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autoCompressPictures="0" defaultThemeVersion="124226"/>
  <bookViews>
    <workbookView xWindow="5796" yWindow="2820" windowWidth="30936" windowHeight="19416" tabRatio="859"/>
  </bookViews>
  <sheets>
    <sheet name="LRAUV_901110" sheetId="11" r:id="rId1"/>
  </sheets>
  <definedNames>
    <definedName name="_xlnm.Print_Area" localSheetId="0">LRAUV_901110!$A$1:$N$42</definedName>
  </definedNames>
  <calcPr calcId="14562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U8" i="11" l="1"/>
  <c r="R8" i="11"/>
  <c r="S8" i="11"/>
  <c r="R7" i="11"/>
  <c r="S7" i="11"/>
  <c r="U7" i="11"/>
  <c r="S37" i="11"/>
  <c r="U12" i="11"/>
  <c r="U13" i="11"/>
  <c r="U14" i="11"/>
  <c r="U15" i="11"/>
  <c r="U16" i="11"/>
  <c r="U17" i="11"/>
  <c r="U18" i="11"/>
  <c r="U19" i="11"/>
  <c r="U20" i="11"/>
  <c r="U21" i="11"/>
  <c r="U22" i="11"/>
  <c r="U23" i="11"/>
  <c r="U24" i="11"/>
  <c r="U25" i="11"/>
  <c r="U26" i="11"/>
  <c r="U27" i="11"/>
  <c r="U28" i="11"/>
  <c r="U29" i="11"/>
  <c r="U30" i="11"/>
  <c r="U31" i="11"/>
  <c r="U32" i="11"/>
  <c r="U33" i="11"/>
  <c r="U34" i="11"/>
  <c r="U35" i="11"/>
  <c r="U11" i="11"/>
  <c r="S22" i="11"/>
  <c r="R22" i="11"/>
  <c r="R23" i="11"/>
  <c r="S23" i="11"/>
  <c r="E37" i="11"/>
  <c r="R12" i="11"/>
  <c r="S12" i="11"/>
  <c r="R11" i="11"/>
  <c r="S11" i="11"/>
  <c r="U6" i="11"/>
  <c r="U9" i="11"/>
  <c r="U10" i="11"/>
  <c r="U36" i="11"/>
  <c r="U5" i="11"/>
  <c r="M8" i="11"/>
  <c r="M9" i="11"/>
  <c r="M10" i="11"/>
  <c r="M11" i="11"/>
  <c r="M12" i="11"/>
  <c r="M13" i="11"/>
  <c r="M14" i="11"/>
  <c r="M15" i="11"/>
  <c r="M16" i="11"/>
  <c r="M17" i="11"/>
  <c r="M18" i="11"/>
  <c r="M19" i="11"/>
  <c r="M20" i="11"/>
  <c r="M21" i="11"/>
  <c r="M22" i="11"/>
  <c r="M23" i="11"/>
  <c r="M25" i="11"/>
  <c r="M26" i="11"/>
  <c r="M27" i="11"/>
  <c r="M28" i="11"/>
  <c r="M29" i="11"/>
  <c r="M30" i="11"/>
  <c r="M31" i="11"/>
  <c r="M32" i="11"/>
  <c r="M33" i="11"/>
  <c r="M34" i="11"/>
  <c r="M35" i="11"/>
  <c r="M7" i="11"/>
  <c r="G37" i="11"/>
  <c r="F37" i="11"/>
  <c r="D37" i="11"/>
  <c r="U37" i="11"/>
  <c r="M37" i="11"/>
  <c r="K7" i="11"/>
  <c r="L7" i="11"/>
  <c r="K8" i="11"/>
  <c r="L8" i="11"/>
  <c r="K9" i="11"/>
  <c r="L9" i="11"/>
  <c r="K35" i="11"/>
  <c r="L35" i="11"/>
  <c r="K23" i="11"/>
  <c r="L23" i="11"/>
  <c r="K25" i="11"/>
  <c r="L25" i="11"/>
  <c r="K26" i="11"/>
  <c r="L26" i="11"/>
  <c r="K27" i="11"/>
  <c r="L27" i="11"/>
  <c r="K12" i="11"/>
  <c r="L12" i="11"/>
  <c r="K22" i="11"/>
  <c r="L22" i="11"/>
  <c r="N37" i="11"/>
  <c r="K14" i="11"/>
  <c r="L14" i="11"/>
  <c r="K17" i="11"/>
  <c r="L17" i="11"/>
  <c r="K18" i="11"/>
  <c r="L18" i="11"/>
  <c r="K19" i="11"/>
  <c r="L19" i="11"/>
  <c r="K20" i="11"/>
  <c r="L20" i="11"/>
  <c r="K11" i="11"/>
  <c r="K13" i="11"/>
  <c r="K15" i="11"/>
  <c r="K29" i="11"/>
  <c r="L11" i="11"/>
  <c r="L13" i="11"/>
  <c r="L15" i="11"/>
  <c r="L29" i="11"/>
  <c r="K34" i="11"/>
  <c r="L34" i="11"/>
  <c r="K33" i="11"/>
  <c r="L33" i="11"/>
  <c r="I37" i="11"/>
  <c r="J37" i="11"/>
  <c r="L30" i="11"/>
  <c r="L31" i="11"/>
  <c r="L32" i="11"/>
  <c r="H37" i="11"/>
  <c r="K32" i="11"/>
  <c r="K31" i="11"/>
  <c r="K30" i="11"/>
  <c r="L37" i="11"/>
  <c r="K37" i="11"/>
</calcChain>
</file>

<file path=xl/sharedStrings.xml><?xml version="1.0" encoding="utf-8"?>
<sst xmlns="http://schemas.openxmlformats.org/spreadsheetml/2006/main" count="61" uniqueCount="57">
  <si>
    <t>Task Description</t>
  </si>
  <si>
    <t>Variance</t>
  </si>
  <si>
    <t>Charged</t>
  </si>
  <si>
    <t>ETC</t>
  </si>
  <si>
    <t>Totals</t>
  </si>
  <si>
    <t>Date Task Added</t>
  </si>
  <si>
    <t>Additional tasks
estimate</t>
  </si>
  <si>
    <t>Allocated tasks are the ones you originally allocated for in the proposal</t>
  </si>
  <si>
    <t>Additional tasks are the ones that get added in as you work on the project</t>
  </si>
  <si>
    <t>Total</t>
  </si>
  <si>
    <t>Q.C. Parts</t>
  </si>
  <si>
    <t>Write P.O's</t>
  </si>
  <si>
    <t>Monitor/support Fabrication</t>
  </si>
  <si>
    <t xml:space="preserve">Rev. parts </t>
  </si>
  <si>
    <t>Propaganda/Documentation</t>
  </si>
  <si>
    <t>Parts Purchase</t>
  </si>
  <si>
    <t>Horiz Build shop time</t>
  </si>
  <si>
    <t>Vert Build shop time</t>
  </si>
  <si>
    <t xml:space="preserve">Assemble Test units </t>
  </si>
  <si>
    <t>Pressure test 5 cases (Tech)</t>
  </si>
  <si>
    <t>TIME</t>
  </si>
  <si>
    <t>PAPERS / REPORTS</t>
  </si>
  <si>
    <t>Asssemble for test</t>
  </si>
  <si>
    <t>Pressure Test (Tech)</t>
  </si>
  <si>
    <t>Build Time - (shop)</t>
  </si>
  <si>
    <t>Coupon Pull Test (6)</t>
  </si>
  <si>
    <t>Machine Shop</t>
  </si>
  <si>
    <t>Qty</t>
  </si>
  <si>
    <t>1p</t>
  </si>
  <si>
    <t>6 ea</t>
  </si>
  <si>
    <t>2p</t>
  </si>
  <si>
    <t>3 ea</t>
  </si>
  <si>
    <t xml:space="preserve">Alternate (Vert) Build        </t>
  </si>
  <si>
    <t xml:space="preserve">Horizontal Build                 </t>
  </si>
  <si>
    <t>RP-Case (CAMTAG design)</t>
  </si>
  <si>
    <t>RP-EndCap  (CAMTAG design)</t>
  </si>
  <si>
    <t>Build time (shop)</t>
  </si>
  <si>
    <t xml:space="preserve">Pull Test Coupons   </t>
  </si>
  <si>
    <t>ME
shane</t>
  </si>
  <si>
    <t>ME
erickson</t>
  </si>
  <si>
    <t>Mtech
scholfield</t>
  </si>
  <si>
    <t>Total Materials and expenses
$</t>
  </si>
  <si>
    <t>Outside
Services</t>
  </si>
  <si>
    <t>Expenses</t>
  </si>
  <si>
    <t>Notes</t>
  </si>
  <si>
    <t>Composite Pressure Cases Proposed Extension
Rapid Prototype Cases</t>
  </si>
  <si>
    <t>Allocated resources
by task
(h)</t>
  </si>
  <si>
    <t>3p</t>
  </si>
  <si>
    <t>Est. Build Material Required
(g)</t>
  </si>
  <si>
    <t>Est. Support Mat'l (g)</t>
  </si>
  <si>
    <t>Build Material Cost
($/g)</t>
  </si>
  <si>
    <t>Support Mat'l Cost ($/g)</t>
  </si>
  <si>
    <t>x 3 ea. = Total</t>
  </si>
  <si>
    <t>$ ea.</t>
  </si>
  <si>
    <t xml:space="preserve">   3 inch ID x 6 inch long Case      </t>
  </si>
  <si>
    <t xml:space="preserve">   4.5 inch OD End Cap</t>
  </si>
  <si>
    <t xml:space="preserve">Alt. larger size design Two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</si>
</sst>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(&quot;$&quot;* #,##0.00_);_(&quot;$&quot;* \(#,##0.00\);_(&quot;$&quot;* &quot;-&quot;??_);_(@_)"/>
  </numFmts>
  <fonts count="8" x14ac:knownFonts="1">
    <font>
      <sz val="10"/>
      <name val="Arial"/>
    </font>
    <font>
      <sz val="8"/>
      <name val="Arial"/>
    </font>
    <font>
      <sz val="10"/>
      <name val="Arial"/>
      <family val="2"/>
    </font>
    <font>
      <sz val="10"/>
      <color theme="4"/>
      <name val="Arial"/>
    </font>
    <font>
      <u/>
      <sz val="10"/>
      <color theme="10"/>
      <name val="Arial"/>
    </font>
    <font>
      <u/>
      <sz val="10"/>
      <color theme="11"/>
      <name val="Arial"/>
    </font>
    <font>
      <b/>
      <sz val="10"/>
      <name val="Arial"/>
    </font>
    <font>
      <b/>
      <sz val="10"/>
      <color theme="4"/>
      <name val="Arial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6">
    <xf numFmtId="0" fontId="0" fillId="0" borderId="0"/>
    <xf numFmtId="44" fontId="2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42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/>
    <xf numFmtId="0" fontId="0" fillId="0" borderId="0" xfId="0" applyBorder="1"/>
    <xf numFmtId="0" fontId="0" fillId="0" borderId="0" xfId="0" applyFill="1" applyBorder="1"/>
    <xf numFmtId="0" fontId="2" fillId="0" borderId="0" xfId="0" applyFont="1"/>
    <xf numFmtId="0" fontId="2" fillId="0" borderId="0" xfId="0" applyFont="1" applyFill="1" applyBorder="1"/>
    <xf numFmtId="0" fontId="2" fillId="0" borderId="0" xfId="0" applyFont="1" applyBorder="1"/>
    <xf numFmtId="0" fontId="0" fillId="0" borderId="0" xfId="0" applyFont="1" applyBorder="1"/>
    <xf numFmtId="0" fontId="0" fillId="0" borderId="0" xfId="0" applyFont="1" applyFill="1" applyBorder="1"/>
    <xf numFmtId="0" fontId="0" fillId="0" borderId="0" xfId="0" applyFont="1"/>
    <xf numFmtId="0" fontId="0" fillId="0" borderId="0" xfId="0" applyBorder="1" applyAlignment="1">
      <alignment wrapText="1"/>
    </xf>
    <xf numFmtId="0" fontId="0" fillId="0" borderId="0" xfId="0" applyAlignment="1">
      <alignment horizontal="center"/>
    </xf>
    <xf numFmtId="0" fontId="2" fillId="0" borderId="0" xfId="0" applyFont="1" applyFill="1" applyBorder="1" applyAlignment="1">
      <alignment horizontal="center"/>
    </xf>
    <xf numFmtId="44" fontId="3" fillId="0" borderId="0" xfId="1" applyFont="1" applyBorder="1"/>
    <xf numFmtId="0" fontId="0" fillId="0" borderId="0" xfId="0" applyFont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2" borderId="0" xfId="0" applyFill="1" applyAlignment="1">
      <alignment horizontal="center" vertical="center"/>
    </xf>
    <xf numFmtId="0" fontId="0" fillId="2" borderId="0" xfId="0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 wrapText="1"/>
    </xf>
    <xf numFmtId="0" fontId="0" fillId="2" borderId="0" xfId="0" applyFill="1"/>
    <xf numFmtId="0" fontId="0" fillId="2" borderId="0" xfId="0" applyFill="1" applyBorder="1"/>
    <xf numFmtId="0" fontId="7" fillId="2" borderId="0" xfId="0" applyFont="1" applyFill="1" applyBorder="1"/>
    <xf numFmtId="44" fontId="7" fillId="2" borderId="0" xfId="1" applyFont="1" applyFill="1" applyBorder="1"/>
    <xf numFmtId="0" fontId="6" fillId="2" borderId="0" xfId="0" applyFont="1" applyFill="1"/>
    <xf numFmtId="0" fontId="6" fillId="2" borderId="0" xfId="0" applyFont="1" applyFill="1" applyAlignment="1">
      <alignment horizontal="center"/>
    </xf>
    <xf numFmtId="0" fontId="6" fillId="2" borderId="0" xfId="0" applyFont="1" applyFill="1" applyBorder="1"/>
    <xf numFmtId="0" fontId="0" fillId="2" borderId="0" xfId="0" applyFill="1" applyBorder="1" applyAlignment="1">
      <alignment wrapText="1"/>
    </xf>
    <xf numFmtId="0" fontId="3" fillId="2" borderId="0" xfId="0" applyFont="1" applyFill="1" applyBorder="1"/>
    <xf numFmtId="44" fontId="3" fillId="2" borderId="0" xfId="1" applyFont="1" applyFill="1" applyBorder="1"/>
    <xf numFmtId="44" fontId="0" fillId="0" borderId="0" xfId="1" applyFont="1" applyBorder="1"/>
    <xf numFmtId="44" fontId="6" fillId="2" borderId="0" xfId="1" applyFont="1" applyFill="1" applyBorder="1"/>
    <xf numFmtId="1" fontId="0" fillId="0" borderId="0" xfId="0" applyNumberFormat="1" applyFill="1" applyBorder="1"/>
    <xf numFmtId="44" fontId="2" fillId="0" borderId="0" xfId="1" applyFont="1" applyFill="1" applyBorder="1"/>
    <xf numFmtId="0" fontId="0" fillId="2" borderId="0" xfId="0" applyFill="1" applyAlignment="1">
      <alignment horizontal="center" vertical="center" wrapText="1"/>
    </xf>
    <xf numFmtId="0" fontId="0" fillId="0" borderId="0" xfId="1" applyNumberFormat="1" applyFont="1" applyBorder="1"/>
    <xf numFmtId="0" fontId="2" fillId="2" borderId="0" xfId="0" applyFont="1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/>
    </xf>
    <xf numFmtId="44" fontId="6" fillId="2" borderId="0" xfId="0" applyNumberFormat="1" applyFont="1" applyFill="1" applyBorder="1"/>
  </cellXfs>
  <cellStyles count="6">
    <cellStyle name="Currency" xfId="1" builtinId="4"/>
    <cellStyle name="Followed Hyperlink" xfId="3" builtinId="9" hidden="1"/>
    <cellStyle name="Followed Hyperlink" xfId="5" builtinId="9" hidden="1"/>
    <cellStyle name="Hyperlink" xfId="2" builtinId="8" hidden="1"/>
    <cellStyle name="Hyperlink" xfId="4" builtinId="8" hidden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V40"/>
  <sheetViews>
    <sheetView tabSelected="1" topLeftCell="A4" zoomScale="125" zoomScaleNormal="125" zoomScalePageLayoutView="125" workbookViewId="0">
      <selection activeCell="V14" sqref="V14"/>
    </sheetView>
  </sheetViews>
  <sheetFormatPr defaultColWidth="8.77734375" defaultRowHeight="13.2" x14ac:dyDescent="0.25"/>
  <cols>
    <col min="1" max="1" width="16.77734375" customWidth="1"/>
    <col min="2" max="2" width="30.6640625" customWidth="1"/>
    <col min="3" max="3" width="7.33203125" customWidth="1"/>
    <col min="8" max="12" width="0" hidden="1" customWidth="1"/>
    <col min="13" max="13" width="13.109375" customWidth="1"/>
    <col min="16" max="16" width="10.5546875" bestFit="1" customWidth="1"/>
    <col min="19" max="19" width="11.33203125" customWidth="1"/>
    <col min="21" max="21" width="13" customWidth="1"/>
    <col min="22" max="22" width="23.109375" customWidth="1"/>
  </cols>
  <sheetData>
    <row r="1" spans="1:22" ht="39.6" x14ac:dyDescent="0.25">
      <c r="A1">
        <v>901418</v>
      </c>
      <c r="B1" s="1" t="s">
        <v>45</v>
      </c>
    </row>
    <row r="3" spans="1:22" x14ac:dyDescent="0.25">
      <c r="A3" s="37"/>
      <c r="B3" s="19"/>
      <c r="C3" s="23"/>
      <c r="D3" s="24"/>
      <c r="E3" s="24"/>
      <c r="F3" s="24"/>
      <c r="G3" s="24"/>
      <c r="H3" s="24"/>
      <c r="I3" s="40" t="s">
        <v>20</v>
      </c>
      <c r="J3" s="40"/>
      <c r="K3" s="40"/>
      <c r="L3" s="40"/>
      <c r="M3" s="24"/>
      <c r="N3" s="40" t="s">
        <v>43</v>
      </c>
      <c r="O3" s="40"/>
      <c r="P3" s="40"/>
      <c r="Q3" s="40"/>
      <c r="R3" s="40"/>
      <c r="S3" s="40"/>
      <c r="T3" s="40"/>
      <c r="U3" s="40"/>
      <c r="V3" s="23"/>
    </row>
    <row r="4" spans="1:22" ht="52.8" x14ac:dyDescent="0.25">
      <c r="A4" s="19" t="s">
        <v>5</v>
      </c>
      <c r="B4" s="19" t="s">
        <v>0</v>
      </c>
      <c r="C4" s="19" t="s">
        <v>27</v>
      </c>
      <c r="D4" s="20" t="s">
        <v>38</v>
      </c>
      <c r="E4" s="20" t="s">
        <v>39</v>
      </c>
      <c r="F4" s="20" t="s">
        <v>40</v>
      </c>
      <c r="G4" s="20" t="s">
        <v>26</v>
      </c>
      <c r="H4" s="20" t="s">
        <v>6</v>
      </c>
      <c r="I4" s="21" t="s">
        <v>2</v>
      </c>
      <c r="J4" s="21" t="s">
        <v>3</v>
      </c>
      <c r="K4" s="21" t="s">
        <v>9</v>
      </c>
      <c r="L4" s="21" t="s">
        <v>1</v>
      </c>
      <c r="M4" s="20" t="s">
        <v>46</v>
      </c>
      <c r="N4" s="22" t="s">
        <v>48</v>
      </c>
      <c r="O4" s="22" t="s">
        <v>50</v>
      </c>
      <c r="P4" s="22" t="s">
        <v>49</v>
      </c>
      <c r="Q4" s="22" t="s">
        <v>51</v>
      </c>
      <c r="R4" s="39" t="s">
        <v>53</v>
      </c>
      <c r="S4" s="39" t="s">
        <v>52</v>
      </c>
      <c r="T4" s="22" t="s">
        <v>42</v>
      </c>
      <c r="U4" s="22" t="s">
        <v>41</v>
      </c>
      <c r="V4" s="22" t="s">
        <v>44</v>
      </c>
    </row>
    <row r="5" spans="1:22" x14ac:dyDescent="0.25">
      <c r="C5" s="12"/>
      <c r="D5" s="11"/>
      <c r="E5" s="11"/>
      <c r="F5" s="11"/>
      <c r="G5" s="11"/>
      <c r="H5" s="11"/>
      <c r="I5" s="3"/>
      <c r="J5" s="3"/>
      <c r="K5" s="4"/>
      <c r="L5" s="3"/>
      <c r="M5" s="30"/>
      <c r="N5" s="3"/>
      <c r="O5" s="33"/>
      <c r="P5" s="33"/>
      <c r="Q5" s="33"/>
      <c r="R5" s="33"/>
      <c r="S5" s="14"/>
      <c r="T5" s="4"/>
      <c r="U5" s="32">
        <f t="shared" ref="U5:U10" si="0">SUM(T5:T5)</f>
        <v>0</v>
      </c>
    </row>
    <row r="6" spans="1:22" x14ac:dyDescent="0.25">
      <c r="C6" s="12"/>
      <c r="D6" s="11"/>
      <c r="E6" s="11"/>
      <c r="F6" s="11"/>
      <c r="G6" s="11"/>
      <c r="H6" s="11"/>
      <c r="I6" s="3"/>
      <c r="J6" s="3"/>
      <c r="K6" s="4"/>
      <c r="L6" s="3"/>
      <c r="M6" s="30"/>
      <c r="N6" s="3"/>
      <c r="O6" s="33"/>
      <c r="P6" s="33"/>
      <c r="Q6" s="33"/>
      <c r="R6" s="33"/>
      <c r="S6" s="14"/>
      <c r="T6" s="4"/>
      <c r="U6" s="32">
        <f t="shared" si="0"/>
        <v>0</v>
      </c>
    </row>
    <row r="7" spans="1:22" x14ac:dyDescent="0.25">
      <c r="A7" s="2"/>
      <c r="B7" s="8" t="s">
        <v>37</v>
      </c>
      <c r="C7" s="15" t="s">
        <v>28</v>
      </c>
      <c r="D7" s="3">
        <v>4</v>
      </c>
      <c r="E7" s="3"/>
      <c r="F7" s="3"/>
      <c r="G7" s="3"/>
      <c r="H7" s="3"/>
      <c r="I7" s="3"/>
      <c r="J7" s="3"/>
      <c r="K7" s="3">
        <f t="shared" ref="K7:K9" si="1">SUM(I7:J7)</f>
        <v>0</v>
      </c>
      <c r="L7" s="3">
        <f>+$M7-(I7+J7)</f>
        <v>4</v>
      </c>
      <c r="M7" s="31">
        <f t="shared" ref="M7:M35" si="2">SUM(D7:G7)</f>
        <v>4</v>
      </c>
      <c r="N7" s="7">
        <v>18.3</v>
      </c>
      <c r="O7" s="33">
        <v>0.30249999999999999</v>
      </c>
      <c r="P7" s="38"/>
      <c r="Q7" s="33"/>
      <c r="R7" s="33">
        <f>(N7*O7)+(P7*Q7)</f>
        <v>5.5357500000000002</v>
      </c>
      <c r="S7" s="14">
        <f>R7*3</f>
        <v>16.607250000000001</v>
      </c>
      <c r="T7" s="4"/>
      <c r="U7" s="32">
        <f>SUM(S7:T7)</f>
        <v>16.607250000000001</v>
      </c>
    </row>
    <row r="8" spans="1:22" x14ac:dyDescent="0.25">
      <c r="A8" s="2"/>
      <c r="B8" s="9" t="s">
        <v>36</v>
      </c>
      <c r="C8" s="16" t="s">
        <v>29</v>
      </c>
      <c r="D8" s="3"/>
      <c r="E8" s="3"/>
      <c r="F8" s="3"/>
      <c r="G8" s="3">
        <v>24</v>
      </c>
      <c r="H8" s="3"/>
      <c r="I8" s="3"/>
      <c r="J8" s="3"/>
      <c r="K8" s="3">
        <f t="shared" si="1"/>
        <v>0</v>
      </c>
      <c r="L8" s="3">
        <f>+$M8-(I8+J8)</f>
        <v>24</v>
      </c>
      <c r="M8" s="31">
        <f t="shared" si="2"/>
        <v>24</v>
      </c>
      <c r="N8" s="7">
        <v>18.3</v>
      </c>
      <c r="O8" s="33">
        <v>0.30249999999999999</v>
      </c>
      <c r="P8" s="38">
        <v>18.3</v>
      </c>
      <c r="Q8" s="33">
        <v>0.1905</v>
      </c>
      <c r="R8" s="33">
        <f>(N8*O8)+(P8*Q8)</f>
        <v>9.0219000000000005</v>
      </c>
      <c r="S8" s="14">
        <f>R8*3</f>
        <v>27.0657</v>
      </c>
      <c r="T8" s="4"/>
      <c r="U8" s="32">
        <f>SUM(S8:T8)</f>
        <v>27.0657</v>
      </c>
    </row>
    <row r="9" spans="1:22" x14ac:dyDescent="0.25">
      <c r="A9" s="2"/>
      <c r="B9" s="6" t="s">
        <v>25</v>
      </c>
      <c r="C9" s="13"/>
      <c r="D9" s="3">
        <v>2</v>
      </c>
      <c r="E9" s="3"/>
      <c r="F9" s="3"/>
      <c r="G9" s="3"/>
      <c r="H9" s="3"/>
      <c r="I9" s="3"/>
      <c r="J9" s="3"/>
      <c r="K9" s="3">
        <f t="shared" si="1"/>
        <v>0</v>
      </c>
      <c r="L9" s="3">
        <f>+$M9-(I9+J9)</f>
        <v>2</v>
      </c>
      <c r="M9" s="31">
        <f t="shared" si="2"/>
        <v>2</v>
      </c>
      <c r="N9" s="3"/>
      <c r="O9" s="33"/>
      <c r="P9" s="33"/>
      <c r="Q9" s="33"/>
      <c r="R9" s="33"/>
      <c r="S9" s="14"/>
      <c r="T9" s="36">
        <v>600</v>
      </c>
      <c r="U9" s="32">
        <f t="shared" si="0"/>
        <v>600</v>
      </c>
    </row>
    <row r="10" spans="1:22" x14ac:dyDescent="0.25">
      <c r="A10" s="2"/>
      <c r="B10" s="6"/>
      <c r="C10" s="13"/>
      <c r="D10" s="3"/>
      <c r="E10" s="3"/>
      <c r="F10" s="3"/>
      <c r="G10" s="3"/>
      <c r="H10" s="3"/>
      <c r="I10" s="3"/>
      <c r="J10" s="3"/>
      <c r="K10" s="3"/>
      <c r="L10" s="3"/>
      <c r="M10" s="31">
        <f t="shared" si="2"/>
        <v>0</v>
      </c>
      <c r="N10" s="3"/>
      <c r="O10" s="33"/>
      <c r="P10" s="33"/>
      <c r="Q10" s="33"/>
      <c r="R10" s="33"/>
      <c r="S10" s="14"/>
      <c r="T10" s="4"/>
      <c r="U10" s="32">
        <f t="shared" si="0"/>
        <v>0</v>
      </c>
    </row>
    <row r="11" spans="1:22" x14ac:dyDescent="0.25">
      <c r="A11" s="2"/>
      <c r="B11" s="10" t="s">
        <v>34</v>
      </c>
      <c r="C11" s="17" t="s">
        <v>30</v>
      </c>
      <c r="D11" s="3">
        <v>2</v>
      </c>
      <c r="E11" s="3">
        <v>4</v>
      </c>
      <c r="F11" s="3"/>
      <c r="G11" s="3"/>
      <c r="H11" s="3"/>
      <c r="I11" s="3"/>
      <c r="J11" s="3"/>
      <c r="K11" s="3">
        <f t="shared" ref="K11:K29" si="3">SUM(I11:J11)</f>
        <v>0</v>
      </c>
      <c r="L11" s="3">
        <f>+$M11-(I11+J11)</f>
        <v>6</v>
      </c>
      <c r="M11" s="31">
        <f t="shared" si="2"/>
        <v>6</v>
      </c>
      <c r="N11" s="7">
        <v>87.62</v>
      </c>
      <c r="O11" s="33">
        <v>0.30249999999999999</v>
      </c>
      <c r="P11" s="38">
        <v>65.72</v>
      </c>
      <c r="Q11" s="33">
        <v>0.1905</v>
      </c>
      <c r="R11" s="33">
        <f>(N11*O11)+(P11*Q11)</f>
        <v>39.024709999999999</v>
      </c>
      <c r="S11" s="14">
        <f>R11*3</f>
        <v>117.07413</v>
      </c>
      <c r="T11" s="35"/>
      <c r="U11" s="32">
        <f>SUM(S11:T11)</f>
        <v>117.07413</v>
      </c>
    </row>
    <row r="12" spans="1:22" x14ac:dyDescent="0.25">
      <c r="A12" s="2"/>
      <c r="B12" s="10" t="s">
        <v>35</v>
      </c>
      <c r="C12" s="17" t="s">
        <v>28</v>
      </c>
      <c r="D12" s="3">
        <v>2</v>
      </c>
      <c r="E12" s="3">
        <v>4</v>
      </c>
      <c r="F12" s="3"/>
      <c r="G12" s="3"/>
      <c r="H12" s="3"/>
      <c r="I12" s="3"/>
      <c r="J12" s="3"/>
      <c r="K12" s="3">
        <f t="shared" ref="K12" si="4">SUM(I12:J12)</f>
        <v>0</v>
      </c>
      <c r="L12" s="3">
        <f>+$M12-(I12+J12)</f>
        <v>6</v>
      </c>
      <c r="M12" s="31">
        <f t="shared" si="2"/>
        <v>6</v>
      </c>
      <c r="N12" s="3">
        <v>17.63</v>
      </c>
      <c r="O12" s="33">
        <v>0.30249999999999999</v>
      </c>
      <c r="P12" s="33"/>
      <c r="Q12" s="33"/>
      <c r="R12" s="33">
        <f>(N12*O12)+(P12*Q12)</f>
        <v>5.3330749999999991</v>
      </c>
      <c r="S12" s="14">
        <f>R12*3</f>
        <v>15.999224999999997</v>
      </c>
      <c r="T12" s="35"/>
      <c r="U12" s="32">
        <f t="shared" ref="U12:U35" si="5">SUM(S12:T12)</f>
        <v>15.999224999999997</v>
      </c>
    </row>
    <row r="13" spans="1:22" x14ac:dyDescent="0.25">
      <c r="A13" s="2"/>
      <c r="B13" s="5"/>
      <c r="C13" s="18"/>
      <c r="D13" s="3"/>
      <c r="E13" s="3"/>
      <c r="F13" s="3"/>
      <c r="G13" s="3"/>
      <c r="H13" s="3"/>
      <c r="I13" s="3"/>
      <c r="J13" s="3"/>
      <c r="K13" s="3">
        <f t="shared" si="3"/>
        <v>0</v>
      </c>
      <c r="L13" s="3">
        <f>+$M13-(I13+J13)</f>
        <v>0</v>
      </c>
      <c r="M13" s="31">
        <f t="shared" si="2"/>
        <v>0</v>
      </c>
      <c r="N13" s="3"/>
      <c r="O13" s="33"/>
      <c r="P13" s="33"/>
      <c r="Q13" s="33"/>
      <c r="R13" s="33"/>
      <c r="S13" s="14"/>
      <c r="T13" s="35"/>
      <c r="U13" s="32">
        <f t="shared" si="5"/>
        <v>0</v>
      </c>
    </row>
    <row r="14" spans="1:22" x14ac:dyDescent="0.25">
      <c r="A14" s="2"/>
      <c r="B14" s="10" t="s">
        <v>33</v>
      </c>
      <c r="C14" s="17" t="s">
        <v>31</v>
      </c>
      <c r="D14" s="3"/>
      <c r="E14" s="3"/>
      <c r="F14" s="3">
        <v>3</v>
      </c>
      <c r="G14" s="3"/>
      <c r="H14" s="3"/>
      <c r="I14" s="3"/>
      <c r="J14" s="3"/>
      <c r="K14" s="3">
        <f t="shared" ref="K14" si="6">SUM(I14:J14)</f>
        <v>0</v>
      </c>
      <c r="L14" s="3">
        <f>+$M14-(I14+J14)</f>
        <v>3</v>
      </c>
      <c r="M14" s="31">
        <f t="shared" si="2"/>
        <v>3</v>
      </c>
      <c r="N14" s="3"/>
      <c r="O14" s="33"/>
      <c r="P14" s="33"/>
      <c r="Q14" s="33"/>
      <c r="R14" s="33"/>
      <c r="S14" s="14"/>
      <c r="T14" s="35"/>
      <c r="U14" s="32">
        <f t="shared" si="5"/>
        <v>0</v>
      </c>
    </row>
    <row r="15" spans="1:22" x14ac:dyDescent="0.25">
      <c r="A15" s="2"/>
      <c r="B15" s="10" t="s">
        <v>32</v>
      </c>
      <c r="C15" s="17" t="s">
        <v>31</v>
      </c>
      <c r="D15" s="3"/>
      <c r="E15" s="3"/>
      <c r="F15" s="3">
        <v>3</v>
      </c>
      <c r="G15" s="3"/>
      <c r="H15" s="3"/>
      <c r="I15" s="3"/>
      <c r="J15" s="3"/>
      <c r="K15" s="3">
        <f t="shared" si="3"/>
        <v>0</v>
      </c>
      <c r="L15" s="3">
        <f>+$M15-(I15+J15)</f>
        <v>3</v>
      </c>
      <c r="M15" s="31">
        <f t="shared" si="2"/>
        <v>3</v>
      </c>
      <c r="N15" s="3"/>
      <c r="O15" s="33"/>
      <c r="P15" s="33"/>
      <c r="Q15" s="33"/>
      <c r="R15" s="33"/>
      <c r="S15" s="14"/>
      <c r="T15" s="35"/>
      <c r="U15" s="32">
        <f t="shared" si="5"/>
        <v>0</v>
      </c>
    </row>
    <row r="16" spans="1:22" x14ac:dyDescent="0.25">
      <c r="A16" s="2"/>
      <c r="B16" s="5"/>
      <c r="C16" s="18"/>
      <c r="D16" s="3"/>
      <c r="E16" s="3"/>
      <c r="F16" s="3"/>
      <c r="G16" s="3"/>
      <c r="H16" s="3"/>
      <c r="I16" s="3"/>
      <c r="J16" s="3"/>
      <c r="K16" s="3"/>
      <c r="L16" s="3"/>
      <c r="M16" s="31">
        <f t="shared" si="2"/>
        <v>0</v>
      </c>
      <c r="N16" s="3"/>
      <c r="O16" s="33"/>
      <c r="P16" s="33"/>
      <c r="Q16" s="33"/>
      <c r="R16" s="33"/>
      <c r="S16" s="14"/>
      <c r="T16" s="35"/>
      <c r="U16" s="32">
        <f t="shared" si="5"/>
        <v>0</v>
      </c>
    </row>
    <row r="17" spans="1:22" x14ac:dyDescent="0.25">
      <c r="A17" s="2"/>
      <c r="B17" s="5" t="s">
        <v>16</v>
      </c>
      <c r="C17" s="18"/>
      <c r="D17" s="3"/>
      <c r="E17" s="3"/>
      <c r="F17" s="3"/>
      <c r="G17" s="3">
        <v>36</v>
      </c>
      <c r="H17" s="3"/>
      <c r="I17" s="3"/>
      <c r="J17" s="3"/>
      <c r="K17" s="3">
        <f t="shared" ref="K17:K20" si="7">SUM(I17:J17)</f>
        <v>0</v>
      </c>
      <c r="L17" s="3">
        <f>+$M17-(I17+J17)</f>
        <v>36</v>
      </c>
      <c r="M17" s="31">
        <f t="shared" si="2"/>
        <v>36</v>
      </c>
      <c r="N17" s="3"/>
      <c r="O17" s="33"/>
      <c r="P17" s="33"/>
      <c r="Q17" s="33"/>
      <c r="R17" s="33"/>
      <c r="S17" s="14"/>
      <c r="T17" s="35"/>
      <c r="U17" s="32">
        <f t="shared" si="5"/>
        <v>0</v>
      </c>
    </row>
    <row r="18" spans="1:22" x14ac:dyDescent="0.25">
      <c r="A18" s="2"/>
      <c r="B18" s="5" t="s">
        <v>17</v>
      </c>
      <c r="C18" s="18"/>
      <c r="D18" s="4"/>
      <c r="E18" s="4"/>
      <c r="F18" s="4"/>
      <c r="G18" s="4">
        <v>36</v>
      </c>
      <c r="H18" s="4"/>
      <c r="I18" s="3"/>
      <c r="J18" s="3"/>
      <c r="K18" s="3">
        <f t="shared" si="7"/>
        <v>0</v>
      </c>
      <c r="L18" s="3">
        <f>+$M18-(I18+J18)</f>
        <v>36</v>
      </c>
      <c r="M18" s="31">
        <f t="shared" si="2"/>
        <v>36</v>
      </c>
      <c r="N18" s="3"/>
      <c r="O18" s="33"/>
      <c r="P18" s="33"/>
      <c r="Q18" s="33"/>
      <c r="R18" s="33"/>
      <c r="S18" s="14"/>
      <c r="T18" s="35"/>
      <c r="U18" s="32">
        <f t="shared" si="5"/>
        <v>0</v>
      </c>
    </row>
    <row r="19" spans="1:22" x14ac:dyDescent="0.25">
      <c r="A19" s="2"/>
      <c r="B19" s="6" t="s">
        <v>18</v>
      </c>
      <c r="C19" s="13"/>
      <c r="D19" s="4">
        <v>6</v>
      </c>
      <c r="E19" s="4">
        <v>2</v>
      </c>
      <c r="F19" s="4"/>
      <c r="G19" s="4"/>
      <c r="H19" s="4"/>
      <c r="I19" s="3"/>
      <c r="J19" s="3"/>
      <c r="K19" s="3">
        <f t="shared" si="7"/>
        <v>0</v>
      </c>
      <c r="L19" s="3">
        <f>+$M19-(I19+J19)</f>
        <v>8</v>
      </c>
      <c r="M19" s="31">
        <f t="shared" si="2"/>
        <v>8</v>
      </c>
      <c r="N19" s="3"/>
      <c r="O19" s="33"/>
      <c r="P19" s="33"/>
      <c r="Q19" s="33"/>
      <c r="R19" s="33"/>
      <c r="S19" s="14"/>
      <c r="T19" s="35"/>
      <c r="U19" s="32">
        <f t="shared" si="5"/>
        <v>0</v>
      </c>
    </row>
    <row r="20" spans="1:22" x14ac:dyDescent="0.25">
      <c r="A20" s="2"/>
      <c r="B20" s="5" t="s">
        <v>19</v>
      </c>
      <c r="C20" s="18"/>
      <c r="D20" s="4"/>
      <c r="E20" s="4"/>
      <c r="F20" s="4">
        <v>18</v>
      </c>
      <c r="G20" s="4"/>
      <c r="H20" s="4"/>
      <c r="I20" s="3"/>
      <c r="J20" s="3"/>
      <c r="K20" s="3">
        <f t="shared" si="7"/>
        <v>0</v>
      </c>
      <c r="L20" s="3">
        <f>+$M20-(I20+J20)</f>
        <v>18</v>
      </c>
      <c r="M20" s="31">
        <f t="shared" si="2"/>
        <v>18</v>
      </c>
      <c r="N20" s="3"/>
      <c r="O20" s="33"/>
      <c r="P20" s="33"/>
      <c r="Q20" s="33"/>
      <c r="R20" s="33"/>
      <c r="S20" s="14"/>
      <c r="T20" s="35"/>
      <c r="U20" s="32">
        <f t="shared" si="5"/>
        <v>0</v>
      </c>
    </row>
    <row r="21" spans="1:22" x14ac:dyDescent="0.25">
      <c r="A21" s="2"/>
      <c r="B21" s="6"/>
      <c r="C21" s="13"/>
      <c r="D21" s="4"/>
      <c r="E21" s="4"/>
      <c r="F21" s="4"/>
      <c r="G21" s="4"/>
      <c r="H21" s="4"/>
      <c r="I21" s="3"/>
      <c r="J21" s="3"/>
      <c r="K21" s="3"/>
      <c r="L21" s="3"/>
      <c r="M21" s="31">
        <f t="shared" si="2"/>
        <v>0</v>
      </c>
      <c r="N21" s="3"/>
      <c r="O21" s="33"/>
      <c r="P21" s="33"/>
      <c r="Q21" s="33"/>
      <c r="R21" s="33"/>
      <c r="S21" s="14"/>
      <c r="T21" s="35"/>
      <c r="U21" s="32">
        <f t="shared" si="5"/>
        <v>0</v>
      </c>
    </row>
    <row r="22" spans="1:22" x14ac:dyDescent="0.25">
      <c r="A22" s="2"/>
      <c r="B22" s="5" t="s">
        <v>56</v>
      </c>
      <c r="C22" s="17" t="s">
        <v>47</v>
      </c>
      <c r="D22" s="4">
        <v>2</v>
      </c>
      <c r="E22" s="4">
        <v>4</v>
      </c>
      <c r="F22" s="4"/>
      <c r="G22" s="4"/>
      <c r="H22" s="4"/>
      <c r="I22" s="3"/>
      <c r="J22" s="3"/>
      <c r="K22" s="3">
        <f t="shared" ref="K22" si="8">SUM(I22:J22)</f>
        <v>0</v>
      </c>
      <c r="L22" s="3">
        <f t="shared" ref="L22:L27" si="9">+$M22-(I22+J22)</f>
        <v>6</v>
      </c>
      <c r="M22" s="31">
        <f t="shared" si="2"/>
        <v>6</v>
      </c>
      <c r="N22" s="3">
        <v>1366</v>
      </c>
      <c r="O22" s="33">
        <v>0.30249999999999999</v>
      </c>
      <c r="P22" s="38">
        <v>1082</v>
      </c>
      <c r="Q22" s="33">
        <v>0.1905</v>
      </c>
      <c r="R22" s="33">
        <f>(N22*O22)+(P22*Q22)</f>
        <v>619.33600000000001</v>
      </c>
      <c r="S22" s="14">
        <f>R22*3</f>
        <v>1858.008</v>
      </c>
      <c r="T22" s="35"/>
      <c r="U22" s="32">
        <f t="shared" si="5"/>
        <v>1858.008</v>
      </c>
    </row>
    <row r="23" spans="1:22" x14ac:dyDescent="0.25">
      <c r="A23" s="2"/>
      <c r="B23" s="6" t="s">
        <v>54</v>
      </c>
      <c r="C23" s="13" t="s">
        <v>31</v>
      </c>
      <c r="D23" s="4"/>
      <c r="E23" s="4"/>
      <c r="F23" s="4"/>
      <c r="G23" s="4"/>
      <c r="H23" s="4"/>
      <c r="I23" s="3"/>
      <c r="J23" s="3"/>
      <c r="K23" s="3">
        <f t="shared" ref="K23:K27" si="10">SUM(I23:J23)</f>
        <v>0</v>
      </c>
      <c r="L23" s="3">
        <f t="shared" si="9"/>
        <v>0</v>
      </c>
      <c r="M23" s="31">
        <f t="shared" si="2"/>
        <v>0</v>
      </c>
      <c r="N23" s="3">
        <v>418</v>
      </c>
      <c r="O23" s="33">
        <v>0.30249999999999999</v>
      </c>
      <c r="P23" s="33"/>
      <c r="Q23" s="33"/>
      <c r="R23" s="33">
        <f>(N23*O23)+(P23*Q23)</f>
        <v>126.44499999999999</v>
      </c>
      <c r="S23" s="14">
        <f>R23*3</f>
        <v>379.33499999999998</v>
      </c>
      <c r="T23" s="35"/>
      <c r="U23" s="32">
        <f t="shared" si="5"/>
        <v>379.33499999999998</v>
      </c>
      <c r="V23" s="5"/>
    </row>
    <row r="24" spans="1:22" x14ac:dyDescent="0.25">
      <c r="A24" s="2"/>
      <c r="B24" s="6" t="s">
        <v>55</v>
      </c>
      <c r="C24" s="13" t="s">
        <v>31</v>
      </c>
      <c r="D24" s="4"/>
      <c r="E24" s="4"/>
      <c r="F24" s="4"/>
      <c r="G24" s="4"/>
      <c r="H24" s="4"/>
      <c r="I24" s="3"/>
      <c r="J24" s="3"/>
      <c r="K24" s="3"/>
      <c r="L24" s="3"/>
      <c r="M24" s="31"/>
      <c r="N24" s="3"/>
      <c r="O24" s="33"/>
      <c r="P24" s="33"/>
      <c r="Q24" s="33"/>
      <c r="R24" s="33"/>
      <c r="S24" s="14"/>
      <c r="T24" s="35"/>
      <c r="U24" s="32">
        <f t="shared" si="5"/>
        <v>0</v>
      </c>
      <c r="V24" s="5"/>
    </row>
    <row r="25" spans="1:22" x14ac:dyDescent="0.25">
      <c r="A25" s="2"/>
      <c r="B25" s="6" t="s">
        <v>24</v>
      </c>
      <c r="C25" s="13"/>
      <c r="D25" s="4"/>
      <c r="E25" s="4"/>
      <c r="F25" s="4"/>
      <c r="G25" s="4">
        <v>24</v>
      </c>
      <c r="H25" s="4"/>
      <c r="I25" s="3"/>
      <c r="J25" s="3"/>
      <c r="K25" s="3">
        <f t="shared" si="10"/>
        <v>0</v>
      </c>
      <c r="L25" s="3">
        <f t="shared" si="9"/>
        <v>24</v>
      </c>
      <c r="M25" s="31">
        <f t="shared" si="2"/>
        <v>24</v>
      </c>
      <c r="N25" s="3"/>
      <c r="O25" s="33"/>
      <c r="P25" s="33"/>
      <c r="Q25" s="33"/>
      <c r="R25" s="33"/>
      <c r="S25" s="14"/>
      <c r="T25" s="4"/>
      <c r="U25" s="32">
        <f t="shared" si="5"/>
        <v>0</v>
      </c>
    </row>
    <row r="26" spans="1:22" x14ac:dyDescent="0.25">
      <c r="A26" s="2"/>
      <c r="B26" s="6" t="s">
        <v>22</v>
      </c>
      <c r="C26" s="13"/>
      <c r="D26" s="4"/>
      <c r="E26" s="4"/>
      <c r="F26" s="4">
        <v>4</v>
      </c>
      <c r="G26" s="4"/>
      <c r="H26" s="4"/>
      <c r="I26" s="3"/>
      <c r="J26" s="3"/>
      <c r="K26" s="3">
        <f t="shared" si="10"/>
        <v>0</v>
      </c>
      <c r="L26" s="3">
        <f t="shared" si="9"/>
        <v>4</v>
      </c>
      <c r="M26" s="31">
        <f t="shared" si="2"/>
        <v>4</v>
      </c>
      <c r="N26" s="3"/>
      <c r="O26" s="33"/>
      <c r="P26" s="33"/>
      <c r="Q26" s="33"/>
      <c r="R26" s="33"/>
      <c r="S26" s="14"/>
      <c r="T26" s="4"/>
      <c r="U26" s="32">
        <f t="shared" si="5"/>
        <v>0</v>
      </c>
    </row>
    <row r="27" spans="1:22" x14ac:dyDescent="0.25">
      <c r="A27" s="2"/>
      <c r="B27" s="6" t="s">
        <v>23</v>
      </c>
      <c r="C27" s="13"/>
      <c r="D27" s="4"/>
      <c r="E27" s="4"/>
      <c r="F27" s="4">
        <v>6</v>
      </c>
      <c r="G27" s="4"/>
      <c r="H27" s="4"/>
      <c r="I27" s="3"/>
      <c r="J27" s="3"/>
      <c r="K27" s="3">
        <f t="shared" si="10"/>
        <v>0</v>
      </c>
      <c r="L27" s="3">
        <f t="shared" si="9"/>
        <v>6</v>
      </c>
      <c r="M27" s="31">
        <f t="shared" si="2"/>
        <v>6</v>
      </c>
      <c r="N27" s="3"/>
      <c r="O27" s="33"/>
      <c r="P27" s="33"/>
      <c r="Q27" s="33"/>
      <c r="R27" s="33"/>
      <c r="S27" s="14"/>
      <c r="T27" s="4"/>
      <c r="U27" s="32">
        <f t="shared" si="5"/>
        <v>0</v>
      </c>
    </row>
    <row r="28" spans="1:22" x14ac:dyDescent="0.25">
      <c r="A28" s="2"/>
      <c r="B28" s="5"/>
      <c r="C28" s="18"/>
      <c r="D28" s="4"/>
      <c r="E28" s="4"/>
      <c r="F28" s="4"/>
      <c r="G28" s="4"/>
      <c r="H28" s="4"/>
      <c r="I28" s="3"/>
      <c r="J28" s="3"/>
      <c r="K28" s="3"/>
      <c r="L28" s="3"/>
      <c r="M28" s="31">
        <f t="shared" si="2"/>
        <v>0</v>
      </c>
      <c r="N28" s="3"/>
      <c r="O28" s="33"/>
      <c r="P28" s="33"/>
      <c r="Q28" s="33"/>
      <c r="R28" s="33"/>
      <c r="S28" s="14"/>
      <c r="T28" s="4"/>
      <c r="U28" s="32">
        <f t="shared" si="5"/>
        <v>0</v>
      </c>
    </row>
    <row r="29" spans="1:22" x14ac:dyDescent="0.25">
      <c r="A29" s="2"/>
      <c r="B29" t="s">
        <v>15</v>
      </c>
      <c r="C29" s="12"/>
      <c r="D29" s="4"/>
      <c r="E29" s="4"/>
      <c r="F29" s="4"/>
      <c r="G29" s="4"/>
      <c r="H29" s="4"/>
      <c r="I29" s="3"/>
      <c r="J29" s="3"/>
      <c r="K29" s="3">
        <f t="shared" si="3"/>
        <v>0</v>
      </c>
      <c r="L29" s="3">
        <f t="shared" ref="L29:L35" si="11">+$M29-(I29+J29)</f>
        <v>0</v>
      </c>
      <c r="M29" s="31">
        <f t="shared" si="2"/>
        <v>0</v>
      </c>
      <c r="N29" s="3"/>
      <c r="O29" s="33"/>
      <c r="P29" s="33"/>
      <c r="Q29" s="33"/>
      <c r="R29" s="33"/>
      <c r="S29" s="14"/>
      <c r="T29" s="4"/>
      <c r="U29" s="32">
        <f t="shared" si="5"/>
        <v>0</v>
      </c>
    </row>
    <row r="30" spans="1:22" x14ac:dyDescent="0.25">
      <c r="A30" s="2"/>
      <c r="B30" t="s">
        <v>12</v>
      </c>
      <c r="C30" s="12"/>
      <c r="D30" s="4">
        <v>3</v>
      </c>
      <c r="E30" s="4"/>
      <c r="F30" s="4"/>
      <c r="G30" s="4"/>
      <c r="H30" s="4"/>
      <c r="I30" s="3"/>
      <c r="J30" s="3"/>
      <c r="K30" s="3">
        <f t="shared" ref="K30:K35" si="12">SUM(I30:J30)</f>
        <v>0</v>
      </c>
      <c r="L30" s="3">
        <f t="shared" si="11"/>
        <v>3</v>
      </c>
      <c r="M30" s="31">
        <f t="shared" si="2"/>
        <v>3</v>
      </c>
      <c r="N30" s="3"/>
      <c r="O30" s="33"/>
      <c r="P30" s="33"/>
      <c r="Q30" s="33"/>
      <c r="R30" s="33"/>
      <c r="S30" s="14"/>
      <c r="T30" s="4"/>
      <c r="U30" s="32">
        <f t="shared" si="5"/>
        <v>0</v>
      </c>
    </row>
    <row r="31" spans="1:22" x14ac:dyDescent="0.25">
      <c r="A31" s="2"/>
      <c r="B31" t="s">
        <v>10</v>
      </c>
      <c r="C31" s="12"/>
      <c r="D31" s="4">
        <v>2</v>
      </c>
      <c r="E31" s="4"/>
      <c r="F31" s="4"/>
      <c r="G31" s="4"/>
      <c r="H31" s="4"/>
      <c r="I31" s="3"/>
      <c r="J31" s="3"/>
      <c r="K31" s="3">
        <f t="shared" si="12"/>
        <v>0</v>
      </c>
      <c r="L31" s="3">
        <f t="shared" si="11"/>
        <v>2</v>
      </c>
      <c r="M31" s="31">
        <f t="shared" si="2"/>
        <v>2</v>
      </c>
      <c r="N31" s="3"/>
      <c r="O31" s="33"/>
      <c r="P31" s="33"/>
      <c r="Q31" s="33"/>
      <c r="R31" s="33"/>
      <c r="S31" s="14"/>
      <c r="T31" s="4"/>
      <c r="U31" s="32">
        <f t="shared" si="5"/>
        <v>0</v>
      </c>
    </row>
    <row r="32" spans="1:22" x14ac:dyDescent="0.25">
      <c r="A32" s="2"/>
      <c r="B32" t="s">
        <v>11</v>
      </c>
      <c r="C32" s="12"/>
      <c r="D32" s="4">
        <v>1</v>
      </c>
      <c r="E32" s="4"/>
      <c r="F32" s="4"/>
      <c r="G32" s="4"/>
      <c r="H32" s="4"/>
      <c r="I32" s="3"/>
      <c r="J32" s="3"/>
      <c r="K32" s="3">
        <f t="shared" si="12"/>
        <v>0</v>
      </c>
      <c r="L32" s="3">
        <f t="shared" si="11"/>
        <v>1</v>
      </c>
      <c r="M32" s="31">
        <f t="shared" si="2"/>
        <v>1</v>
      </c>
      <c r="N32" s="3"/>
      <c r="O32" s="33"/>
      <c r="P32" s="33"/>
      <c r="Q32" s="33"/>
      <c r="R32" s="33"/>
      <c r="S32" s="36">
        <v>14</v>
      </c>
      <c r="T32" s="4"/>
      <c r="U32" s="32">
        <f t="shared" si="5"/>
        <v>14</v>
      </c>
    </row>
    <row r="33" spans="1:21" x14ac:dyDescent="0.25">
      <c r="A33" s="2"/>
      <c r="B33" t="s">
        <v>13</v>
      </c>
      <c r="C33" s="12"/>
      <c r="D33" s="4"/>
      <c r="E33" s="4"/>
      <c r="F33" s="4"/>
      <c r="G33" s="4"/>
      <c r="H33" s="4"/>
      <c r="I33" s="3"/>
      <c r="J33" s="3"/>
      <c r="K33" s="3">
        <f t="shared" si="12"/>
        <v>0</v>
      </c>
      <c r="L33" s="3">
        <f t="shared" si="11"/>
        <v>0</v>
      </c>
      <c r="M33" s="31">
        <f t="shared" si="2"/>
        <v>0</v>
      </c>
      <c r="N33" s="3"/>
      <c r="O33" s="33"/>
      <c r="P33" s="33"/>
      <c r="Q33" s="33"/>
      <c r="R33" s="33"/>
      <c r="S33" s="14"/>
      <c r="T33" s="4"/>
      <c r="U33" s="32">
        <f t="shared" si="5"/>
        <v>0</v>
      </c>
    </row>
    <row r="34" spans="1:21" x14ac:dyDescent="0.25">
      <c r="A34" s="2"/>
      <c r="B34" t="s">
        <v>14</v>
      </c>
      <c r="C34" s="12"/>
      <c r="D34" s="4">
        <v>3</v>
      </c>
      <c r="E34" s="4"/>
      <c r="F34" s="4"/>
      <c r="G34" s="4"/>
      <c r="H34" s="4"/>
      <c r="I34" s="3"/>
      <c r="J34" s="3"/>
      <c r="K34" s="3">
        <f t="shared" si="12"/>
        <v>0</v>
      </c>
      <c r="L34" s="3">
        <f t="shared" si="11"/>
        <v>3</v>
      </c>
      <c r="M34" s="31">
        <f t="shared" si="2"/>
        <v>3</v>
      </c>
      <c r="N34" s="3"/>
      <c r="O34" s="33"/>
      <c r="P34" s="33"/>
      <c r="Q34" s="33"/>
      <c r="R34" s="33"/>
      <c r="S34" s="14"/>
      <c r="T34" s="4"/>
      <c r="U34" s="32">
        <f t="shared" si="5"/>
        <v>0</v>
      </c>
    </row>
    <row r="35" spans="1:21" x14ac:dyDescent="0.25">
      <c r="A35" s="2"/>
      <c r="B35" s="5" t="s">
        <v>21</v>
      </c>
      <c r="C35" s="18"/>
      <c r="D35" s="4">
        <v>25</v>
      </c>
      <c r="E35" s="4">
        <v>15</v>
      </c>
      <c r="F35" s="3"/>
      <c r="G35" s="3"/>
      <c r="H35" s="3"/>
      <c r="I35" s="3"/>
      <c r="J35" s="3"/>
      <c r="K35" s="3">
        <f t="shared" si="12"/>
        <v>0</v>
      </c>
      <c r="L35" s="3">
        <f t="shared" si="11"/>
        <v>40</v>
      </c>
      <c r="M35" s="31">
        <f t="shared" si="2"/>
        <v>40</v>
      </c>
      <c r="N35" s="3"/>
      <c r="O35" s="33"/>
      <c r="P35" s="33"/>
      <c r="Q35" s="33"/>
      <c r="R35" s="33"/>
      <c r="S35" s="14"/>
      <c r="T35" s="4"/>
      <c r="U35" s="32">
        <f t="shared" si="5"/>
        <v>0</v>
      </c>
    </row>
    <row r="36" spans="1:21" x14ac:dyDescent="0.25">
      <c r="A36" s="2"/>
      <c r="C36" s="12"/>
      <c r="D36" s="3"/>
      <c r="E36" s="3"/>
      <c r="F36" s="3"/>
      <c r="G36" s="3"/>
      <c r="H36" s="3"/>
      <c r="I36" s="3"/>
      <c r="J36" s="3"/>
      <c r="K36" s="3"/>
      <c r="L36" s="3"/>
      <c r="M36" s="24"/>
      <c r="N36" s="3"/>
      <c r="O36" s="33"/>
      <c r="P36" s="33"/>
      <c r="Q36" s="33"/>
      <c r="R36" s="33"/>
      <c r="S36" s="14"/>
      <c r="T36" s="4"/>
      <c r="U36" s="32">
        <f>SUM(T36:T36)</f>
        <v>0</v>
      </c>
    </row>
    <row r="37" spans="1:21" x14ac:dyDescent="0.25">
      <c r="A37" s="2"/>
      <c r="B37" s="27" t="s">
        <v>4</v>
      </c>
      <c r="C37" s="28"/>
      <c r="D37" s="29">
        <f>SUM(D5:D36)</f>
        <v>52</v>
      </c>
      <c r="E37" s="29">
        <f>SUM(E5:E36)</f>
        <v>29</v>
      </c>
      <c r="F37" s="29">
        <f>SUM(F5:F36)</f>
        <v>34</v>
      </c>
      <c r="G37" s="29">
        <f>SUM(G5:G36)</f>
        <v>120</v>
      </c>
      <c r="H37" s="29">
        <f>SUM(H11:H29)</f>
        <v>0</v>
      </c>
      <c r="I37" s="29">
        <f>SUM(I11:I36)</f>
        <v>0</v>
      </c>
      <c r="J37" s="29">
        <f>SUM(J11:J29)</f>
        <v>0</v>
      </c>
      <c r="K37" s="29">
        <f>SUM(I37:J37)</f>
        <v>0</v>
      </c>
      <c r="L37" s="29">
        <f>+$M37-(I37+J37)</f>
        <v>235</v>
      </c>
      <c r="M37" s="25">
        <f>SUM(M7:M36)</f>
        <v>235</v>
      </c>
      <c r="N37" s="29">
        <f>SUM(N11:N36)</f>
        <v>1889.25</v>
      </c>
      <c r="O37" s="34"/>
      <c r="P37" s="34"/>
      <c r="Q37" s="34"/>
      <c r="R37" s="34"/>
      <c r="S37" s="41">
        <f>SUM(S5:S36)</f>
        <v>2428.089305</v>
      </c>
      <c r="T37" s="29"/>
      <c r="U37" s="26">
        <f>SUM(U7:U35)</f>
        <v>3028.089305</v>
      </c>
    </row>
    <row r="38" spans="1:21" x14ac:dyDescent="0.25"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</row>
    <row r="39" spans="1:21" x14ac:dyDescent="0.25">
      <c r="A39" t="s">
        <v>7</v>
      </c>
    </row>
    <row r="40" spans="1:21" x14ac:dyDescent="0.25">
      <c r="A40" t="s">
        <v>8</v>
      </c>
    </row>
  </sheetData>
  <mergeCells count="2">
    <mergeCell ref="I3:L3"/>
    <mergeCell ref="N3:U3"/>
  </mergeCells>
  <phoneticPr fontId="1" type="noConversion"/>
  <printOptions gridLines="1"/>
  <pageMargins left="0.75" right="0.75" top="1" bottom="1" header="0.5" footer="0.5"/>
  <pageSetup scale="86" orientation="portrait" r:id="rId1"/>
  <headerFooter alignWithMargins="0"/>
  <rowBreaks count="1" manualBreakCount="1">
    <brk id="42" max="16383" man="1"/>
  </rowBreaks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LRAUV_901110</vt:lpstr>
      <vt:lpstr>LRAUV_901110!Print_Area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meteor</cp:lastModifiedBy>
  <cp:lastPrinted>2014-01-03T01:03:29Z</cp:lastPrinted>
  <dcterms:created xsi:type="dcterms:W3CDTF">2003-10-17T21:45:30Z</dcterms:created>
  <dcterms:modified xsi:type="dcterms:W3CDTF">2014-02-06T19:27:59Z</dcterms:modified>
</cp:coreProperties>
</file>