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" windowWidth="9144" windowHeight="10032"/>
  </bookViews>
  <sheets>
    <sheet name="SRVI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6" i="1" l="1"/>
  <c r="B19" i="1"/>
  <c r="E19" i="1" s="1"/>
  <c r="C7" i="1"/>
  <c r="D7" i="1"/>
  <c r="D19" i="1" l="1"/>
  <c r="C19" i="1"/>
  <c r="E20" i="1"/>
  <c r="B18" i="1"/>
  <c r="E18" i="1" s="1"/>
  <c r="D17" i="1"/>
  <c r="C17" i="1"/>
  <c r="D16" i="1"/>
  <c r="C16" i="1"/>
  <c r="D15" i="1"/>
  <c r="C15" i="1"/>
  <c r="D5" i="1"/>
  <c r="C5" i="1"/>
  <c r="B4" i="1"/>
  <c r="D4" i="1" s="1"/>
  <c r="D3" i="1"/>
  <c r="C3" i="1"/>
  <c r="D2" i="1"/>
  <c r="C2" i="1"/>
  <c r="D21" i="1" l="1"/>
  <c r="B21" i="1"/>
  <c r="C21" i="1"/>
  <c r="E21" i="1"/>
  <c r="C4" i="1"/>
</calcChain>
</file>

<file path=xl/comments1.xml><?xml version="1.0" encoding="utf-8"?>
<comments xmlns="http://schemas.openxmlformats.org/spreadsheetml/2006/main">
  <authors>
    <author>Benjamin Erwin</author>
  </authors>
  <commentList>
    <comment ref="E21" authorId="0">
      <text>
        <r>
          <rPr>
            <sz val="9"/>
            <color indexed="81"/>
            <rFont val="Tahoma"/>
            <family val="2"/>
          </rPr>
          <t>Logic check to ensure designed specs fall within Parker Handbook specs.</t>
        </r>
      </text>
    </comment>
    <comment ref="C22" authorId="0">
      <text>
        <r>
          <rPr>
            <sz val="9"/>
            <color indexed="81"/>
            <rFont val="Tahoma"/>
            <family val="2"/>
          </rPr>
          <t>Squeeze Min/Max values derived used Min/Max O-ring Cross Sectional Dimension:
.205/.210</t>
        </r>
      </text>
    </comment>
  </commentList>
</comments>
</file>

<file path=xl/sharedStrings.xml><?xml version="1.0" encoding="utf-8"?>
<sst xmlns="http://schemas.openxmlformats.org/spreadsheetml/2006/main" count="31" uniqueCount="20">
  <si>
    <t>∆</t>
  </si>
  <si>
    <t>Bore Ø (A):</t>
  </si>
  <si>
    <r>
      <t xml:space="preserve">Groove </t>
    </r>
    <r>
      <rPr>
        <sz val="8"/>
        <color theme="1"/>
        <rFont val="Calibri"/>
        <family val="2"/>
      </rPr>
      <t>Ø (B-1):</t>
    </r>
  </si>
  <si>
    <t>Gland Dpt (L):</t>
  </si>
  <si>
    <t>GrooVe Width (G):</t>
  </si>
  <si>
    <t>Plug Ø (C):</t>
  </si>
  <si>
    <t>O-Ring CS (W):</t>
  </si>
  <si>
    <t>Diametral Cl. 1/2(E):</t>
  </si>
  <si>
    <t>Parker Spec. for 2-367</t>
  </si>
  <si>
    <t>Design Spec. under test</t>
  </si>
  <si>
    <t>Squeeze:</t>
  </si>
  <si>
    <t>Nom. Spec.</t>
  </si>
  <si>
    <t>Nom. Spec</t>
  </si>
  <si>
    <t>Old Numbers</t>
  </si>
  <si>
    <t>Min Allow</t>
  </si>
  <si>
    <t>Max Allow</t>
  </si>
  <si>
    <t>Min Allow'd</t>
  </si>
  <si>
    <t>Max Allow'd</t>
  </si>
  <si>
    <t>Value Check</t>
  </si>
  <si>
    <t>7.985-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</si>
</sst>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164" fontId="1" fillId="0" borderId="1" xfId="0" applyNumberFormat="1" applyFont="1" applyBorder="1"/>
    <xf numFmtId="0" fontId="1" fillId="0" borderId="3" xfId="0" applyFont="1" applyBorder="1" applyAlignment="1">
      <alignment horizontal="right"/>
    </xf>
    <xf numFmtId="164" fontId="1" fillId="0" borderId="3" xfId="0" applyNumberFormat="1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3"/>
  <sheetViews>
    <sheetView tabSelected="1" workbookViewId="0">
      <selection activeCell="C34" sqref="C34"/>
    </sheetView>
  </sheetViews>
  <sheetFormatPr defaultRowHeight="10.199999999999999" x14ac:dyDescent="0.2"/>
  <cols>
    <col min="1" max="1" width="16.5546875" style="1" customWidth="1"/>
    <col min="2" max="2" width="12.109375" style="1" customWidth="1"/>
    <col min="3" max="3" width="11.5546875" style="1" customWidth="1"/>
    <col min="4" max="4" width="8.33203125" style="1" customWidth="1"/>
    <col min="5" max="5" width="8.88671875" style="1"/>
    <col min="6" max="6" width="9.88671875" style="1" customWidth="1"/>
    <col min="7" max="8" width="8.88671875" style="1"/>
    <col min="9" max="9" width="15.44140625" style="6" customWidth="1"/>
    <col min="10" max="12" width="8.88671875" style="1"/>
    <col min="13" max="13" width="8.88671875" style="9"/>
    <col min="14" max="16384" width="8.88671875" style="1"/>
  </cols>
  <sheetData>
    <row r="1" spans="1:18" ht="10.8" thickBot="1" x14ac:dyDescent="0.25">
      <c r="A1" s="10" t="s">
        <v>8</v>
      </c>
      <c r="B1" s="10" t="s">
        <v>12</v>
      </c>
      <c r="C1" s="10" t="s">
        <v>16</v>
      </c>
      <c r="D1" s="10" t="s">
        <v>17</v>
      </c>
      <c r="E1" s="10" t="s">
        <v>18</v>
      </c>
      <c r="I1" s="1"/>
      <c r="M1" s="1"/>
    </row>
    <row r="2" spans="1:18" x14ac:dyDescent="0.2">
      <c r="A2" s="13" t="s">
        <v>6</v>
      </c>
      <c r="B2" s="14">
        <v>0.21</v>
      </c>
      <c r="C2" s="15">
        <f>B2-0.005</f>
        <v>0.20499999999999999</v>
      </c>
      <c r="D2" s="15">
        <f>B2+0.005</f>
        <v>0.215</v>
      </c>
      <c r="E2" s="16"/>
      <c r="I2" s="1"/>
      <c r="M2" s="1"/>
    </row>
    <row r="3" spans="1:18" x14ac:dyDescent="0.2">
      <c r="A3" s="7" t="s">
        <v>1</v>
      </c>
      <c r="B3" s="2">
        <v>7.875</v>
      </c>
      <c r="C3" s="2">
        <f>B3-0.001</f>
        <v>7.8739999999999997</v>
      </c>
      <c r="D3" s="2">
        <f>B3+0.002</f>
        <v>7.8769999999999998</v>
      </c>
      <c r="E3" s="8"/>
      <c r="I3" s="1"/>
      <c r="M3" s="1"/>
    </row>
    <row r="4" spans="1:18" x14ac:dyDescent="0.2">
      <c r="A4" s="7" t="s">
        <v>5</v>
      </c>
      <c r="B4" s="2">
        <f>7.872</f>
        <v>7.8719999999999999</v>
      </c>
      <c r="C4" s="2">
        <f>B4-0.001</f>
        <v>7.8709999999999996</v>
      </c>
      <c r="D4" s="2">
        <f>B4+0</f>
        <v>7.8719999999999999</v>
      </c>
      <c r="E4" s="8"/>
      <c r="I4" s="1"/>
      <c r="M4" s="1"/>
    </row>
    <row r="5" spans="1:18" x14ac:dyDescent="0.2">
      <c r="A5" s="7" t="s">
        <v>2</v>
      </c>
      <c r="B5" s="2">
        <v>7.5350000000000001</v>
      </c>
      <c r="C5" s="2">
        <f>B5-0.001</f>
        <v>7.5339999999999998</v>
      </c>
      <c r="D5" s="2">
        <f>B5+0</f>
        <v>7.5350000000000001</v>
      </c>
      <c r="E5" s="8"/>
      <c r="I5" s="1"/>
      <c r="M5" s="1"/>
    </row>
    <row r="6" spans="1:18" x14ac:dyDescent="0.2">
      <c r="A6" s="7" t="s">
        <v>3</v>
      </c>
      <c r="B6" s="2"/>
      <c r="C6" s="12">
        <v>0.17</v>
      </c>
      <c r="D6" s="2">
        <v>0.17299999999999999</v>
      </c>
      <c r="E6" s="8"/>
      <c r="I6" s="1"/>
      <c r="M6" s="1"/>
    </row>
    <row r="7" spans="1:18" x14ac:dyDescent="0.2">
      <c r="A7" s="7" t="s">
        <v>7</v>
      </c>
      <c r="B7" s="2"/>
      <c r="C7" s="2">
        <f>0.003/2</f>
        <v>1.5E-3</v>
      </c>
      <c r="D7" s="2">
        <f>0.006/2</f>
        <v>3.0000000000000001E-3</v>
      </c>
      <c r="E7" s="8"/>
      <c r="I7" s="1"/>
      <c r="M7" s="1"/>
    </row>
    <row r="8" spans="1:18" x14ac:dyDescent="0.2">
      <c r="A8" s="7" t="s">
        <v>4</v>
      </c>
      <c r="B8" s="2"/>
      <c r="C8" s="2">
        <v>0.28100000000000003</v>
      </c>
      <c r="D8" s="2">
        <v>0.28599999999999998</v>
      </c>
      <c r="E8" s="8"/>
      <c r="I8" s="1"/>
      <c r="M8" s="1"/>
    </row>
    <row r="9" spans="1:18" x14ac:dyDescent="0.2">
      <c r="A9" s="7" t="s">
        <v>10</v>
      </c>
      <c r="B9" s="2"/>
      <c r="C9" s="2">
        <v>3.2000000000000001E-2</v>
      </c>
      <c r="D9" s="2">
        <v>4.4999999999999998E-2</v>
      </c>
      <c r="E9" s="8"/>
      <c r="I9" s="1"/>
      <c r="M9" s="1"/>
    </row>
    <row r="10" spans="1:18" x14ac:dyDescent="0.2">
      <c r="E10" s="9"/>
      <c r="I10" s="1"/>
      <c r="M10" s="1"/>
    </row>
    <row r="11" spans="1:18" x14ac:dyDescent="0.2">
      <c r="E11" s="9"/>
      <c r="I11" s="1"/>
      <c r="M11" s="1"/>
    </row>
    <row r="12" spans="1:18" ht="10.8" thickBot="1" x14ac:dyDescent="0.25">
      <c r="E12" s="9"/>
      <c r="I12" s="1"/>
      <c r="M12" s="1"/>
    </row>
    <row r="13" spans="1:18" ht="10.8" thickBot="1" x14ac:dyDescent="0.25">
      <c r="A13" s="11" t="s">
        <v>9</v>
      </c>
      <c r="B13" s="10" t="s">
        <v>11</v>
      </c>
      <c r="C13" s="10" t="s">
        <v>14</v>
      </c>
      <c r="D13" s="10" t="s">
        <v>15</v>
      </c>
      <c r="E13" s="10"/>
      <c r="I13" s="1"/>
      <c r="M13" s="1"/>
      <c r="R13" s="3" t="s">
        <v>0</v>
      </c>
    </row>
    <row r="14" spans="1:18" x14ac:dyDescent="0.2">
      <c r="A14" s="13" t="s">
        <v>6</v>
      </c>
      <c r="B14" s="14">
        <v>0.21</v>
      </c>
      <c r="C14" s="15">
        <v>0.20499999999999999</v>
      </c>
      <c r="D14" s="15">
        <v>0.215</v>
      </c>
      <c r="E14" s="16"/>
      <c r="I14" s="1" t="s">
        <v>19</v>
      </c>
      <c r="M14" s="1"/>
      <c r="P14" s="2" t="s">
        <v>13</v>
      </c>
      <c r="Q14" s="2"/>
    </row>
    <row r="15" spans="1:18" x14ac:dyDescent="0.2">
      <c r="A15" s="7" t="s">
        <v>1</v>
      </c>
      <c r="B15" s="2">
        <v>7.99212598</v>
      </c>
      <c r="C15" s="2">
        <f>B15-0.001</f>
        <v>7.9911259799999996</v>
      </c>
      <c r="D15" s="2">
        <f>B15+0.002</f>
        <v>7.9941259799999997</v>
      </c>
      <c r="E15" s="8"/>
      <c r="I15" s="1"/>
      <c r="M15" s="1"/>
      <c r="P15" s="7" t="s">
        <v>1</v>
      </c>
      <c r="Q15" s="2">
        <v>7.99212598</v>
      </c>
    </row>
    <row r="16" spans="1:18" x14ac:dyDescent="0.2">
      <c r="A16" s="7" t="s">
        <v>5</v>
      </c>
      <c r="B16" s="2">
        <v>7.9880000000000004</v>
      </c>
      <c r="C16" s="2">
        <f>B16-0.001</f>
        <v>7.9870000000000001</v>
      </c>
      <c r="D16" s="2">
        <f>B16+0</f>
        <v>7.9880000000000004</v>
      </c>
      <c r="E16" s="8"/>
      <c r="I16" s="1">
        <f>3.99409449*2</f>
        <v>7.9881889800000003</v>
      </c>
      <c r="M16" s="1"/>
      <c r="P16" s="7" t="s">
        <v>5</v>
      </c>
      <c r="Q16" s="2">
        <v>7.9881889800000003</v>
      </c>
    </row>
    <row r="17" spans="1:17" x14ac:dyDescent="0.2">
      <c r="A17" s="7" t="s">
        <v>2</v>
      </c>
      <c r="B17" s="2">
        <v>7.65</v>
      </c>
      <c r="C17" s="2">
        <f>B17-0.001</f>
        <v>7.649</v>
      </c>
      <c r="D17" s="2">
        <f>B17+0</f>
        <v>7.65</v>
      </c>
      <c r="E17" s="8"/>
      <c r="I17" s="1"/>
      <c r="M17" s="1"/>
      <c r="P17" s="7" t="s">
        <v>2</v>
      </c>
      <c r="Q17" s="2">
        <v>7.6423779600000001</v>
      </c>
    </row>
    <row r="18" spans="1:17" x14ac:dyDescent="0.2">
      <c r="A18" s="7" t="s">
        <v>3</v>
      </c>
      <c r="B18" s="2">
        <f>(B15-B17)/2</f>
        <v>0.1710629899999998</v>
      </c>
      <c r="C18" s="12">
        <v>0.17</v>
      </c>
      <c r="D18" s="2">
        <v>0.17299999999999999</v>
      </c>
      <c r="E18" s="8" t="str">
        <f>IF(B18&gt;=C18,IF(B18&lt;=D18,"OK","Too Deep"),"Too Shallow")</f>
        <v>OK</v>
      </c>
      <c r="I18" s="1"/>
      <c r="M18" s="1"/>
    </row>
    <row r="19" spans="1:17" x14ac:dyDescent="0.2">
      <c r="A19" s="7" t="s">
        <v>7</v>
      </c>
      <c r="B19" s="2">
        <f>(B15-B16)/2</f>
        <v>2.0629899999997647E-3</v>
      </c>
      <c r="C19" s="7" t="str">
        <f>"∆ "&amp;(ROUND(C7-B19,4))</f>
        <v>∆ -0.0006</v>
      </c>
      <c r="D19" s="7" t="str">
        <f>"∆ "&amp;(ROUND(D7-B19,4))</f>
        <v>∆ 0.0009</v>
      </c>
      <c r="E19" s="8" t="str">
        <f>IF(B19&gt;=C7,IF(B19&lt;=D7,"OK","Too Narrow"),"Too Thick")</f>
        <v>OK</v>
      </c>
      <c r="I19" s="1"/>
      <c r="M19" s="1"/>
    </row>
    <row r="20" spans="1:17" x14ac:dyDescent="0.2">
      <c r="A20" s="7" t="s">
        <v>4</v>
      </c>
      <c r="B20" s="2">
        <v>0.28100000000000003</v>
      </c>
      <c r="C20" s="2">
        <v>0.28100000000000003</v>
      </c>
      <c r="D20" s="2">
        <v>0.28599999999999998</v>
      </c>
      <c r="E20" s="8" t="str">
        <f>IF(B20&gt;=C20,IF(B20&lt;=D20,"OK","Too Deep"),"Too Shallow")</f>
        <v>OK</v>
      </c>
      <c r="I20" s="1"/>
      <c r="M20" s="1"/>
    </row>
    <row r="21" spans="1:17" x14ac:dyDescent="0.2">
      <c r="A21" s="7" t="s">
        <v>10</v>
      </c>
      <c r="B21" s="12">
        <f>B14-B18</f>
        <v>3.8937010000000188E-2</v>
      </c>
      <c r="C21" s="2">
        <f>C14-B18</f>
        <v>3.3937010000000184E-2</v>
      </c>
      <c r="D21" s="2">
        <f>D14-B18</f>
        <v>4.3937010000000193E-2</v>
      </c>
      <c r="E21" s="8" t="str">
        <f>IF(B21&gt;=0.032,IF(B21&lt;=0.045,"OK","Too Deep"),"Too Shallow")</f>
        <v>OK</v>
      </c>
      <c r="I21" s="1"/>
      <c r="M21" s="1"/>
    </row>
    <row r="22" spans="1:17" x14ac:dyDescent="0.2">
      <c r="E22" s="9"/>
      <c r="I22" s="1"/>
      <c r="M22" s="1"/>
    </row>
    <row r="23" spans="1:17" x14ac:dyDescent="0.2">
      <c r="E23" s="9"/>
      <c r="I23" s="1"/>
      <c r="M23" s="1"/>
    </row>
    <row r="24" spans="1:17" x14ac:dyDescent="0.2">
      <c r="C24" s="3"/>
      <c r="E24" s="9"/>
      <c r="I24" s="1"/>
      <c r="M24" s="1"/>
    </row>
    <row r="25" spans="1:17" x14ac:dyDescent="0.2">
      <c r="C25" s="5"/>
      <c r="E25" s="9"/>
      <c r="I25" s="1"/>
      <c r="M25" s="1"/>
    </row>
    <row r="26" spans="1:17" x14ac:dyDescent="0.2">
      <c r="A26" s="4"/>
      <c r="C26" s="3"/>
      <c r="E26" s="9"/>
      <c r="I26" s="1"/>
      <c r="M26" s="1"/>
    </row>
    <row r="27" spans="1:17" x14ac:dyDescent="0.2">
      <c r="C27" s="5"/>
      <c r="E27" s="9"/>
      <c r="I27" s="1"/>
      <c r="M27" s="1"/>
    </row>
    <row r="28" spans="1:17" x14ac:dyDescent="0.2">
      <c r="E28" s="9"/>
      <c r="I28" s="1"/>
      <c r="M28" s="1"/>
    </row>
    <row r="29" spans="1:17" x14ac:dyDescent="0.2">
      <c r="E29" s="9"/>
      <c r="I29" s="1"/>
      <c r="M29" s="1"/>
    </row>
    <row r="30" spans="1:17" x14ac:dyDescent="0.2">
      <c r="E30" s="9"/>
      <c r="I30" s="1"/>
      <c r="M30" s="1"/>
    </row>
    <row r="31" spans="1:17" x14ac:dyDescent="0.2">
      <c r="A31" s="6"/>
      <c r="E31" s="9"/>
    </row>
    <row r="32" spans="1:17" x14ac:dyDescent="0.2">
      <c r="A32" s="6"/>
      <c r="E32" s="9"/>
    </row>
    <row r="33" spans="1:13" x14ac:dyDescent="0.2">
      <c r="A33" s="6"/>
      <c r="E33" s="9"/>
    </row>
    <row r="34" spans="1:13" x14ac:dyDescent="0.2">
      <c r="A34" s="6"/>
      <c r="E34" s="9"/>
    </row>
    <row r="43" spans="1:13" x14ac:dyDescent="0.2">
      <c r="M43" s="1"/>
    </row>
  </sheetData>
  <pageMargins left="0.7" right="0.7" top="0.75" bottom="0.75" header="0.3" footer="0.3"/>
  <pageSetup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SRVI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Benjamin Erwin</cp:lastModifiedBy>
  <cp:lastPrinted>2016-02-20T00:10:07Z</cp:lastPrinted>
  <dcterms:created xsi:type="dcterms:W3CDTF">2014-02-25T20:53:32Z</dcterms:created>
  <dcterms:modified xsi:type="dcterms:W3CDTF">2016-02-29T20:54:55Z</dcterms:modified>
</cp:coreProperties>
</file>