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/>
  <workbookPr showInkAnnotation="0" autoCompressPictures="0"/>
  <bookViews>
    <workbookView xWindow="11180" yWindow="0" windowWidth="30480" windowHeight="18780" tabRatio="500" activeTab="6"/>
  </bookViews>
  <sheets>
    <sheet name="150121" sheetId="1" r:id="rId1"/>
    <sheet name="150122_min" sheetId="2" r:id="rId2"/>
    <sheet name="150122_all" sheetId="3" r:id="rId3"/>
    <sheet name="output_cabling_comparison" sheetId="4" r:id="rId4"/>
    <sheet name="output_minimal" sheetId="5" r:id="rId5"/>
    <sheet name="output_all" sheetId="6" r:id="rId6"/>
    <sheet name="150127" sheetId="7" r:id="rId7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0" i="3" l="1"/>
  <c r="G10" i="3"/>
  <c r="H9" i="3"/>
  <c r="G9" i="3"/>
  <c r="H8" i="3"/>
  <c r="G8" i="3"/>
  <c r="H7" i="3"/>
  <c r="G7" i="3"/>
  <c r="H6" i="3"/>
  <c r="G6" i="3"/>
  <c r="H5" i="3"/>
  <c r="G5" i="3"/>
  <c r="H4" i="3"/>
  <c r="G4" i="3"/>
  <c r="H3" i="3"/>
  <c r="G3" i="3"/>
  <c r="H10" i="2"/>
  <c r="G10" i="2"/>
  <c r="G9" i="2"/>
  <c r="H9" i="2"/>
  <c r="H8" i="2"/>
  <c r="G8" i="2"/>
  <c r="H7" i="2"/>
  <c r="G7" i="2"/>
  <c r="H6" i="2"/>
  <c r="G6" i="2"/>
  <c r="H5" i="2"/>
  <c r="G5" i="2"/>
  <c r="H4" i="2"/>
  <c r="G4" i="2"/>
  <c r="H3" i="2"/>
  <c r="G3" i="2"/>
</calcChain>
</file>

<file path=xl/sharedStrings.xml><?xml version="1.0" encoding="utf-8"?>
<sst xmlns="http://schemas.openxmlformats.org/spreadsheetml/2006/main" count="163" uniqueCount="69">
  <si>
    <t>voltage</t>
  </si>
  <si>
    <t>[V]</t>
  </si>
  <si>
    <t>power meter</t>
  </si>
  <si>
    <t>[mW]</t>
  </si>
  <si>
    <t>range</t>
  </si>
  <si>
    <t>320-600</t>
  </si>
  <si>
    <t>500-530</t>
  </si>
  <si>
    <t>590-1200</t>
  </si>
  <si>
    <t>190-230</t>
  </si>
  <si>
    <t>Voltage</t>
  </si>
  <si>
    <t>Power Output</t>
  </si>
  <si>
    <t>Order</t>
  </si>
  <si>
    <t>unstable</t>
  </si>
  <si>
    <t>UNSTABLE</t>
  </si>
  <si>
    <t>average</t>
  </si>
  <si>
    <t>stdev</t>
  </si>
  <si>
    <t>LD+</t>
  </si>
  <si>
    <t>Control Voltage</t>
  </si>
  <si>
    <t>Optical Power</t>
  </si>
  <si>
    <t>12V Current</t>
  </si>
  <si>
    <t>[A]</t>
  </si>
  <si>
    <t>[mA]</t>
  </si>
  <si>
    <t>[5A max]</t>
  </si>
  <si>
    <t>Measured Current</t>
  </si>
  <si>
    <t>CrystalTEC+</t>
  </si>
  <si>
    <t>[6A max]</t>
  </si>
  <si>
    <t>LDTEC+</t>
  </si>
  <si>
    <t>Minimal Cabling</t>
  </si>
  <si>
    <t>All Cabling</t>
  </si>
  <si>
    <t>2.5-4.1</t>
  </si>
  <si>
    <t>1.9-3.2</t>
  </si>
  <si>
    <t>1.6-3.2</t>
  </si>
  <si>
    <t>1.4-3.0</t>
  </si>
  <si>
    <t>1.8-2.8</t>
  </si>
  <si>
    <t>1.8-2.5</t>
  </si>
  <si>
    <t>0-20</t>
  </si>
  <si>
    <t>50-80</t>
  </si>
  <si>
    <t>75-108</t>
  </si>
  <si>
    <t>100-140</t>
  </si>
  <si>
    <t>125-150</t>
  </si>
  <si>
    <t>165-180</t>
  </si>
  <si>
    <t>-1.5-1.4</t>
  </si>
  <si>
    <t>-1.5-1</t>
  </si>
  <si>
    <t>-1.5-1.1</t>
  </si>
  <si>
    <t>2.4-4.1</t>
  </si>
  <si>
    <t>1.9-3.5</t>
  </si>
  <si>
    <t>1.6-3.1</t>
  </si>
  <si>
    <t>1.4-3</t>
  </si>
  <si>
    <t>1.7-2.9</t>
  </si>
  <si>
    <t>1.6-2.5</t>
  </si>
  <si>
    <t>2.6-4</t>
  </si>
  <si>
    <t>1.7-3.3</t>
  </si>
  <si>
    <t>1.4-2.9</t>
  </si>
  <si>
    <t>1.5-2.6</t>
  </si>
  <si>
    <t>1.2-2</t>
  </si>
  <si>
    <t>LD</t>
  </si>
  <si>
    <t>CrystelTEC</t>
  </si>
  <si>
    <t>LDTEC</t>
  </si>
  <si>
    <t>controller</t>
  </si>
  <si>
    <t>connector</t>
  </si>
  <si>
    <t>cable</t>
  </si>
  <si>
    <t>laser</t>
  </si>
  <si>
    <r>
      <rPr>
        <sz val="12"/>
        <color theme="1"/>
        <rFont val="Symbol"/>
      </rPr>
      <t>D</t>
    </r>
    <r>
      <rPr>
        <sz val="12"/>
        <color theme="1"/>
        <rFont val="Calibri"/>
        <family val="2"/>
        <scheme val="minor"/>
      </rPr>
      <t>V [V]</t>
    </r>
  </si>
  <si>
    <t>0.154-0.206</t>
  </si>
  <si>
    <t>-1-1.8</t>
  </si>
  <si>
    <t>0.218-0.25</t>
  </si>
  <si>
    <t>0.218-0.279</t>
  </si>
  <si>
    <t>0.25-0.27</t>
  </si>
  <si>
    <t>Voltage Drop Across Components in Series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</si>
</sst>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Symbo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0" fillId="0" borderId="0" xfId="0" applyNumberFormat="1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1" xfId="0" applyNumberFormat="1" applyBorder="1" applyAlignment="1">
      <alignment horizontal="center"/>
    </xf>
  </cellXfs>
  <cellStyles count="3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chartsheet" Target="chartsheets/sheet1.xml"/><Relationship Id="rId5" Type="http://schemas.openxmlformats.org/officeDocument/2006/relationships/chartsheet" Target="chartsheets/sheet2.xml"/><Relationship Id="rId6" Type="http://schemas.openxmlformats.org/officeDocument/2006/relationships/chartsheet" Target="chartsheets/sheet3.xml"/><Relationship Id="rId7" Type="http://schemas.openxmlformats.org/officeDocument/2006/relationships/worksheet" Target="worksheets/sheet4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47625">
              <a:noFill/>
            </a:ln>
          </c:spPr>
          <c:trendline>
            <c:trendlineType val="linear"/>
            <c:dispRSqr val="1"/>
            <c:dispEq val="0"/>
            <c:trendlineLbl>
              <c:layout>
                <c:manualLayout>
                  <c:x val="-0.187752624671916"/>
                  <c:y val="0.140153470399533"/>
                </c:manualLayout>
              </c:layout>
              <c:numFmt formatCode="General" sourceLinked="0"/>
            </c:trendlineLbl>
          </c:trendline>
          <c:xVal>
            <c:numRef>
              <c:f>'150121'!$A$3:$A$13</c:f>
              <c:numCache>
                <c:formatCode>0.0</c:formatCode>
                <c:ptCount val="11"/>
                <c:pt idx="0">
                  <c:v>1.5</c:v>
                </c:pt>
                <c:pt idx="1">
                  <c:v>2.0</c:v>
                </c:pt>
                <c:pt idx="2">
                  <c:v>2.5</c:v>
                </c:pt>
                <c:pt idx="3">
                  <c:v>3.0</c:v>
                </c:pt>
                <c:pt idx="4">
                  <c:v>3.5</c:v>
                </c:pt>
                <c:pt idx="5">
                  <c:v>4.0</c:v>
                </c:pt>
                <c:pt idx="6">
                  <c:v>4.5</c:v>
                </c:pt>
                <c:pt idx="7">
                  <c:v>5.0</c:v>
                </c:pt>
                <c:pt idx="8">
                  <c:v>3.5</c:v>
                </c:pt>
                <c:pt idx="9">
                  <c:v>3.0</c:v>
                </c:pt>
                <c:pt idx="10">
                  <c:v>1.5</c:v>
                </c:pt>
              </c:numCache>
            </c:numRef>
          </c:xVal>
          <c:yVal>
            <c:numRef>
              <c:f>'150121'!$B$3:$B$13</c:f>
              <c:numCache>
                <c:formatCode>General</c:formatCode>
                <c:ptCount val="11"/>
                <c:pt idx="0">
                  <c:v>57.0</c:v>
                </c:pt>
                <c:pt idx="1">
                  <c:v>226.0</c:v>
                </c:pt>
                <c:pt idx="2">
                  <c:v>466.0</c:v>
                </c:pt>
                <c:pt idx="3">
                  <c:v>326.0</c:v>
                </c:pt>
                <c:pt idx="4">
                  <c:v>500.0</c:v>
                </c:pt>
                <c:pt idx="5">
                  <c:v>1220.0</c:v>
                </c:pt>
                <c:pt idx="6">
                  <c:v>1445.0</c:v>
                </c:pt>
                <c:pt idx="7">
                  <c:v>1445.0</c:v>
                </c:pt>
                <c:pt idx="8">
                  <c:v>625.0</c:v>
                </c:pt>
                <c:pt idx="9">
                  <c:v>195.0</c:v>
                </c:pt>
                <c:pt idx="10">
                  <c:v>85.0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5338088"/>
        <c:axId val="2065343736"/>
      </c:scatterChart>
      <c:valAx>
        <c:axId val="2065338088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Input</a:t>
                </a:r>
                <a:r>
                  <a:rPr lang="en-US" baseline="0"/>
                  <a:t> Voltage [V]</a:t>
                </a:r>
                <a:endParaRPr lang="en-US"/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crossAx val="2065343736"/>
        <c:crosses val="autoZero"/>
        <c:crossBetween val="midCat"/>
      </c:valAx>
      <c:valAx>
        <c:axId val="2065343736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Power</a:t>
                </a:r>
                <a:r>
                  <a:rPr lang="en-US" baseline="0"/>
                  <a:t> Meter [mW]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06533808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dLbls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numRef>
              <c:f>'150121'!$A$3:$A$13</c:f>
              <c:numCache>
                <c:formatCode>0.0</c:formatCode>
                <c:ptCount val="11"/>
                <c:pt idx="0">
                  <c:v>1.5</c:v>
                </c:pt>
                <c:pt idx="1">
                  <c:v>2.0</c:v>
                </c:pt>
                <c:pt idx="2">
                  <c:v>2.5</c:v>
                </c:pt>
                <c:pt idx="3">
                  <c:v>3.0</c:v>
                </c:pt>
                <c:pt idx="4">
                  <c:v>3.5</c:v>
                </c:pt>
                <c:pt idx="5">
                  <c:v>4.0</c:v>
                </c:pt>
                <c:pt idx="6">
                  <c:v>4.5</c:v>
                </c:pt>
                <c:pt idx="7">
                  <c:v>5.0</c:v>
                </c:pt>
                <c:pt idx="8">
                  <c:v>3.5</c:v>
                </c:pt>
                <c:pt idx="9">
                  <c:v>3.0</c:v>
                </c:pt>
                <c:pt idx="10">
                  <c:v>1.5</c:v>
                </c:pt>
              </c:numCache>
            </c:numRef>
          </c:cat>
          <c:val>
            <c:numRef>
              <c:f>'150121'!$B$3:$B$13</c:f>
              <c:numCache>
                <c:formatCode>General</c:formatCode>
                <c:ptCount val="11"/>
                <c:pt idx="0">
                  <c:v>57.0</c:v>
                </c:pt>
                <c:pt idx="1">
                  <c:v>226.0</c:v>
                </c:pt>
                <c:pt idx="2">
                  <c:v>466.0</c:v>
                </c:pt>
                <c:pt idx="3">
                  <c:v>326.0</c:v>
                </c:pt>
                <c:pt idx="4">
                  <c:v>500.0</c:v>
                </c:pt>
                <c:pt idx="5">
                  <c:v>1220.0</c:v>
                </c:pt>
                <c:pt idx="6">
                  <c:v>1445.0</c:v>
                </c:pt>
                <c:pt idx="7">
                  <c:v>1445.0</c:v>
                </c:pt>
                <c:pt idx="8">
                  <c:v>625.0</c:v>
                </c:pt>
                <c:pt idx="9">
                  <c:v>195.0</c:v>
                </c:pt>
                <c:pt idx="10">
                  <c:v>85.0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/>
        <c:marker val="1"/>
        <c:smooth val="0"/>
        <c:axId val="2066461592"/>
        <c:axId val="2066467080"/>
      </c:lineChart>
      <c:catAx>
        <c:axId val="2066461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Input Voltage [V]</a:t>
                </a: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crossAx val="2066467080"/>
        <c:crosses val="autoZero"/>
        <c:auto val="1"/>
        <c:lblAlgn val="ctr"/>
        <c:lblOffset val="100"/>
        <c:noMultiLvlLbl val="0"/>
      </c:catAx>
      <c:valAx>
        <c:axId val="206646708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Powr Meter [mW]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0664615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Configuration</a:t>
            </a:r>
            <a:r>
              <a:rPr lang="en-US" baseline="0"/>
              <a:t> comparison:</a:t>
            </a:r>
          </a:p>
          <a:p>
            <a:pPr>
              <a:defRPr/>
            </a:pPr>
            <a:r>
              <a:rPr lang="en-US" baseline="0"/>
              <a:t>Optical Power Output</a:t>
            </a:r>
            <a:endParaRPr lang="en-US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Minimal Cabling</c:v>
          </c:tx>
          <c:spPr>
            <a:ln w="47625">
              <a:noFill/>
            </a:ln>
          </c:spPr>
          <c:errBars>
            <c:errDir val="y"/>
            <c:errBarType val="both"/>
            <c:errValType val="cust"/>
            <c:noEndCap val="0"/>
            <c:plus>
              <c:numRef>
                <c:f>'150122_min'!$H$3:$H$10</c:f>
                <c:numCache>
                  <c:formatCode>General</c:formatCode>
                  <c:ptCount val="8"/>
                  <c:pt idx="0">
                    <c:v>10.33440854621106</c:v>
                  </c:pt>
                  <c:pt idx="1">
                    <c:v>3.535533905932738</c:v>
                  </c:pt>
                  <c:pt idx="2">
                    <c:v>20.50609665440988</c:v>
                  </c:pt>
                  <c:pt idx="3">
                    <c:v>7.071067811865475</c:v>
                  </c:pt>
                  <c:pt idx="4">
                    <c:v>80.28511692711178</c:v>
                  </c:pt>
                  <c:pt idx="5">
                    <c:v>468.811795926681</c:v>
                  </c:pt>
                  <c:pt idx="6">
                    <c:v>38.89087296526012</c:v>
                  </c:pt>
                  <c:pt idx="7">
                    <c:v>34.07345007480164</c:v>
                  </c:pt>
                </c:numCache>
              </c:numRef>
            </c:plus>
            <c:minus>
              <c:numRef>
                <c:f>'150122_min'!$H$3:$H$10</c:f>
                <c:numCache>
                  <c:formatCode>General</c:formatCode>
                  <c:ptCount val="8"/>
                  <c:pt idx="0">
                    <c:v>10.33440854621106</c:v>
                  </c:pt>
                  <c:pt idx="1">
                    <c:v>3.535533905932738</c:v>
                  </c:pt>
                  <c:pt idx="2">
                    <c:v>20.50609665440988</c:v>
                  </c:pt>
                  <c:pt idx="3">
                    <c:v>7.071067811865475</c:v>
                  </c:pt>
                  <c:pt idx="4">
                    <c:v>80.28511692711178</c:v>
                  </c:pt>
                  <c:pt idx="5">
                    <c:v>468.811795926681</c:v>
                  </c:pt>
                  <c:pt idx="6">
                    <c:v>38.89087296526012</c:v>
                  </c:pt>
                  <c:pt idx="7">
                    <c:v>34.07345007480164</c:v>
                  </c:pt>
                </c:numCache>
              </c:numRef>
            </c:minus>
          </c:errBars>
          <c:xVal>
            <c:numRef>
              <c:f>'150122_min'!$F$3:$F$10</c:f>
              <c:numCache>
                <c:formatCode>General</c:formatCode>
                <c:ptCount val="8"/>
                <c:pt idx="0">
                  <c:v>1.5</c:v>
                </c:pt>
                <c:pt idx="1">
                  <c:v>2.0</c:v>
                </c:pt>
                <c:pt idx="2">
                  <c:v>2.5</c:v>
                </c:pt>
                <c:pt idx="3">
                  <c:v>3.0</c:v>
                </c:pt>
                <c:pt idx="4">
                  <c:v>3.5</c:v>
                </c:pt>
                <c:pt idx="5">
                  <c:v>4.0</c:v>
                </c:pt>
                <c:pt idx="6">
                  <c:v>4.5</c:v>
                </c:pt>
                <c:pt idx="7">
                  <c:v>5.0</c:v>
                </c:pt>
              </c:numCache>
            </c:numRef>
          </c:xVal>
          <c:yVal>
            <c:numRef>
              <c:f>'150122_min'!$G$3:$G$10</c:f>
              <c:numCache>
                <c:formatCode>General</c:formatCode>
                <c:ptCount val="8"/>
                <c:pt idx="0">
                  <c:v>72.4</c:v>
                </c:pt>
                <c:pt idx="1">
                  <c:v>235.5</c:v>
                </c:pt>
                <c:pt idx="2">
                  <c:v>449.5</c:v>
                </c:pt>
                <c:pt idx="3">
                  <c:v>340.0</c:v>
                </c:pt>
                <c:pt idx="4">
                  <c:v>631.2</c:v>
                </c:pt>
                <c:pt idx="5">
                  <c:v>931.5</c:v>
                </c:pt>
                <c:pt idx="6">
                  <c:v>1422.5</c:v>
                </c:pt>
                <c:pt idx="7">
                  <c:v>1436.0</c:v>
                </c:pt>
              </c:numCache>
            </c:numRef>
          </c:yVal>
          <c:smooth val="0"/>
        </c:ser>
        <c:ser>
          <c:idx val="1"/>
          <c:order val="1"/>
          <c:tx>
            <c:v>All Cabling</c:v>
          </c:tx>
          <c:spPr>
            <a:ln w="47625">
              <a:noFill/>
            </a:ln>
          </c:spPr>
          <c:errBars>
            <c:errDir val="y"/>
            <c:errBarType val="both"/>
            <c:errValType val="cust"/>
            <c:noEndCap val="0"/>
            <c:plus>
              <c:numRef>
                <c:f>'150122_all'!$H$3:$H$10</c:f>
                <c:numCache>
                  <c:formatCode>General</c:formatCode>
                  <c:ptCount val="8"/>
                  <c:pt idx="0">
                    <c:v>3.674234614174767</c:v>
                  </c:pt>
                  <c:pt idx="1">
                    <c:v>9.50438495292217</c:v>
                  </c:pt>
                  <c:pt idx="2">
                    <c:v>13.07669683062202</c:v>
                  </c:pt>
                  <c:pt idx="3">
                    <c:v>16.56301099840646</c:v>
                  </c:pt>
                  <c:pt idx="4">
                    <c:v>17.03427916486831</c:v>
                  </c:pt>
                  <c:pt idx="5">
                    <c:v>18.20256392196806</c:v>
                  </c:pt>
                  <c:pt idx="6">
                    <c:v>32.16623488483952</c:v>
                  </c:pt>
                  <c:pt idx="7">
                    <c:v>12.16552506059644</c:v>
                  </c:pt>
                </c:numCache>
              </c:numRef>
            </c:plus>
            <c:minus>
              <c:numRef>
                <c:f>'150122_all'!$H$3:$H$10</c:f>
                <c:numCache>
                  <c:formatCode>General</c:formatCode>
                  <c:ptCount val="8"/>
                  <c:pt idx="0">
                    <c:v>3.674234614174767</c:v>
                  </c:pt>
                  <c:pt idx="1">
                    <c:v>9.50438495292217</c:v>
                  </c:pt>
                  <c:pt idx="2">
                    <c:v>13.07669683062202</c:v>
                  </c:pt>
                  <c:pt idx="3">
                    <c:v>16.56301099840646</c:v>
                  </c:pt>
                  <c:pt idx="4">
                    <c:v>17.03427916486831</c:v>
                  </c:pt>
                  <c:pt idx="5">
                    <c:v>18.20256392196806</c:v>
                  </c:pt>
                  <c:pt idx="6">
                    <c:v>32.16623488483952</c:v>
                  </c:pt>
                  <c:pt idx="7">
                    <c:v>12.16552506059644</c:v>
                  </c:pt>
                </c:numCache>
              </c:numRef>
            </c:minus>
          </c:errBars>
          <c:xVal>
            <c:numRef>
              <c:f>'150122_all'!$F$3:$F$10</c:f>
              <c:numCache>
                <c:formatCode>General</c:formatCode>
                <c:ptCount val="8"/>
                <c:pt idx="0">
                  <c:v>1.5</c:v>
                </c:pt>
                <c:pt idx="1">
                  <c:v>2.0</c:v>
                </c:pt>
                <c:pt idx="2">
                  <c:v>2.5</c:v>
                </c:pt>
                <c:pt idx="3">
                  <c:v>3.0</c:v>
                </c:pt>
                <c:pt idx="4">
                  <c:v>3.5</c:v>
                </c:pt>
                <c:pt idx="5">
                  <c:v>4.0</c:v>
                </c:pt>
                <c:pt idx="6">
                  <c:v>4.5</c:v>
                </c:pt>
                <c:pt idx="7">
                  <c:v>5.0</c:v>
                </c:pt>
              </c:numCache>
            </c:numRef>
          </c:xVal>
          <c:yVal>
            <c:numRef>
              <c:f>'150122_all'!$G$3:$G$10</c:f>
              <c:numCache>
                <c:formatCode>General</c:formatCode>
                <c:ptCount val="8"/>
                <c:pt idx="0">
                  <c:v>12.0</c:v>
                </c:pt>
                <c:pt idx="1">
                  <c:v>98.33333333333333</c:v>
                </c:pt>
                <c:pt idx="2">
                  <c:v>196.0</c:v>
                </c:pt>
                <c:pt idx="3">
                  <c:v>281.6666666666666</c:v>
                </c:pt>
                <c:pt idx="4">
                  <c:v>416.1666666666666</c:v>
                </c:pt>
                <c:pt idx="5">
                  <c:v>549.0</c:v>
                </c:pt>
                <c:pt idx="6">
                  <c:v>128.0</c:v>
                </c:pt>
                <c:pt idx="7">
                  <c:v>512.0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6517192"/>
        <c:axId val="2066522712"/>
      </c:scatterChart>
      <c:valAx>
        <c:axId val="2066517192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Input Voltage [V]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066522712"/>
        <c:crosses val="autoZero"/>
        <c:crossBetween val="midCat"/>
      </c:valAx>
      <c:valAx>
        <c:axId val="2066522712"/>
        <c:scaling>
          <c:orientation val="minMax"/>
          <c:min val="0.0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Optical Power Output [mW]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066517192"/>
        <c:crosses val="autoZero"/>
        <c:crossBetween val="midCat"/>
      </c:valAx>
    </c:plotArea>
    <c:legend>
      <c:legendPos val="t"/>
      <c:layout/>
      <c:overlay val="0"/>
    </c:legend>
    <c:plotVisOnly val="1"/>
    <c:dispBlanksAs val="gap"/>
    <c:showDLblsOverMax val="0"/>
  </c:char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Configuration: Minimal Cabling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6541447944007"/>
          <c:y val="0.211111111111111"/>
          <c:w val="0.747486283602305"/>
          <c:h val="0.565061971420239"/>
        </c:manualLayout>
      </c:layout>
      <c:lineChart>
        <c:grouping val="standard"/>
        <c:varyColors val="0"/>
        <c:ser>
          <c:idx val="0"/>
          <c:order val="0"/>
          <c:tx>
            <c:v>Minimal Cabling</c:v>
          </c:tx>
          <c:marker>
            <c:symbol val="circle"/>
            <c:size val="6"/>
          </c:marker>
          <c:dLbls>
            <c:dLbl>
              <c:idx val="2"/>
              <c:layout>
                <c:manualLayout>
                  <c:x val="-0.0477031802120141"/>
                  <c:y val="-0.02500000000000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0.0123674911660778"/>
                  <c:y val="0.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0.0600706713780919"/>
                  <c:y val="-0.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0.0088339222614841"/>
                  <c:y val="-0.007500000000000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0.0318021201413427"/>
                  <c:y val="-0.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0.0088339222614841"/>
                  <c:y val="0.01999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0.0636042402826856"/>
                  <c:y val="-0.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0.0088339222614841"/>
                  <c:y val="-0.02000019685039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'150122_min'!$B$3:$B$34</c:f>
              <c:numCache>
                <c:formatCode>General</c:formatCode>
                <c:ptCount val="32"/>
                <c:pt idx="0">
                  <c:v>1.5</c:v>
                </c:pt>
                <c:pt idx="1">
                  <c:v>2.0</c:v>
                </c:pt>
                <c:pt idx="2">
                  <c:v>2.5</c:v>
                </c:pt>
                <c:pt idx="3">
                  <c:v>3.0</c:v>
                </c:pt>
                <c:pt idx="4">
                  <c:v>3.5</c:v>
                </c:pt>
                <c:pt idx="5">
                  <c:v>4.0</c:v>
                </c:pt>
                <c:pt idx="6">
                  <c:v>4.5</c:v>
                </c:pt>
                <c:pt idx="7">
                  <c:v>5.0</c:v>
                </c:pt>
                <c:pt idx="9">
                  <c:v>1.5</c:v>
                </c:pt>
                <c:pt idx="10">
                  <c:v>2.0</c:v>
                </c:pt>
                <c:pt idx="11">
                  <c:v>2.5</c:v>
                </c:pt>
                <c:pt idx="12">
                  <c:v>3.0</c:v>
                </c:pt>
                <c:pt idx="13">
                  <c:v>3.5</c:v>
                </c:pt>
                <c:pt idx="14">
                  <c:v>4.0</c:v>
                </c:pt>
                <c:pt idx="15">
                  <c:v>4.5</c:v>
                </c:pt>
                <c:pt idx="16">
                  <c:v>5.0</c:v>
                </c:pt>
                <c:pt idx="17">
                  <c:v>3.5</c:v>
                </c:pt>
                <c:pt idx="18">
                  <c:v>1.5</c:v>
                </c:pt>
                <c:pt idx="20">
                  <c:v>1.5</c:v>
                </c:pt>
                <c:pt idx="21">
                  <c:v>3.5</c:v>
                </c:pt>
                <c:pt idx="22">
                  <c:v>5.0</c:v>
                </c:pt>
                <c:pt idx="23">
                  <c:v>3.5</c:v>
                </c:pt>
                <c:pt idx="24">
                  <c:v>1.5</c:v>
                </c:pt>
              </c:numCache>
            </c:numRef>
          </c:cat>
          <c:val>
            <c:numRef>
              <c:f>'150122_min'!$C$3:$C$27</c:f>
              <c:numCache>
                <c:formatCode>General</c:formatCode>
                <c:ptCount val="25"/>
                <c:pt idx="0">
                  <c:v>57.0</c:v>
                </c:pt>
                <c:pt idx="1">
                  <c:v>233.0</c:v>
                </c:pt>
                <c:pt idx="2">
                  <c:v>435.0</c:v>
                </c:pt>
                <c:pt idx="3">
                  <c:v>345.0</c:v>
                </c:pt>
                <c:pt idx="4">
                  <c:v>705.0</c:v>
                </c:pt>
                <c:pt idx="5">
                  <c:v>1263.0</c:v>
                </c:pt>
                <c:pt idx="6">
                  <c:v>1450.0</c:v>
                </c:pt>
                <c:pt idx="7">
                  <c:v>1451.0</c:v>
                </c:pt>
                <c:pt idx="9">
                  <c:v>76.0</c:v>
                </c:pt>
                <c:pt idx="10">
                  <c:v>238.0</c:v>
                </c:pt>
                <c:pt idx="11">
                  <c:v>464.0</c:v>
                </c:pt>
                <c:pt idx="12">
                  <c:v>335.0</c:v>
                </c:pt>
                <c:pt idx="13">
                  <c:v>639.0</c:v>
                </c:pt>
                <c:pt idx="14">
                  <c:v>600.0</c:v>
                </c:pt>
                <c:pt idx="15">
                  <c:v>1395.0</c:v>
                </c:pt>
                <c:pt idx="16">
                  <c:v>1397.0</c:v>
                </c:pt>
                <c:pt idx="17">
                  <c:v>690.0</c:v>
                </c:pt>
                <c:pt idx="18">
                  <c:v>85.0</c:v>
                </c:pt>
                <c:pt idx="20">
                  <c:v>69.0</c:v>
                </c:pt>
                <c:pt idx="21">
                  <c:v>502.0</c:v>
                </c:pt>
                <c:pt idx="22">
                  <c:v>1460.0</c:v>
                </c:pt>
                <c:pt idx="23">
                  <c:v>620.0</c:v>
                </c:pt>
                <c:pt idx="24">
                  <c:v>75.0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/>
        <c:marker val="1"/>
        <c:smooth val="0"/>
        <c:axId val="2020364104"/>
        <c:axId val="2020369864"/>
      </c:lineChart>
      <c:catAx>
        <c:axId val="2020364104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Input</a:t>
                </a:r>
                <a:r>
                  <a:rPr lang="en-US" sz="1400" baseline="0"/>
                  <a:t> Voltage [V]</a:t>
                </a:r>
                <a:endParaRPr lang="en-US" sz="1400"/>
              </a:p>
            </c:rich>
          </c:tx>
          <c:layout/>
          <c:overlay val="0"/>
        </c:title>
        <c:numFmt formatCode="General" sourceLinked="1"/>
        <c:majorTickMark val="in"/>
        <c:minorTickMark val="none"/>
        <c:tickLblPos val="nextTo"/>
        <c:crossAx val="2020369864"/>
        <c:crosses val="autoZero"/>
        <c:auto val="1"/>
        <c:lblAlgn val="ctr"/>
        <c:lblOffset val="100"/>
        <c:noMultiLvlLbl val="0"/>
      </c:catAx>
      <c:valAx>
        <c:axId val="202036986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Optical Power Output [mW]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020364104"/>
        <c:crosses val="autoZero"/>
        <c:crossBetween val="between"/>
      </c:valAx>
    </c:plotArea>
    <c:plotVisOnly val="1"/>
    <c:dispBlanksAs val="gap"/>
    <c:showDLblsOverMax val="0"/>
  </c:char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Configuration:</a:t>
            </a:r>
            <a:r>
              <a:rPr lang="en-US" baseline="0"/>
              <a:t> All Cabling</a:t>
            </a:r>
            <a:endParaRPr lang="en-US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6541447944007"/>
          <c:y val="0.211111111111111"/>
          <c:w val="0.747486283602305"/>
          <c:h val="0.565061971420239"/>
        </c:manualLayout>
      </c:layout>
      <c:lineChart>
        <c:grouping val="standard"/>
        <c:varyColors val="0"/>
        <c:ser>
          <c:idx val="0"/>
          <c:order val="0"/>
          <c:tx>
            <c:v>All Cabling</c:v>
          </c:tx>
          <c:marker>
            <c:symbol val="circle"/>
            <c:size val="6"/>
          </c:marker>
          <c:dLbls>
            <c:dLbl>
              <c:idx val="2"/>
              <c:layout>
                <c:manualLayout>
                  <c:x val="-0.0477031802120141"/>
                  <c:y val="-0.02500000000000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0.0123674911660778"/>
                  <c:y val="0.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0.0600706713780919"/>
                  <c:y val="-0.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0.0088339222614841"/>
                  <c:y val="-0.007500000000000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0.0318021201413427"/>
                  <c:y val="-0.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0.0088339222614841"/>
                  <c:y val="0.01999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0.0636042402826856"/>
                  <c:y val="-0.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0.0088339222614841"/>
                  <c:y val="-0.02000019685039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'150122_all'!$B$3:$B$34</c:f>
              <c:numCache>
                <c:formatCode>General</c:formatCode>
                <c:ptCount val="32"/>
                <c:pt idx="0">
                  <c:v>1.5</c:v>
                </c:pt>
                <c:pt idx="1">
                  <c:v>2.0</c:v>
                </c:pt>
                <c:pt idx="2">
                  <c:v>2.5</c:v>
                </c:pt>
                <c:pt idx="3">
                  <c:v>3.0</c:v>
                </c:pt>
                <c:pt idx="4">
                  <c:v>3.5</c:v>
                </c:pt>
                <c:pt idx="5">
                  <c:v>4.0</c:v>
                </c:pt>
                <c:pt idx="6">
                  <c:v>4.5</c:v>
                </c:pt>
                <c:pt idx="7">
                  <c:v>5.0</c:v>
                </c:pt>
                <c:pt idx="8">
                  <c:v>4.5</c:v>
                </c:pt>
                <c:pt idx="9">
                  <c:v>4.0</c:v>
                </c:pt>
                <c:pt idx="10">
                  <c:v>3.5</c:v>
                </c:pt>
                <c:pt idx="11">
                  <c:v>3.0</c:v>
                </c:pt>
                <c:pt idx="12">
                  <c:v>2.5</c:v>
                </c:pt>
                <c:pt idx="13">
                  <c:v>2.0</c:v>
                </c:pt>
                <c:pt idx="14">
                  <c:v>1.5</c:v>
                </c:pt>
                <c:pt idx="15">
                  <c:v>3.5</c:v>
                </c:pt>
                <c:pt idx="16">
                  <c:v>4.0</c:v>
                </c:pt>
                <c:pt idx="17">
                  <c:v>4.5</c:v>
                </c:pt>
                <c:pt idx="18">
                  <c:v>5.0</c:v>
                </c:pt>
                <c:pt idx="19">
                  <c:v>3.5</c:v>
                </c:pt>
                <c:pt idx="20">
                  <c:v>1.5</c:v>
                </c:pt>
                <c:pt idx="22">
                  <c:v>1.5</c:v>
                </c:pt>
                <c:pt idx="23">
                  <c:v>2.0</c:v>
                </c:pt>
                <c:pt idx="24">
                  <c:v>2.5</c:v>
                </c:pt>
                <c:pt idx="25">
                  <c:v>3.0</c:v>
                </c:pt>
                <c:pt idx="26">
                  <c:v>3.5</c:v>
                </c:pt>
                <c:pt idx="27">
                  <c:v>4.0</c:v>
                </c:pt>
                <c:pt idx="28">
                  <c:v>4.5</c:v>
                </c:pt>
                <c:pt idx="29">
                  <c:v>5.0</c:v>
                </c:pt>
                <c:pt idx="30">
                  <c:v>3.5</c:v>
                </c:pt>
                <c:pt idx="31">
                  <c:v>1.5</c:v>
                </c:pt>
              </c:numCache>
            </c:numRef>
          </c:cat>
          <c:val>
            <c:numRef>
              <c:f>'150122_all'!$C$3:$C$34</c:f>
              <c:numCache>
                <c:formatCode>General</c:formatCode>
                <c:ptCount val="32"/>
                <c:pt idx="0">
                  <c:v>11.0</c:v>
                </c:pt>
                <c:pt idx="1">
                  <c:v>98.0</c:v>
                </c:pt>
                <c:pt idx="2">
                  <c:v>187.0</c:v>
                </c:pt>
                <c:pt idx="3">
                  <c:v>280.0</c:v>
                </c:pt>
                <c:pt idx="4">
                  <c:v>425.0</c:v>
                </c:pt>
                <c:pt idx="5">
                  <c:v>527.0</c:v>
                </c:pt>
                <c:pt idx="6">
                  <c:v>108.0</c:v>
                </c:pt>
                <c:pt idx="7">
                  <c:v>504.0</c:v>
                </c:pt>
                <c:pt idx="8">
                  <c:v>116.0</c:v>
                </c:pt>
                <c:pt idx="9">
                  <c:v>568.0</c:v>
                </c:pt>
                <c:pt idx="10">
                  <c:v>435.0</c:v>
                </c:pt>
                <c:pt idx="11">
                  <c:v>299.0</c:v>
                </c:pt>
                <c:pt idx="12">
                  <c:v>211.0</c:v>
                </c:pt>
                <c:pt idx="13">
                  <c:v>108.0</c:v>
                </c:pt>
                <c:pt idx="14">
                  <c:v>14.0</c:v>
                </c:pt>
                <c:pt idx="15">
                  <c:v>408.0</c:v>
                </c:pt>
                <c:pt idx="16">
                  <c:v>542.0</c:v>
                </c:pt>
                <c:pt idx="17">
                  <c:v>112.0</c:v>
                </c:pt>
                <c:pt idx="18">
                  <c:v>506.0</c:v>
                </c:pt>
                <c:pt idx="19">
                  <c:v>433.0</c:v>
                </c:pt>
                <c:pt idx="20">
                  <c:v>15.0</c:v>
                </c:pt>
                <c:pt idx="22">
                  <c:v>6.0</c:v>
                </c:pt>
                <c:pt idx="23">
                  <c:v>89.0</c:v>
                </c:pt>
                <c:pt idx="24">
                  <c:v>190.0</c:v>
                </c:pt>
                <c:pt idx="25">
                  <c:v>266.0</c:v>
                </c:pt>
                <c:pt idx="26">
                  <c:v>400.0</c:v>
                </c:pt>
                <c:pt idx="27">
                  <c:v>559.0</c:v>
                </c:pt>
                <c:pt idx="28">
                  <c:v>176.0</c:v>
                </c:pt>
                <c:pt idx="29">
                  <c:v>526.0</c:v>
                </c:pt>
                <c:pt idx="30">
                  <c:v>396.0</c:v>
                </c:pt>
                <c:pt idx="31">
                  <c:v>14.0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/>
        <c:marker val="1"/>
        <c:smooth val="0"/>
        <c:axId val="2065449496"/>
        <c:axId val="2065455256"/>
      </c:lineChart>
      <c:catAx>
        <c:axId val="206544949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Input</a:t>
                </a:r>
                <a:r>
                  <a:rPr lang="en-US" sz="1400" baseline="0"/>
                  <a:t> Voltage [V]</a:t>
                </a:r>
                <a:endParaRPr lang="en-US" sz="1400"/>
              </a:p>
            </c:rich>
          </c:tx>
          <c:layout/>
          <c:overlay val="0"/>
        </c:title>
        <c:numFmt formatCode="General" sourceLinked="1"/>
        <c:majorTickMark val="in"/>
        <c:minorTickMark val="none"/>
        <c:tickLblPos val="nextTo"/>
        <c:crossAx val="2065455256"/>
        <c:crosses val="autoZero"/>
        <c:auto val="1"/>
        <c:lblAlgn val="ctr"/>
        <c:lblOffset val="100"/>
        <c:noMultiLvlLbl val="0"/>
      </c:catAx>
      <c:valAx>
        <c:axId val="2065455256"/>
        <c:scaling>
          <c:orientation val="minMax"/>
          <c:max val="1600.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Optical Power Output [mW]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065449496"/>
        <c:crosses val="autoZero"/>
        <c:crossBetween val="between"/>
      </c:valAx>
    </c:plotArea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57" workbookViewId="0" zoomToFit="1"/>
  </sheetViews>
  <pageMargins left="0.75" right="0.75" top="1" bottom="1" header="0.5" footer="0.5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57" workbookViewId="0" zoomToFit="1"/>
  </sheetViews>
  <pageMargins left="0.75" right="0.75" top="1" bottom="1" header="0.5" footer="0.5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157" workbookViewId="0" zoomToFit="1"/>
  </sheetViews>
  <pageMargins left="0.75" right="0.75" top="1" bottom="1" header="0.5" footer="0.5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393700</xdr:colOff>
      <xdr:row>0</xdr:row>
      <xdr:rowOff>165100</xdr:rowOff>
    </xdr:from>
    <xdr:to>
      <xdr:col>11</xdr:col>
      <xdr:colOff>12700</xdr:colOff>
      <xdr:row>15</xdr:row>
      <xdr:rowOff>50800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406400</xdr:colOff>
      <xdr:row>16</xdr:row>
      <xdr:rowOff>38100</xdr:rowOff>
    </xdr:from>
    <xdr:to>
      <xdr:col>11</xdr:col>
      <xdr:colOff>25400</xdr:colOff>
      <xdr:row>30</xdr:row>
      <xdr:rowOff>114300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574522" cy="583229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574522" cy="583229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574522" cy="583229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E12" sqref="E12"/>
    </sheetView>
  </sheetViews>
  <sheetFormatPr baseColWidth="10" defaultRowHeight="15" x14ac:dyDescent="0"/>
  <cols>
    <col min="1" max="1" width="10.83203125" style="1"/>
  </cols>
  <sheetData>
    <row r="1" spans="1:3">
      <c r="A1" s="1" t="s">
        <v>0</v>
      </c>
      <c r="B1" t="s">
        <v>2</v>
      </c>
      <c r="C1" t="s">
        <v>4</v>
      </c>
    </row>
    <row r="2" spans="1:3">
      <c r="A2" s="1" t="s">
        <v>1</v>
      </c>
      <c r="B2" t="s">
        <v>3</v>
      </c>
    </row>
    <row r="3" spans="1:3">
      <c r="A3" s="1">
        <v>1.5</v>
      </c>
      <c r="B3">
        <v>57</v>
      </c>
    </row>
    <row r="4" spans="1:3">
      <c r="A4" s="1">
        <v>2</v>
      </c>
      <c r="B4">
        <v>226</v>
      </c>
    </row>
    <row r="5" spans="1:3">
      <c r="A5" s="1">
        <v>2.5</v>
      </c>
      <c r="B5">
        <v>466</v>
      </c>
    </row>
    <row r="6" spans="1:3">
      <c r="A6" s="1">
        <v>3</v>
      </c>
      <c r="B6">
        <v>326</v>
      </c>
      <c r="C6" t="s">
        <v>5</v>
      </c>
    </row>
    <row r="7" spans="1:3">
      <c r="A7" s="1">
        <v>3.5</v>
      </c>
      <c r="B7">
        <v>500</v>
      </c>
      <c r="C7" t="s">
        <v>6</v>
      </c>
    </row>
    <row r="8" spans="1:3">
      <c r="A8" s="1">
        <v>4</v>
      </c>
      <c r="B8">
        <v>1220</v>
      </c>
      <c r="C8" t="s">
        <v>7</v>
      </c>
    </row>
    <row r="9" spans="1:3">
      <c r="A9" s="1">
        <v>4.5</v>
      </c>
      <c r="B9">
        <v>1445</v>
      </c>
    </row>
    <row r="10" spans="1:3">
      <c r="A10" s="1">
        <v>5</v>
      </c>
      <c r="B10">
        <v>1445</v>
      </c>
    </row>
    <row r="11" spans="1:3">
      <c r="A11" s="1">
        <v>3.5</v>
      </c>
      <c r="B11">
        <v>625</v>
      </c>
    </row>
    <row r="12" spans="1:3">
      <c r="A12" s="1">
        <v>3</v>
      </c>
      <c r="B12">
        <v>195</v>
      </c>
      <c r="C12" t="s">
        <v>8</v>
      </c>
    </row>
    <row r="13" spans="1:3">
      <c r="A13" s="1">
        <v>1.5</v>
      </c>
      <c r="B13">
        <v>85</v>
      </c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F3" sqref="F3:F10"/>
    </sheetView>
  </sheetViews>
  <sheetFormatPr baseColWidth="10" defaultRowHeight="15" x14ac:dyDescent="0"/>
  <sheetData>
    <row r="1" spans="1:8">
      <c r="A1" t="s">
        <v>11</v>
      </c>
      <c r="B1" t="s">
        <v>9</v>
      </c>
      <c r="C1" t="s">
        <v>10</v>
      </c>
    </row>
    <row r="2" spans="1:8">
      <c r="B2" t="s">
        <v>1</v>
      </c>
      <c r="C2" t="s">
        <v>3</v>
      </c>
      <c r="G2" t="s">
        <v>14</v>
      </c>
      <c r="H2" t="s">
        <v>15</v>
      </c>
    </row>
    <row r="3" spans="1:8">
      <c r="A3">
        <v>1</v>
      </c>
      <c r="B3">
        <v>1.5</v>
      </c>
      <c r="C3">
        <v>57</v>
      </c>
      <c r="F3">
        <v>1.5</v>
      </c>
      <c r="G3">
        <f>AVERAGE(C3,C12,C21,C23,C27)</f>
        <v>72.400000000000006</v>
      </c>
      <c r="H3">
        <f>STDEV(C3,C12,C21,C23,C27)</f>
        <v>10.33440854621106</v>
      </c>
    </row>
    <row r="4" spans="1:8">
      <c r="B4">
        <v>2</v>
      </c>
      <c r="C4">
        <v>233</v>
      </c>
      <c r="D4" t="s">
        <v>12</v>
      </c>
      <c r="F4">
        <v>2</v>
      </c>
      <c r="G4">
        <f>AVERAGE(C4,C13)</f>
        <v>235.5</v>
      </c>
      <c r="H4">
        <f>STDEV(C4,C13)</f>
        <v>3.5355339059327378</v>
      </c>
    </row>
    <row r="5" spans="1:8">
      <c r="B5">
        <v>2.5</v>
      </c>
      <c r="C5">
        <v>435</v>
      </c>
      <c r="F5">
        <v>2.5</v>
      </c>
      <c r="G5">
        <f>AVERAGE(C5,C14)</f>
        <v>449.5</v>
      </c>
      <c r="H5">
        <f>STDEV(C5,C14)</f>
        <v>20.506096654409877</v>
      </c>
    </row>
    <row r="6" spans="1:8">
      <c r="B6">
        <v>3</v>
      </c>
      <c r="C6">
        <v>345</v>
      </c>
      <c r="D6" t="s">
        <v>12</v>
      </c>
      <c r="F6">
        <v>3</v>
      </c>
      <c r="G6">
        <f>AVERAGE(C6,C15)</f>
        <v>340</v>
      </c>
      <c r="H6">
        <f>STDEV(C6,C15)</f>
        <v>7.0710678118654755</v>
      </c>
    </row>
    <row r="7" spans="1:8">
      <c r="B7">
        <v>3.5</v>
      </c>
      <c r="C7">
        <v>705</v>
      </c>
      <c r="D7" t="s">
        <v>12</v>
      </c>
      <c r="F7">
        <v>3.5</v>
      </c>
      <c r="G7">
        <f>AVERAGE(C7,C16,C20,C24,C26)</f>
        <v>631.20000000000005</v>
      </c>
      <c r="H7">
        <f>STDEV(C7,C16,C20,C24,C26)</f>
        <v>80.285116927111787</v>
      </c>
    </row>
    <row r="8" spans="1:8">
      <c r="B8">
        <v>4</v>
      </c>
      <c r="C8">
        <v>1263</v>
      </c>
      <c r="D8" t="s">
        <v>12</v>
      </c>
      <c r="F8">
        <v>4</v>
      </c>
      <c r="G8">
        <f>AVERAGE(C8,C17)</f>
        <v>931.5</v>
      </c>
      <c r="H8">
        <f>STDEV(C8,C17)</f>
        <v>468.81179592668099</v>
      </c>
    </row>
    <row r="9" spans="1:8">
      <c r="B9">
        <v>4.5</v>
      </c>
      <c r="C9">
        <v>1450</v>
      </c>
      <c r="D9" t="s">
        <v>12</v>
      </c>
      <c r="F9">
        <v>4.5</v>
      </c>
      <c r="G9">
        <f>AVERAGE(C9,C18)</f>
        <v>1422.5</v>
      </c>
      <c r="H9">
        <f>STDEV(C9,C18)</f>
        <v>38.890872965260115</v>
      </c>
    </row>
    <row r="10" spans="1:8">
      <c r="B10">
        <v>5</v>
      </c>
      <c r="C10">
        <v>1451</v>
      </c>
      <c r="F10">
        <v>5</v>
      </c>
      <c r="G10">
        <f>AVERAGE(C10,C19,C25)</f>
        <v>1436</v>
      </c>
      <c r="H10">
        <f>STDEV(C25,C19,C10)</f>
        <v>34.073450074801642</v>
      </c>
    </row>
    <row r="12" spans="1:8">
      <c r="A12">
        <v>3</v>
      </c>
      <c r="B12">
        <v>1.5</v>
      </c>
      <c r="C12">
        <v>76</v>
      </c>
    </row>
    <row r="13" spans="1:8">
      <c r="B13">
        <v>2</v>
      </c>
      <c r="C13">
        <v>238</v>
      </c>
      <c r="D13" t="s">
        <v>12</v>
      </c>
    </row>
    <row r="14" spans="1:8">
      <c r="B14">
        <v>2.5</v>
      </c>
      <c r="C14">
        <v>464</v>
      </c>
    </row>
    <row r="15" spans="1:8">
      <c r="B15">
        <v>3</v>
      </c>
      <c r="C15">
        <v>335</v>
      </c>
      <c r="D15" t="s">
        <v>12</v>
      </c>
    </row>
    <row r="16" spans="1:8">
      <c r="B16">
        <v>3.5</v>
      </c>
      <c r="C16">
        <v>639</v>
      </c>
      <c r="D16" t="s">
        <v>12</v>
      </c>
    </row>
    <row r="17" spans="1:4">
      <c r="B17">
        <v>4</v>
      </c>
      <c r="C17">
        <v>600</v>
      </c>
      <c r="D17" t="s">
        <v>12</v>
      </c>
    </row>
    <row r="18" spans="1:4">
      <c r="B18">
        <v>4.5</v>
      </c>
      <c r="C18">
        <v>1395</v>
      </c>
      <c r="D18" t="s">
        <v>12</v>
      </c>
    </row>
    <row r="19" spans="1:4">
      <c r="B19">
        <v>5</v>
      </c>
      <c r="C19">
        <v>1397</v>
      </c>
      <c r="D19" t="s">
        <v>12</v>
      </c>
    </row>
    <row r="20" spans="1:4">
      <c r="B20">
        <v>3.5</v>
      </c>
      <c r="C20">
        <v>690</v>
      </c>
    </row>
    <row r="21" spans="1:4">
      <c r="B21">
        <v>1.5</v>
      </c>
      <c r="C21">
        <v>85</v>
      </c>
    </row>
    <row r="23" spans="1:4">
      <c r="A23">
        <v>5</v>
      </c>
      <c r="B23">
        <v>1.5</v>
      </c>
      <c r="C23">
        <v>69</v>
      </c>
    </row>
    <row r="24" spans="1:4">
      <c r="B24">
        <v>3.5</v>
      </c>
      <c r="C24">
        <v>502</v>
      </c>
      <c r="D24" t="s">
        <v>13</v>
      </c>
    </row>
    <row r="25" spans="1:4">
      <c r="B25">
        <v>5</v>
      </c>
      <c r="C25">
        <v>1460</v>
      </c>
    </row>
    <row r="26" spans="1:4">
      <c r="B26">
        <v>3.5</v>
      </c>
      <c r="C26">
        <v>620</v>
      </c>
      <c r="D26" t="s">
        <v>12</v>
      </c>
    </row>
    <row r="27" spans="1:4">
      <c r="B27">
        <v>1.5</v>
      </c>
      <c r="C27">
        <v>75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H5" sqref="H5"/>
    </sheetView>
  </sheetViews>
  <sheetFormatPr baseColWidth="10" defaultRowHeight="15" x14ac:dyDescent="0"/>
  <sheetData>
    <row r="1" spans="1:8">
      <c r="A1" t="s">
        <v>11</v>
      </c>
      <c r="B1" t="s">
        <v>9</v>
      </c>
      <c r="C1" t="s">
        <v>10</v>
      </c>
    </row>
    <row r="2" spans="1:8">
      <c r="B2" t="s">
        <v>1</v>
      </c>
      <c r="C2" t="s">
        <v>3</v>
      </c>
      <c r="G2" t="s">
        <v>14</v>
      </c>
      <c r="H2" t="s">
        <v>15</v>
      </c>
    </row>
    <row r="3" spans="1:8">
      <c r="A3">
        <v>2</v>
      </c>
      <c r="B3">
        <v>1.5</v>
      </c>
      <c r="C3">
        <v>11</v>
      </c>
      <c r="F3">
        <v>1.5</v>
      </c>
      <c r="G3">
        <f>AVERAGE(C3,C17,C23,C25,C34)</f>
        <v>12</v>
      </c>
      <c r="H3">
        <f>STDEV((C3,C17,C23,C25,C34))</f>
        <v>3.6742346141747673</v>
      </c>
    </row>
    <row r="4" spans="1:8">
      <c r="B4">
        <v>2</v>
      </c>
      <c r="C4">
        <v>98</v>
      </c>
      <c r="D4" t="s">
        <v>12</v>
      </c>
      <c r="F4">
        <v>2</v>
      </c>
      <c r="G4">
        <f>AVERAGE(C4,C16,C26)</f>
        <v>98.333333333333329</v>
      </c>
      <c r="H4">
        <f>STDEV(C4,C16,C26)</f>
        <v>9.5043849529221696</v>
      </c>
    </row>
    <row r="5" spans="1:8">
      <c r="B5">
        <v>2.5</v>
      </c>
      <c r="C5">
        <v>187</v>
      </c>
      <c r="F5">
        <v>2.5</v>
      </c>
      <c r="G5">
        <f>AVERAGE(C5,C15,C27)</f>
        <v>196</v>
      </c>
      <c r="H5">
        <f>STDEV(C5,C15,C27)</f>
        <v>13.076696830622021</v>
      </c>
    </row>
    <row r="6" spans="1:8">
      <c r="B6">
        <v>3</v>
      </c>
      <c r="C6">
        <v>280</v>
      </c>
      <c r="D6" t="s">
        <v>12</v>
      </c>
      <c r="F6">
        <v>3</v>
      </c>
      <c r="G6">
        <f>AVERAGE(C6,C14,C28)</f>
        <v>281.66666666666669</v>
      </c>
      <c r="H6">
        <f>STDEV(C6,C14,C28)</f>
        <v>16.563010998406458</v>
      </c>
    </row>
    <row r="7" spans="1:8">
      <c r="B7">
        <v>3.5</v>
      </c>
      <c r="C7">
        <v>425</v>
      </c>
      <c r="D7" t="s">
        <v>12</v>
      </c>
      <c r="F7">
        <v>3.5</v>
      </c>
      <c r="G7">
        <f>AVERAGE(C7,C13,C18,C22,C29,C33)</f>
        <v>416.16666666666669</v>
      </c>
      <c r="H7">
        <f>STDEV(C7,C13,C18,C22,C29,C33)</f>
        <v>17.034279164868309</v>
      </c>
    </row>
    <row r="8" spans="1:8">
      <c r="B8">
        <v>4</v>
      </c>
      <c r="C8">
        <v>527</v>
      </c>
      <c r="D8" t="s">
        <v>12</v>
      </c>
      <c r="F8">
        <v>4</v>
      </c>
      <c r="G8">
        <f>AVERAGE(C8,C12,C19,C30)</f>
        <v>549</v>
      </c>
      <c r="H8">
        <f>STDEV(C8,C12,C19,C30)</f>
        <v>18.202563921968061</v>
      </c>
    </row>
    <row r="9" spans="1:8">
      <c r="B9">
        <v>4.5</v>
      </c>
      <c r="C9">
        <v>108</v>
      </c>
      <c r="D9" t="s">
        <v>12</v>
      </c>
      <c r="F9">
        <v>4.5</v>
      </c>
      <c r="G9">
        <f>AVERAGE(C9,C11,C20,C31)</f>
        <v>128</v>
      </c>
      <c r="H9">
        <f>STDEV(C9,C11,C20,C31)</f>
        <v>32.166234884839518</v>
      </c>
    </row>
    <row r="10" spans="1:8">
      <c r="B10">
        <v>5</v>
      </c>
      <c r="C10">
        <v>504</v>
      </c>
      <c r="D10" t="s">
        <v>12</v>
      </c>
      <c r="F10">
        <v>5</v>
      </c>
      <c r="G10">
        <f>AVERAGE(C10,C21,C32)</f>
        <v>512</v>
      </c>
      <c r="H10">
        <f>STDEV(C10,C21,C32)</f>
        <v>12.165525060596439</v>
      </c>
    </row>
    <row r="11" spans="1:8">
      <c r="B11">
        <v>4.5</v>
      </c>
      <c r="C11">
        <v>116</v>
      </c>
      <c r="D11" t="s">
        <v>12</v>
      </c>
    </row>
    <row r="12" spans="1:8">
      <c r="B12">
        <v>4</v>
      </c>
      <c r="C12">
        <v>568</v>
      </c>
      <c r="D12" t="s">
        <v>12</v>
      </c>
    </row>
    <row r="13" spans="1:8">
      <c r="B13">
        <v>3.5</v>
      </c>
      <c r="C13">
        <v>435</v>
      </c>
      <c r="D13" t="s">
        <v>12</v>
      </c>
    </row>
    <row r="14" spans="1:8">
      <c r="B14">
        <v>3</v>
      </c>
      <c r="C14">
        <v>299</v>
      </c>
      <c r="D14" t="s">
        <v>12</v>
      </c>
    </row>
    <row r="15" spans="1:8">
      <c r="B15">
        <v>2.5</v>
      </c>
      <c r="C15">
        <v>211</v>
      </c>
      <c r="D15" t="s">
        <v>12</v>
      </c>
    </row>
    <row r="16" spans="1:8">
      <c r="B16">
        <v>2</v>
      </c>
      <c r="C16">
        <v>108</v>
      </c>
      <c r="D16" t="s">
        <v>12</v>
      </c>
    </row>
    <row r="17" spans="1:4">
      <c r="B17">
        <v>1.5</v>
      </c>
      <c r="C17">
        <v>14</v>
      </c>
      <c r="D17" t="s">
        <v>12</v>
      </c>
    </row>
    <row r="18" spans="1:4">
      <c r="B18">
        <v>3.5</v>
      </c>
      <c r="C18">
        <v>408</v>
      </c>
      <c r="D18" t="s">
        <v>12</v>
      </c>
    </row>
    <row r="19" spans="1:4">
      <c r="B19">
        <v>4</v>
      </c>
      <c r="C19">
        <v>542</v>
      </c>
      <c r="D19" t="s">
        <v>12</v>
      </c>
    </row>
    <row r="20" spans="1:4">
      <c r="B20">
        <v>4.5</v>
      </c>
      <c r="C20">
        <v>112</v>
      </c>
      <c r="D20" t="s">
        <v>12</v>
      </c>
    </row>
    <row r="21" spans="1:4">
      <c r="B21">
        <v>5</v>
      </c>
      <c r="C21">
        <v>506</v>
      </c>
      <c r="D21" t="s">
        <v>12</v>
      </c>
    </row>
    <row r="22" spans="1:4">
      <c r="B22">
        <v>3.5</v>
      </c>
      <c r="C22">
        <v>433</v>
      </c>
      <c r="D22" t="s">
        <v>13</v>
      </c>
    </row>
    <row r="23" spans="1:4">
      <c r="B23">
        <v>1.5</v>
      </c>
      <c r="C23">
        <v>15</v>
      </c>
    </row>
    <row r="25" spans="1:4">
      <c r="A25">
        <v>4</v>
      </c>
      <c r="B25">
        <v>1.5</v>
      </c>
      <c r="C25">
        <v>6</v>
      </c>
    </row>
    <row r="26" spans="1:4">
      <c r="B26">
        <v>2</v>
      </c>
      <c r="C26">
        <v>89</v>
      </c>
    </row>
    <row r="27" spans="1:4">
      <c r="B27">
        <v>2.5</v>
      </c>
      <c r="C27">
        <v>190</v>
      </c>
    </row>
    <row r="28" spans="1:4">
      <c r="B28">
        <v>3</v>
      </c>
      <c r="C28">
        <v>266</v>
      </c>
    </row>
    <row r="29" spans="1:4">
      <c r="B29">
        <v>3.5</v>
      </c>
      <c r="C29">
        <v>400</v>
      </c>
    </row>
    <row r="30" spans="1:4">
      <c r="B30">
        <v>4</v>
      </c>
      <c r="C30">
        <v>559</v>
      </c>
      <c r="D30" s="2" t="s">
        <v>12</v>
      </c>
    </row>
    <row r="31" spans="1:4">
      <c r="B31">
        <v>4.5</v>
      </c>
      <c r="C31">
        <v>176</v>
      </c>
      <c r="D31" s="2" t="s">
        <v>12</v>
      </c>
    </row>
    <row r="32" spans="1:4">
      <c r="B32">
        <v>5</v>
      </c>
      <c r="C32">
        <v>526</v>
      </c>
      <c r="D32" s="2" t="s">
        <v>12</v>
      </c>
    </row>
    <row r="33" spans="2:3">
      <c r="B33">
        <v>3.5</v>
      </c>
      <c r="C33">
        <v>396</v>
      </c>
    </row>
    <row r="34" spans="2:3">
      <c r="B34">
        <v>1.5</v>
      </c>
      <c r="C34">
        <v>14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tabSelected="1" workbookViewId="0">
      <selection activeCell="O7" sqref="O7"/>
    </sheetView>
  </sheetViews>
  <sheetFormatPr baseColWidth="10" defaultRowHeight="15" x14ac:dyDescent="0"/>
  <cols>
    <col min="1" max="1" width="14.33203125" bestFit="1" customWidth="1"/>
    <col min="3" max="3" width="7.6640625" style="4" customWidth="1"/>
    <col min="4" max="4" width="9.6640625" style="4" customWidth="1"/>
    <col min="5" max="5" width="7.1640625" style="4" customWidth="1"/>
    <col min="6" max="6" width="10" style="4" customWidth="1"/>
  </cols>
  <sheetData>
    <row r="1" spans="1:19" s="3" customFormat="1" ht="31">
      <c r="C1" s="6" t="s">
        <v>17</v>
      </c>
      <c r="D1" s="6" t="s">
        <v>23</v>
      </c>
      <c r="E1" s="6" t="s">
        <v>18</v>
      </c>
      <c r="F1" s="6" t="s">
        <v>19</v>
      </c>
      <c r="J1"/>
      <c r="K1"/>
      <c r="L1"/>
      <c r="M1"/>
      <c r="N1"/>
      <c r="O1"/>
      <c r="P1"/>
      <c r="Q1"/>
      <c r="R1"/>
      <c r="S1"/>
    </row>
    <row r="2" spans="1:19">
      <c r="C2" s="7" t="s">
        <v>1</v>
      </c>
      <c r="D2" s="7" t="s">
        <v>20</v>
      </c>
      <c r="E2" s="7" t="s">
        <v>3</v>
      </c>
      <c r="F2" s="7" t="s">
        <v>20</v>
      </c>
      <c r="J2" t="s">
        <v>68</v>
      </c>
    </row>
    <row r="3" spans="1:19" ht="16">
      <c r="A3" s="8" t="s">
        <v>27</v>
      </c>
      <c r="B3" s="8" t="s">
        <v>16</v>
      </c>
      <c r="C3" s="9">
        <v>1.49</v>
      </c>
      <c r="D3" s="9">
        <v>1.04</v>
      </c>
      <c r="E3" s="9">
        <v>49</v>
      </c>
      <c r="F3" s="9"/>
      <c r="L3" s="4" t="s">
        <v>62</v>
      </c>
      <c r="M3" s="4"/>
      <c r="N3" s="4" t="s">
        <v>62</v>
      </c>
      <c r="O3" s="4"/>
      <c r="P3" s="4" t="s">
        <v>62</v>
      </c>
      <c r="R3" s="4" t="s">
        <v>62</v>
      </c>
    </row>
    <row r="4" spans="1:19">
      <c r="B4" t="s">
        <v>22</v>
      </c>
      <c r="C4" s="4">
        <v>2</v>
      </c>
      <c r="D4" s="4">
        <v>1.92</v>
      </c>
      <c r="E4" s="4">
        <v>231</v>
      </c>
      <c r="J4" t="s">
        <v>55</v>
      </c>
      <c r="K4" t="s">
        <v>58</v>
      </c>
      <c r="L4" s="4">
        <v>2.4</v>
      </c>
      <c r="M4" s="4" t="s">
        <v>59</v>
      </c>
      <c r="N4" s="4">
        <v>2.3919999999999999</v>
      </c>
      <c r="O4" s="4" t="s">
        <v>60</v>
      </c>
      <c r="P4">
        <v>1.976</v>
      </c>
      <c r="Q4" s="4" t="s">
        <v>59</v>
      </c>
      <c r="R4">
        <v>1.94</v>
      </c>
      <c r="S4" t="s">
        <v>61</v>
      </c>
    </row>
    <row r="5" spans="1:19">
      <c r="C5" s="4">
        <v>3</v>
      </c>
      <c r="D5" s="4">
        <v>3.22</v>
      </c>
      <c r="E5" s="4">
        <v>205</v>
      </c>
      <c r="J5" t="s">
        <v>56</v>
      </c>
      <c r="K5" t="s">
        <v>58</v>
      </c>
      <c r="L5" s="4" t="s">
        <v>63</v>
      </c>
      <c r="M5" s="4" t="s">
        <v>59</v>
      </c>
      <c r="N5" s="4" t="s">
        <v>65</v>
      </c>
      <c r="O5" s="4" t="s">
        <v>60</v>
      </c>
      <c r="P5" s="4" t="s">
        <v>66</v>
      </c>
      <c r="Q5" s="4" t="s">
        <v>59</v>
      </c>
      <c r="R5" s="4" t="s">
        <v>67</v>
      </c>
      <c r="S5" t="s">
        <v>61</v>
      </c>
    </row>
    <row r="6" spans="1:19">
      <c r="C6" s="4">
        <v>4</v>
      </c>
      <c r="D6" s="4">
        <v>4.5599999999999996</v>
      </c>
      <c r="E6" s="4">
        <v>641</v>
      </c>
      <c r="J6" t="s">
        <v>57</v>
      </c>
      <c r="K6" t="s">
        <v>58</v>
      </c>
      <c r="L6" s="5" t="s">
        <v>64</v>
      </c>
      <c r="M6" s="4" t="s">
        <v>59</v>
      </c>
      <c r="N6" s="4"/>
      <c r="O6" s="4" t="s">
        <v>60</v>
      </c>
      <c r="Q6" s="4" t="s">
        <v>59</v>
      </c>
      <c r="S6" t="s">
        <v>61</v>
      </c>
    </row>
    <row r="7" spans="1:19">
      <c r="C7" s="4">
        <v>5</v>
      </c>
      <c r="D7" s="4">
        <v>4.99</v>
      </c>
      <c r="E7" s="4">
        <v>1432</v>
      </c>
    </row>
    <row r="8" spans="1:19">
      <c r="C8" s="4">
        <v>2.5</v>
      </c>
      <c r="D8" s="4">
        <v>2.68</v>
      </c>
      <c r="E8" s="4">
        <v>458</v>
      </c>
    </row>
    <row r="9" spans="1:19">
      <c r="C9" s="4">
        <v>3.5</v>
      </c>
      <c r="D9" s="4">
        <v>3.94</v>
      </c>
      <c r="E9" s="4">
        <v>613</v>
      </c>
    </row>
    <row r="10" spans="1:19">
      <c r="B10" s="8" t="s">
        <v>16</v>
      </c>
      <c r="C10" s="9">
        <v>5</v>
      </c>
      <c r="D10" s="9">
        <v>4.99</v>
      </c>
      <c r="E10" s="9">
        <v>1415</v>
      </c>
      <c r="F10" s="9">
        <v>3.39</v>
      </c>
    </row>
    <row r="11" spans="1:19">
      <c r="B11" t="s">
        <v>22</v>
      </c>
      <c r="C11" s="4">
        <v>4</v>
      </c>
      <c r="D11" s="4">
        <v>4.6100000000000003</v>
      </c>
      <c r="E11" s="4">
        <v>1254</v>
      </c>
      <c r="F11" s="4">
        <v>3.15</v>
      </c>
    </row>
    <row r="12" spans="1:19">
      <c r="C12" s="4">
        <v>3.5</v>
      </c>
      <c r="D12" s="4">
        <v>3.95</v>
      </c>
      <c r="E12" s="4">
        <v>800</v>
      </c>
      <c r="F12" s="4">
        <v>2.69</v>
      </c>
    </row>
    <row r="13" spans="1:19">
      <c r="C13" s="4">
        <v>3</v>
      </c>
      <c r="D13" s="4">
        <v>3.31</v>
      </c>
      <c r="E13" s="4">
        <v>200</v>
      </c>
      <c r="F13" s="4">
        <v>2.27</v>
      </c>
    </row>
    <row r="14" spans="1:19">
      <c r="C14" s="4">
        <v>2.5</v>
      </c>
      <c r="D14" s="4">
        <v>2.69</v>
      </c>
      <c r="E14" s="4">
        <v>468</v>
      </c>
      <c r="F14" s="4">
        <v>1.86</v>
      </c>
    </row>
    <row r="15" spans="1:19">
      <c r="C15" s="4">
        <v>2</v>
      </c>
      <c r="D15" s="4">
        <v>1.97</v>
      </c>
      <c r="E15" s="4">
        <v>257</v>
      </c>
      <c r="F15" s="4">
        <v>1.48</v>
      </c>
    </row>
    <row r="16" spans="1:19" s="3" customFormat="1" ht="30">
      <c r="C16" s="6" t="s">
        <v>17</v>
      </c>
      <c r="D16" s="6" t="s">
        <v>23</v>
      </c>
      <c r="E16" s="6" t="s">
        <v>18</v>
      </c>
      <c r="F16" s="6" t="s">
        <v>19</v>
      </c>
      <c r="J16"/>
      <c r="K16"/>
      <c r="L16"/>
      <c r="M16"/>
      <c r="N16"/>
      <c r="O16"/>
      <c r="P16"/>
      <c r="Q16"/>
      <c r="R16"/>
      <c r="S16"/>
    </row>
    <row r="17" spans="1:19">
      <c r="C17" s="7" t="s">
        <v>1</v>
      </c>
      <c r="D17" s="7" t="s">
        <v>21</v>
      </c>
      <c r="E17" s="7" t="s">
        <v>3</v>
      </c>
      <c r="F17" s="7" t="s">
        <v>20</v>
      </c>
    </row>
    <row r="18" spans="1:19">
      <c r="B18" s="8" t="s">
        <v>24</v>
      </c>
      <c r="C18" s="4">
        <v>5</v>
      </c>
      <c r="D18" s="4">
        <v>305</v>
      </c>
      <c r="E18" s="4">
        <v>1451</v>
      </c>
      <c r="F18" s="4">
        <v>3.47</v>
      </c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B19" t="s">
        <v>25</v>
      </c>
      <c r="C19" s="4">
        <v>4</v>
      </c>
      <c r="D19" s="4">
        <v>285</v>
      </c>
      <c r="E19" s="4">
        <v>1307</v>
      </c>
      <c r="F19" s="4">
        <v>3.22</v>
      </c>
    </row>
    <row r="20" spans="1:19">
      <c r="C20" s="4">
        <v>3.5</v>
      </c>
      <c r="D20" s="4">
        <v>270</v>
      </c>
      <c r="E20" s="4">
        <v>722</v>
      </c>
      <c r="F20" s="4">
        <v>2.78</v>
      </c>
    </row>
    <row r="21" spans="1:19">
      <c r="C21" s="4">
        <v>3</v>
      </c>
      <c r="D21" s="4">
        <v>246</v>
      </c>
      <c r="E21" s="4">
        <v>220</v>
      </c>
      <c r="F21" s="4">
        <v>2.34</v>
      </c>
    </row>
    <row r="22" spans="1:19">
      <c r="C22" s="4">
        <v>2.5</v>
      </c>
      <c r="D22" s="4">
        <v>149</v>
      </c>
      <c r="E22" s="4">
        <v>460</v>
      </c>
      <c r="F22" s="4">
        <v>1.91</v>
      </c>
    </row>
    <row r="23" spans="1:19">
      <c r="C23" s="4">
        <v>2</v>
      </c>
      <c r="D23" s="4">
        <v>127</v>
      </c>
      <c r="E23" s="4">
        <v>259</v>
      </c>
      <c r="F23" s="4">
        <v>1.48</v>
      </c>
    </row>
    <row r="24" spans="1:19">
      <c r="B24" s="8" t="s">
        <v>26</v>
      </c>
      <c r="C24" s="9">
        <v>5</v>
      </c>
      <c r="D24" s="9">
        <v>605</v>
      </c>
      <c r="E24" s="9">
        <v>1443</v>
      </c>
      <c r="F24" s="9">
        <v>3.54</v>
      </c>
    </row>
    <row r="25" spans="1:19">
      <c r="B25" t="s">
        <v>25</v>
      </c>
      <c r="C25" s="4">
        <v>4</v>
      </c>
      <c r="D25" s="4">
        <v>567</v>
      </c>
      <c r="E25" s="4">
        <v>1310</v>
      </c>
      <c r="F25" s="4">
        <v>3.29</v>
      </c>
    </row>
    <row r="26" spans="1:19">
      <c r="C26" s="4">
        <v>3.5</v>
      </c>
      <c r="D26" s="4">
        <v>487</v>
      </c>
      <c r="E26" s="4">
        <v>780</v>
      </c>
      <c r="F26" s="4">
        <v>2.85</v>
      </c>
    </row>
    <row r="27" spans="1:19">
      <c r="C27" s="4">
        <v>3</v>
      </c>
      <c r="D27" s="4">
        <v>418</v>
      </c>
      <c r="E27" s="4">
        <v>210</v>
      </c>
      <c r="F27" s="4">
        <v>2.42</v>
      </c>
    </row>
    <row r="28" spans="1:19">
      <c r="C28" s="4">
        <v>2.5</v>
      </c>
      <c r="D28" s="4">
        <v>351</v>
      </c>
      <c r="E28" s="4">
        <v>498</v>
      </c>
      <c r="F28" s="4">
        <v>1.97</v>
      </c>
    </row>
    <row r="29" spans="1:19">
      <c r="C29" s="4">
        <v>2</v>
      </c>
      <c r="D29" s="4">
        <v>278</v>
      </c>
      <c r="E29" s="4">
        <v>250</v>
      </c>
      <c r="F29" s="4">
        <v>1.5</v>
      </c>
    </row>
    <row r="30" spans="1:19" s="3" customFormat="1" ht="30">
      <c r="C30" s="6" t="s">
        <v>17</v>
      </c>
      <c r="D30" s="6" t="s">
        <v>23</v>
      </c>
      <c r="E30" s="6" t="s">
        <v>18</v>
      </c>
      <c r="F30" s="6" t="s">
        <v>19</v>
      </c>
      <c r="J30"/>
      <c r="K30"/>
      <c r="L30"/>
      <c r="M30"/>
      <c r="N30"/>
      <c r="O30"/>
      <c r="P30"/>
      <c r="Q30"/>
      <c r="R30"/>
      <c r="S30"/>
    </row>
    <row r="31" spans="1:19">
      <c r="C31" s="10" t="s">
        <v>1</v>
      </c>
      <c r="D31" s="10" t="s">
        <v>20</v>
      </c>
      <c r="E31" s="10" t="s">
        <v>3</v>
      </c>
      <c r="F31" s="10" t="s">
        <v>20</v>
      </c>
    </row>
    <row r="32" spans="1:19">
      <c r="A32" s="8" t="s">
        <v>28</v>
      </c>
      <c r="B32" s="8" t="s">
        <v>16</v>
      </c>
      <c r="C32" s="9">
        <v>5</v>
      </c>
      <c r="D32" s="9">
        <v>3.62</v>
      </c>
      <c r="E32" s="9">
        <v>527</v>
      </c>
      <c r="F32" s="9" t="s">
        <v>29</v>
      </c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2:19">
      <c r="B33" t="s">
        <v>22</v>
      </c>
      <c r="C33" s="4">
        <v>4</v>
      </c>
      <c r="D33" s="4">
        <v>2.78</v>
      </c>
      <c r="E33" s="4">
        <v>542</v>
      </c>
      <c r="F33" s="4" t="s">
        <v>30</v>
      </c>
    </row>
    <row r="34" spans="2:19">
      <c r="C34" s="4">
        <v>3.5</v>
      </c>
      <c r="D34" s="4">
        <v>2.31</v>
      </c>
      <c r="E34" s="4">
        <v>409</v>
      </c>
      <c r="F34" s="4" t="s">
        <v>31</v>
      </c>
    </row>
    <row r="35" spans="2:19">
      <c r="C35" s="4">
        <v>3</v>
      </c>
      <c r="D35" s="4">
        <v>1.91</v>
      </c>
      <c r="E35" s="4">
        <v>296</v>
      </c>
      <c r="F35" s="4" t="s">
        <v>32</v>
      </c>
    </row>
    <row r="36" spans="2:19">
      <c r="C36" s="4">
        <v>2.5</v>
      </c>
      <c r="D36" s="4">
        <v>1.54</v>
      </c>
      <c r="E36" s="4">
        <v>202</v>
      </c>
      <c r="F36" s="4" t="s">
        <v>33</v>
      </c>
    </row>
    <row r="37" spans="2:19">
      <c r="C37" s="4">
        <v>2</v>
      </c>
      <c r="D37" s="4">
        <v>1.1299999999999999</v>
      </c>
      <c r="E37" s="4">
        <v>102</v>
      </c>
      <c r="F37" s="4" t="s">
        <v>34</v>
      </c>
    </row>
    <row r="38" spans="2:19" s="3" customFormat="1" ht="30">
      <c r="C38" s="6" t="s">
        <v>17</v>
      </c>
      <c r="D38" s="6" t="s">
        <v>23</v>
      </c>
      <c r="E38" s="6" t="s">
        <v>18</v>
      </c>
      <c r="F38" s="6" t="s">
        <v>19</v>
      </c>
      <c r="J38"/>
      <c r="K38"/>
      <c r="L38"/>
      <c r="M38"/>
      <c r="N38"/>
      <c r="O38"/>
      <c r="P38"/>
      <c r="Q38"/>
      <c r="R38"/>
      <c r="S38"/>
    </row>
    <row r="39" spans="2:19">
      <c r="C39" s="7" t="s">
        <v>1</v>
      </c>
      <c r="D39" s="7" t="s">
        <v>21</v>
      </c>
      <c r="E39" s="7" t="s">
        <v>3</v>
      </c>
      <c r="F39" s="7" t="s">
        <v>20</v>
      </c>
    </row>
    <row r="40" spans="2:19">
      <c r="B40" s="8" t="s">
        <v>24</v>
      </c>
      <c r="C40" s="4">
        <v>5</v>
      </c>
      <c r="D40" s="4" t="s">
        <v>35</v>
      </c>
      <c r="E40" s="4">
        <v>541</v>
      </c>
      <c r="F40" s="4" t="s">
        <v>44</v>
      </c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2:19">
      <c r="B41" t="s">
        <v>25</v>
      </c>
      <c r="C41" s="4">
        <v>4</v>
      </c>
      <c r="D41" s="4" t="s">
        <v>36</v>
      </c>
      <c r="E41" s="4">
        <v>543</v>
      </c>
      <c r="F41" s="4" t="s">
        <v>45</v>
      </c>
    </row>
    <row r="42" spans="2:19">
      <c r="C42" s="4">
        <v>3.5</v>
      </c>
      <c r="D42" s="4" t="s">
        <v>37</v>
      </c>
      <c r="E42" s="4">
        <v>399</v>
      </c>
      <c r="F42" s="4" t="s">
        <v>46</v>
      </c>
    </row>
    <row r="43" spans="2:19">
      <c r="C43" s="4">
        <v>3</v>
      </c>
      <c r="D43" s="4" t="s">
        <v>38</v>
      </c>
      <c r="E43" s="4">
        <v>288</v>
      </c>
      <c r="F43" s="4" t="s">
        <v>47</v>
      </c>
    </row>
    <row r="44" spans="2:19">
      <c r="C44" s="4">
        <v>2.5</v>
      </c>
      <c r="D44" s="4" t="s">
        <v>39</v>
      </c>
      <c r="E44" s="4">
        <v>187</v>
      </c>
      <c r="F44" s="4" t="s">
        <v>48</v>
      </c>
    </row>
    <row r="45" spans="2:19">
      <c r="C45" s="4">
        <v>2</v>
      </c>
      <c r="D45" s="4" t="s">
        <v>40</v>
      </c>
      <c r="E45" s="4">
        <v>98</v>
      </c>
      <c r="F45" s="4" t="s">
        <v>49</v>
      </c>
    </row>
    <row r="46" spans="2:19">
      <c r="B46" s="8" t="s">
        <v>26</v>
      </c>
      <c r="C46" s="9">
        <v>5</v>
      </c>
      <c r="D46" s="11" t="s">
        <v>41</v>
      </c>
      <c r="E46" s="9">
        <v>528</v>
      </c>
      <c r="F46" s="9" t="s">
        <v>50</v>
      </c>
    </row>
    <row r="47" spans="2:19">
      <c r="B47" t="s">
        <v>25</v>
      </c>
      <c r="C47" s="4">
        <v>4</v>
      </c>
      <c r="D47" s="5" t="s">
        <v>42</v>
      </c>
      <c r="E47" s="4">
        <v>554</v>
      </c>
      <c r="F47" s="4" t="s">
        <v>30</v>
      </c>
    </row>
    <row r="48" spans="2:19">
      <c r="C48" s="4">
        <v>3.5</v>
      </c>
      <c r="D48" s="5" t="s">
        <v>43</v>
      </c>
      <c r="E48" s="4">
        <v>417</v>
      </c>
      <c r="F48" s="4" t="s">
        <v>51</v>
      </c>
    </row>
    <row r="49" spans="3:6">
      <c r="C49" s="4">
        <v>3</v>
      </c>
      <c r="D49" s="5" t="s">
        <v>43</v>
      </c>
      <c r="E49" s="4">
        <v>300</v>
      </c>
      <c r="F49" s="4" t="s">
        <v>52</v>
      </c>
    </row>
    <row r="50" spans="3:6">
      <c r="C50" s="4">
        <v>2.5</v>
      </c>
      <c r="D50" s="5" t="s">
        <v>42</v>
      </c>
      <c r="E50" s="4">
        <v>196</v>
      </c>
      <c r="F50" s="4" t="s">
        <v>53</v>
      </c>
    </row>
    <row r="51" spans="3:6">
      <c r="C51" s="4">
        <v>2</v>
      </c>
      <c r="D51" s="5" t="s">
        <v>42</v>
      </c>
      <c r="E51" s="4">
        <v>104</v>
      </c>
      <c r="F51" s="4" t="s">
        <v>54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3</vt:i4>
      </vt:variant>
    </vt:vector>
  </HeadingPairs>
  <TitlesOfParts>
    <vt:vector size="7" baseType="lpstr">
      <vt:lpstr>150121</vt:lpstr>
      <vt:lpstr>150122_min</vt:lpstr>
      <vt:lpstr>150122_all</vt:lpstr>
      <vt:lpstr>150127</vt:lpstr>
      <vt:lpstr>output_cabling_comparison</vt:lpstr>
      <vt:lpstr>output_minimal</vt:lpstr>
      <vt:lpstr>output_all</vt:lpstr>
    </vt:vector>
  </TitlesOfParts>
  <Company>Monterey Bay Aquarium Research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Kakani Katija</dc:creator>
  <cp:lastModifiedBy>Kakani Katija</cp:lastModifiedBy>
  <dcterms:created xsi:type="dcterms:W3CDTF">2015-01-22T00:59:39Z</dcterms:created>
  <dcterms:modified xsi:type="dcterms:W3CDTF">2015-01-27T22:55:17Z</dcterms:modified>
</cp:coreProperties>
</file>