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38460" yWindow="3720" windowWidth="25600" windowHeight="14380" tabRatio="500" activeTab="1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2" l="1"/>
  <c r="C12" i="2"/>
  <c r="B24" i="2"/>
  <c r="C24" i="2"/>
  <c r="B28" i="2"/>
  <c r="C28" i="2"/>
  <c r="E1" i="2"/>
  <c r="B14" i="1"/>
  <c r="B13" i="1"/>
  <c r="B6" i="1"/>
</calcChain>
</file>

<file path=xl/sharedStrings.xml><?xml version="1.0" encoding="utf-8"?>
<sst xmlns="http://schemas.openxmlformats.org/spreadsheetml/2006/main" count="31" uniqueCount="28">
  <si>
    <t>Capital Item</t>
  </si>
  <si>
    <t>laser and power supply</t>
  </si>
  <si>
    <t>laser and power supply/controller, laser optics, titanium housing end cap, galvanometer and servo motor, laser housing connectors and cabling</t>
  </si>
  <si>
    <t>Conference travel and fees</t>
  </si>
  <si>
    <t>Computer hardware</t>
  </si>
  <si>
    <t>Supplies</t>
  </si>
  <si>
    <t>laser housing anodizing</t>
  </si>
  <si>
    <t>edmund optics laser lenses</t>
  </si>
  <si>
    <t>Total remaining</t>
  </si>
  <si>
    <t>Total for purchases</t>
  </si>
  <si>
    <t>T=10C</t>
  </si>
  <si>
    <t>T=20C</t>
  </si>
  <si>
    <t>T=30C</t>
  </si>
  <si>
    <t>Temperature</t>
  </si>
  <si>
    <t>Wavelength [A]</t>
  </si>
  <si>
    <t>n [ ]</t>
  </si>
  <si>
    <t>Salinity</t>
  </si>
  <si>
    <t>increase in n [ ]</t>
  </si>
  <si>
    <t>Pressure [atm]</t>
  </si>
  <si>
    <t>wavelength</t>
  </si>
  <si>
    <t>nm</t>
  </si>
  <si>
    <t>depth</t>
  </si>
  <si>
    <t>m</t>
  </si>
  <si>
    <t>temperature</t>
  </si>
  <si>
    <t>C</t>
  </si>
  <si>
    <t>refractive index</t>
  </si>
  <si>
    <t>salinity</t>
  </si>
  <si>
    <t>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</si>
</sst>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NumberFormat="1"/>
    <xf numFmtId="0" fontId="3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0691948113923776"/>
                  <c:y val="-0.135516831369233"/>
                </c:manualLayout>
              </c:layout>
              <c:numFmt formatCode="0.0000E+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Sheet2!$B$8:$B$11</c:f>
              <c:numCache>
                <c:formatCode>General</c:formatCode>
                <c:ptCount val="4"/>
                <c:pt idx="0">
                  <c:v>7065.0</c:v>
                </c:pt>
                <c:pt idx="1">
                  <c:v>5893.0</c:v>
                </c:pt>
                <c:pt idx="2">
                  <c:v>5016.0</c:v>
                </c:pt>
                <c:pt idx="3">
                  <c:v>4047.0</c:v>
                </c:pt>
              </c:numCache>
            </c:numRef>
          </c:xVal>
          <c:yVal>
            <c:numRef>
              <c:f>Sheet2!$C$8:$C$11</c:f>
              <c:numCache>
                <c:formatCode>General</c:formatCode>
                <c:ptCount val="4"/>
                <c:pt idx="0">
                  <c:v>1.3307</c:v>
                </c:pt>
                <c:pt idx="1">
                  <c:v>1.3337</c:v>
                </c:pt>
                <c:pt idx="2">
                  <c:v>1.3371</c:v>
                </c:pt>
                <c:pt idx="3">
                  <c:v>1.3435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801288"/>
        <c:axId val="-2109141144"/>
      </c:scatterChart>
      <c:valAx>
        <c:axId val="2124801288"/>
        <c:scaling>
          <c:orientation val="minMax"/>
        </c:scaling>
        <c:delete val="0"/>
        <c:axPos val="b"/>
        <c:majorGridlines/>
        <c:minorGridlines/>
        <c:title>
          <c:layout/>
          <c:overlay val="0"/>
        </c:title>
        <c:numFmt formatCode="General" sourceLinked="1"/>
        <c:majorTickMark val="out"/>
        <c:minorTickMark val="none"/>
        <c:tickLblPos val="nextTo"/>
        <c:crossAx val="-2109141144"/>
        <c:crosses val="autoZero"/>
        <c:crossBetween val="midCat"/>
      </c:valAx>
      <c:valAx>
        <c:axId val="-2109141144"/>
        <c:scaling>
          <c:orientation val="minMax"/>
        </c:scaling>
        <c:delete val="0"/>
        <c:axPos val="l"/>
        <c:majorGridlines/>
        <c:minorGridlines/>
        <c:title>
          <c:layout/>
          <c:overlay val="0"/>
        </c:title>
        <c:numFmt formatCode="General" sourceLinked="1"/>
        <c:majorTickMark val="out"/>
        <c:minorTickMark val="none"/>
        <c:tickLblPos val="nextTo"/>
        <c:crossAx val="2124801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0709536307961505"/>
                  <c:y val="0.0277777777777778"/>
                </c:manualLayout>
              </c:layout>
              <c:numFmt formatCode="0.0000E+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Sheet2!$B$16:$B$23</c:f>
              <c:numCache>
                <c:formatCode>General</c:formatCode>
                <c:ptCount val="8"/>
                <c:pt idx="0">
                  <c:v>5.0</c:v>
                </c:pt>
                <c:pt idx="1">
                  <c:v>10.0</c:v>
                </c:pt>
                <c:pt idx="2">
                  <c:v>15.0</c:v>
                </c:pt>
                <c:pt idx="3">
                  <c:v>20.0</c:v>
                </c:pt>
                <c:pt idx="4">
                  <c:v>25.0</c:v>
                </c:pt>
                <c:pt idx="5">
                  <c:v>30.0</c:v>
                </c:pt>
                <c:pt idx="6">
                  <c:v>35.0</c:v>
                </c:pt>
                <c:pt idx="7">
                  <c:v>40.0</c:v>
                </c:pt>
              </c:numCache>
            </c:numRef>
          </c:xVal>
          <c:yVal>
            <c:numRef>
              <c:f>Sheet2!$C$16:$C$23</c:f>
              <c:numCache>
                <c:formatCode>General</c:formatCode>
                <c:ptCount val="8"/>
                <c:pt idx="0">
                  <c:v>0.00097</c:v>
                </c:pt>
                <c:pt idx="1">
                  <c:v>0.00194</c:v>
                </c:pt>
                <c:pt idx="2">
                  <c:v>0.0029</c:v>
                </c:pt>
                <c:pt idx="3">
                  <c:v>0.00386</c:v>
                </c:pt>
                <c:pt idx="4">
                  <c:v>0.00482</c:v>
                </c:pt>
                <c:pt idx="5">
                  <c:v>0.00577</c:v>
                </c:pt>
                <c:pt idx="6">
                  <c:v>0.00673</c:v>
                </c:pt>
                <c:pt idx="7">
                  <c:v>0.00769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582552"/>
        <c:axId val="2123687208"/>
      </c:scatterChart>
      <c:valAx>
        <c:axId val="-2105582552"/>
        <c:scaling>
          <c:orientation val="minMax"/>
        </c:scaling>
        <c:delete val="0"/>
        <c:axPos val="b"/>
        <c:majorGridlines/>
        <c:minorGridlines/>
        <c:title>
          <c:layout/>
          <c:overlay val="0"/>
        </c:title>
        <c:numFmt formatCode="General" sourceLinked="1"/>
        <c:majorTickMark val="out"/>
        <c:minorTickMark val="none"/>
        <c:tickLblPos val="nextTo"/>
        <c:crossAx val="2123687208"/>
        <c:crosses val="autoZero"/>
        <c:crossBetween val="midCat"/>
      </c:valAx>
      <c:valAx>
        <c:axId val="2123687208"/>
        <c:scaling>
          <c:orientation val="minMax"/>
        </c:scaling>
        <c:delete val="0"/>
        <c:axPos val="l"/>
        <c:majorGridlines/>
        <c:minorGridlines/>
        <c:title>
          <c:layout/>
          <c:overlay val="0"/>
        </c:title>
        <c:numFmt formatCode="General" sourceLinked="1"/>
        <c:majorTickMark val="out"/>
        <c:minorTickMark val="none"/>
        <c:tickLblPos val="nextTo"/>
        <c:crossAx val="-2105582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7</xdr:row>
      <xdr:rowOff>152400</xdr:rowOff>
    </xdr:from>
    <xdr:to>
      <xdr:col>18</xdr:col>
      <xdr:colOff>596900</xdr:colOff>
      <xdr:row>29</xdr:row>
      <xdr:rowOff>127000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609600</xdr:colOff>
      <xdr:row>4</xdr:row>
      <xdr:rowOff>165100</xdr:rowOff>
    </xdr:from>
    <xdr:to>
      <xdr:col>12</xdr:col>
      <xdr:colOff>228600</xdr:colOff>
      <xdr:row>18</xdr:row>
      <xdr:rowOff>50800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20" sqref="D20"/>
    </sheetView>
  </sheetViews>
  <sheetFormatPr baseColWidth="10" defaultRowHeight="15" x14ac:dyDescent="0"/>
  <cols>
    <col min="1" max="1" width="23.1640625" bestFit="1" customWidth="1"/>
  </cols>
  <sheetData>
    <row r="1" spans="1:3">
      <c r="A1" t="s">
        <v>0</v>
      </c>
      <c r="B1">
        <v>15000</v>
      </c>
      <c r="C1" t="s">
        <v>2</v>
      </c>
    </row>
    <row r="2" spans="1:3">
      <c r="B2">
        <v>5100</v>
      </c>
      <c r="C2" t="s">
        <v>1</v>
      </c>
    </row>
    <row r="3" spans="1:3">
      <c r="B3">
        <v>225.35</v>
      </c>
      <c r="C3" t="s">
        <v>6</v>
      </c>
    </row>
    <row r="4" spans="1:3">
      <c r="B4">
        <v>235</v>
      </c>
      <c r="C4" t="s">
        <v>7</v>
      </c>
    </row>
    <row r="6" spans="1:3">
      <c r="B6">
        <f>B1-SUM(B2:B5)</f>
        <v>9439.65</v>
      </c>
    </row>
    <row r="7" spans="1:3">
      <c r="A7" t="s">
        <v>3</v>
      </c>
      <c r="B7">
        <v>2700</v>
      </c>
    </row>
    <row r="9" spans="1:3">
      <c r="A9" t="s">
        <v>4</v>
      </c>
      <c r="B9">
        <v>2000</v>
      </c>
    </row>
    <row r="10" spans="1:3">
      <c r="A10" t="s">
        <v>5</v>
      </c>
      <c r="B10">
        <v>2000</v>
      </c>
    </row>
    <row r="13" spans="1:3">
      <c r="A13" t="s">
        <v>8</v>
      </c>
      <c r="B13">
        <f>B6+B9+B10</f>
        <v>13439.65</v>
      </c>
    </row>
    <row r="14" spans="1:3">
      <c r="A14" t="s">
        <v>9</v>
      </c>
      <c r="B14">
        <f>B13-B7</f>
        <v>10739.65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3" sqref="B3"/>
    </sheetView>
  </sheetViews>
  <sheetFormatPr baseColWidth="10" defaultRowHeight="15" x14ac:dyDescent="0"/>
  <cols>
    <col min="4" max="4" width="14" bestFit="1" customWidth="1"/>
  </cols>
  <sheetData>
    <row r="1" spans="1:5">
      <c r="A1" t="s">
        <v>19</v>
      </c>
      <c r="B1">
        <v>671</v>
      </c>
      <c r="C1" t="s">
        <v>20</v>
      </c>
      <c r="D1" s="2" t="s">
        <v>25</v>
      </c>
      <c r="E1" s="2">
        <f>C12+C24+C28</f>
        <v>1.339366254</v>
      </c>
    </row>
    <row r="2" spans="1:5">
      <c r="A2" t="s">
        <v>21</v>
      </c>
      <c r="B2">
        <v>1500</v>
      </c>
      <c r="C2" t="s">
        <v>22</v>
      </c>
    </row>
    <row r="3" spans="1:5">
      <c r="A3" t="s">
        <v>23</v>
      </c>
      <c r="B3">
        <v>10</v>
      </c>
      <c r="C3" t="s">
        <v>24</v>
      </c>
    </row>
    <row r="4" spans="1:5">
      <c r="A4" t="s">
        <v>26</v>
      </c>
      <c r="B4">
        <v>30</v>
      </c>
      <c r="C4" t="s">
        <v>27</v>
      </c>
    </row>
    <row r="6" spans="1:5">
      <c r="B6" t="s">
        <v>14</v>
      </c>
      <c r="C6" t="s">
        <v>15</v>
      </c>
      <c r="D6" t="s">
        <v>15</v>
      </c>
      <c r="E6" t="s">
        <v>15</v>
      </c>
    </row>
    <row r="7" spans="1:5">
      <c r="A7" t="s">
        <v>13</v>
      </c>
      <c r="C7" t="s">
        <v>10</v>
      </c>
      <c r="D7" t="s">
        <v>11</v>
      </c>
      <c r="E7" t="s">
        <v>12</v>
      </c>
    </row>
    <row r="8" spans="1:5">
      <c r="B8" s="1">
        <v>7065</v>
      </c>
      <c r="C8" s="1">
        <v>1.3307</v>
      </c>
      <c r="D8" s="1">
        <v>1.33</v>
      </c>
      <c r="E8" s="1">
        <v>1.329</v>
      </c>
    </row>
    <row r="9" spans="1:5">
      <c r="B9" s="1">
        <v>5893</v>
      </c>
      <c r="C9" s="1">
        <v>1.3337000000000001</v>
      </c>
      <c r="D9" s="1">
        <v>1.333</v>
      </c>
      <c r="E9" s="1">
        <v>1.3319000000000001</v>
      </c>
    </row>
    <row r="10" spans="1:5">
      <c r="B10" s="1">
        <v>5016</v>
      </c>
      <c r="C10" s="1">
        <v>1.3371</v>
      </c>
      <c r="D10" s="1">
        <v>1.3364</v>
      </c>
      <c r="E10" s="1">
        <v>1.3352999999999999</v>
      </c>
    </row>
    <row r="11" spans="1:5">
      <c r="B11" s="1">
        <v>4047</v>
      </c>
      <c r="C11" s="1">
        <v>1.3434999999999999</v>
      </c>
      <c r="D11" s="1">
        <v>1.3427</v>
      </c>
      <c r="E11" s="1">
        <v>1.3416999999999999</v>
      </c>
    </row>
    <row r="12" spans="1:5">
      <c r="B12" s="1">
        <f>B1*10</f>
        <v>6710</v>
      </c>
      <c r="C12">
        <f>-0.0000041692*B12+1.3592</f>
        <v>1.3312246679999999</v>
      </c>
    </row>
    <row r="15" spans="1:5">
      <c r="B15" t="s">
        <v>16</v>
      </c>
      <c r="C15" t="s">
        <v>17</v>
      </c>
    </row>
    <row r="16" spans="1:5">
      <c r="B16">
        <v>5</v>
      </c>
      <c r="C16">
        <v>9.7000000000000005E-4</v>
      </c>
    </row>
    <row r="17" spans="2:3">
      <c r="B17">
        <v>10</v>
      </c>
      <c r="C17">
        <v>1.9400000000000001E-3</v>
      </c>
    </row>
    <row r="18" spans="2:3">
      <c r="B18">
        <v>15</v>
      </c>
      <c r="C18">
        <v>2.8999999999999998E-3</v>
      </c>
    </row>
    <row r="19" spans="2:3">
      <c r="B19">
        <v>20</v>
      </c>
      <c r="C19">
        <v>3.8600000000000001E-3</v>
      </c>
    </row>
    <row r="20" spans="2:3">
      <c r="B20">
        <v>25</v>
      </c>
      <c r="C20">
        <v>4.8199999999999996E-3</v>
      </c>
    </row>
    <row r="21" spans="2:3">
      <c r="B21">
        <v>30</v>
      </c>
      <c r="C21">
        <v>5.77E-3</v>
      </c>
    </row>
    <row r="22" spans="2:3">
      <c r="B22">
        <v>35</v>
      </c>
      <c r="C22">
        <v>6.7299999999999999E-3</v>
      </c>
    </row>
    <row r="23" spans="2:3">
      <c r="B23">
        <v>40</v>
      </c>
      <c r="C23">
        <v>7.6899999999999998E-3</v>
      </c>
    </row>
    <row r="24" spans="2:3">
      <c r="B24">
        <f>B4</f>
        <v>30</v>
      </c>
      <c r="C24">
        <f>B24*0.00019181+0.000019286</f>
        <v>5.7735859999999998E-3</v>
      </c>
    </row>
    <row r="27" spans="2:3">
      <c r="B27" t="s">
        <v>18</v>
      </c>
      <c r="C27" t="s">
        <v>17</v>
      </c>
    </row>
    <row r="28" spans="2:3">
      <c r="B28">
        <f>B2/10-1</f>
        <v>149</v>
      </c>
      <c r="C28">
        <f>0.000016*(B28-1)</f>
        <v>2.3679999999999999E-3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</cp:lastModifiedBy>
  <dcterms:created xsi:type="dcterms:W3CDTF">2015-02-09T22:24:48Z</dcterms:created>
  <dcterms:modified xsi:type="dcterms:W3CDTF">2015-02-11T21:26:07Z</dcterms:modified>
</cp:coreProperties>
</file>