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8945" windowHeight="14625" activeTab="1"/>
  </bookViews>
  <sheets>
    <sheet name="Calculations" sheetId="1" r:id="rId1"/>
    <sheet name="16AWG" sheetId="4" r:id="rId2"/>
  </sheets>
  <calcPr calcId="145621"/>
</workbook>
</file>

<file path=xl/calcChain.xml><?xml version="1.0" encoding="utf-8"?>
<calcChain xmlns="http://schemas.openxmlformats.org/spreadsheetml/2006/main">
  <c r="E18" i="4" l="1"/>
  <c r="E17" i="4"/>
  <c r="E16" i="4"/>
  <c r="E15" i="4"/>
  <c r="E14" i="4"/>
  <c r="E13" i="4"/>
  <c r="E12" i="4"/>
  <c r="E11" i="4"/>
  <c r="E10" i="4"/>
  <c r="E9" i="4"/>
  <c r="E8" i="4"/>
  <c r="E7" i="4"/>
  <c r="E6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28" i="1" l="1"/>
  <c r="B29" i="1"/>
  <c r="B25" i="1" l="1"/>
  <c r="B24" i="1"/>
  <c r="E7" i="1"/>
  <c r="E6" i="1"/>
  <c r="E5" i="1"/>
  <c r="C7" i="1" l="1"/>
  <c r="C6" i="1"/>
  <c r="C5" i="1"/>
  <c r="B34" i="1" l="1"/>
  <c r="E11" i="1"/>
  <c r="E10" i="1"/>
  <c r="E9" i="1"/>
  <c r="E8" i="1"/>
  <c r="C11" i="1"/>
  <c r="C10" i="1"/>
  <c r="C9" i="1"/>
  <c r="C8" i="1"/>
  <c r="B30" i="1" l="1"/>
  <c r="B31" i="1" s="1"/>
</calcChain>
</file>

<file path=xl/sharedStrings.xml><?xml version="1.0" encoding="utf-8"?>
<sst xmlns="http://schemas.openxmlformats.org/spreadsheetml/2006/main" count="46" uniqueCount="38">
  <si>
    <t>Gauge</t>
  </si>
  <si>
    <t>Ohms/1000 Feet</t>
  </si>
  <si>
    <t>Ohms/Meter</t>
  </si>
  <si>
    <t>Length</t>
  </si>
  <si>
    <t>Load</t>
  </si>
  <si>
    <t>Meters</t>
  </si>
  <si>
    <t>AWG</t>
  </si>
  <si>
    <t>Watts</t>
  </si>
  <si>
    <t>Voltage</t>
  </si>
  <si>
    <t>Volts</t>
  </si>
  <si>
    <t>V Drop</t>
  </si>
  <si>
    <t>P Loss</t>
  </si>
  <si>
    <t>Current</t>
  </si>
  <si>
    <t>R Tether</t>
  </si>
  <si>
    <t>Ohms</t>
  </si>
  <si>
    <t>Amps</t>
  </si>
  <si>
    <t>LED</t>
  </si>
  <si>
    <t>x5</t>
  </si>
  <si>
    <t>Worst case LED power</t>
  </si>
  <si>
    <t>Pounds/1000 Feet</t>
  </si>
  <si>
    <t>Pounds/Meter</t>
  </si>
  <si>
    <t>&lt;-- Insert ohms/meter here</t>
  </si>
  <si>
    <t>ASTM Specifications for Copper Wire at 20degC</t>
  </si>
  <si>
    <t>Cu Weight</t>
  </si>
  <si>
    <t>Pounds</t>
  </si>
  <si>
    <t>&lt;-- Insert pounds/meter here</t>
  </si>
  <si>
    <t>BOSS System/Tether Information</t>
  </si>
  <si>
    <t>Cu Pairs</t>
  </si>
  <si>
    <t>Area (in^2)</t>
  </si>
  <si>
    <t>Total Area</t>
  </si>
  <si>
    <t>in^2</t>
  </si>
  <si>
    <t>&lt;-- Insert area here</t>
  </si>
  <si>
    <t>Power</t>
  </si>
  <si>
    <t>ohm/meter</t>
  </si>
  <si>
    <t>Power Loss</t>
  </si>
  <si>
    <t>Resistance</t>
  </si>
  <si>
    <t>480 V Loss</t>
  </si>
  <si>
    <t>120 V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</si>
</sst>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"/>
    <numFmt numFmtId="165" formatCode="0.000"/>
    <numFmt numFmtId="166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center"/>
    </xf>
    <xf numFmtId="0" fontId="0" fillId="0" borderId="0" xfId="0" applyBorder="1"/>
    <xf numFmtId="0" fontId="2" fillId="0" borderId="2" xfId="0" applyFont="1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4" xfId="0" applyBorder="1"/>
    <xf numFmtId="164" fontId="0" fillId="0" borderId="3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1" fontId="0" fillId="0" borderId="0" xfId="0" applyNumberFormat="1" applyBorder="1" applyAlignment="1">
      <alignment horizontal="center"/>
    </xf>
    <xf numFmtId="0" fontId="0" fillId="0" borderId="2" xfId="0" applyFill="1" applyBorder="1"/>
    <xf numFmtId="1" fontId="0" fillId="0" borderId="2" xfId="0" applyNumberFormat="1" applyBorder="1" applyAlignment="1">
      <alignment horizontal="center"/>
    </xf>
    <xf numFmtId="0" fontId="1" fillId="0" borderId="2" xfId="0" applyFont="1" applyBorder="1"/>
    <xf numFmtId="165" fontId="1" fillId="0" borderId="2" xfId="0" applyNumberFormat="1" applyFont="1" applyBorder="1" applyAlignment="1">
      <alignment horizontal="center"/>
    </xf>
    <xf numFmtId="0" fontId="2" fillId="0" borderId="2" xfId="0" applyFont="1" applyFill="1" applyBorder="1"/>
    <xf numFmtId="0" fontId="0" fillId="0" borderId="2" xfId="0" applyBorder="1" applyAlignment="1">
      <alignment horizontal="right"/>
    </xf>
    <xf numFmtId="0" fontId="0" fillId="0" borderId="0" xfId="0" applyFill="1" applyBorder="1"/>
    <xf numFmtId="164" fontId="0" fillId="0" borderId="0" xfId="0" applyNumberFormat="1" applyBorder="1" applyAlignment="1">
      <alignment horizontal="center"/>
    </xf>
    <xf numFmtId="165" fontId="0" fillId="0" borderId="2" xfId="0" applyNumberFormat="1" applyBorder="1"/>
    <xf numFmtId="166" fontId="0" fillId="0" borderId="2" xfId="0" applyNumberFormat="1" applyBorder="1"/>
    <xf numFmtId="2" fontId="0" fillId="0" borderId="2" xfId="0" applyNumberFormat="1" applyBorder="1"/>
    <xf numFmtId="0" fontId="2" fillId="0" borderId="2" xfId="0" applyFont="1" applyBorder="1" applyAlignment="1"/>
    <xf numFmtId="0" fontId="0" fillId="0" borderId="5" xfId="0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C03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1945671126773483E-2"/>
          <c:y val="0.11288412892050466"/>
          <c:w val="0.88809999449369526"/>
          <c:h val="0.81990821569838979"/>
        </c:manualLayout>
      </c:layout>
      <c:scatterChart>
        <c:scatterStyle val="lineMarker"/>
        <c:varyColors val="0"/>
        <c:ser>
          <c:idx val="0"/>
          <c:order val="0"/>
          <c:tx>
            <c:v>16AWG (1 Pair) Power Loss (Left)</c:v>
          </c:tx>
          <c:xVal>
            <c:numRef>
              <c:f>'16AWG'!$A$6:$A$18</c:f>
              <c:numCache>
                <c:formatCode>General</c:formatCode>
                <c:ptCount val="13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</c:numCache>
            </c:numRef>
          </c:xVal>
          <c:yVal>
            <c:numRef>
              <c:f>'16AWG'!$F$6:$F$18</c:f>
              <c:numCache>
                <c:formatCode>0.00</c:formatCode>
                <c:ptCount val="13"/>
                <c:pt idx="0">
                  <c:v>0.47388888888888897</c:v>
                </c:pt>
                <c:pt idx="1">
                  <c:v>1.8955555555555559</c:v>
                </c:pt>
                <c:pt idx="2">
                  <c:v>4.2649999999999997</c:v>
                </c:pt>
                <c:pt idx="3">
                  <c:v>7.5822222222222235</c:v>
                </c:pt>
                <c:pt idx="4">
                  <c:v>11.847222222222225</c:v>
                </c:pt>
                <c:pt idx="5">
                  <c:v>17.059999999999999</c:v>
                </c:pt>
                <c:pt idx="6">
                  <c:v>23.220555555555553</c:v>
                </c:pt>
                <c:pt idx="7">
                  <c:v>30.328888888888894</c:v>
                </c:pt>
                <c:pt idx="8">
                  <c:v>38.384999999999998</c:v>
                </c:pt>
                <c:pt idx="9">
                  <c:v>47.3888888888889</c:v>
                </c:pt>
                <c:pt idx="10">
                  <c:v>57.340555555555554</c:v>
                </c:pt>
                <c:pt idx="11">
                  <c:v>68.239999999999995</c:v>
                </c:pt>
                <c:pt idx="12">
                  <c:v>80.087222222222238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80448"/>
        <c:axId val="44278912"/>
      </c:scatterChart>
      <c:valAx>
        <c:axId val="4428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278912"/>
        <c:crosses val="autoZero"/>
        <c:crossBetween val="midCat"/>
        <c:majorUnit val="100"/>
      </c:valAx>
      <c:valAx>
        <c:axId val="44278912"/>
        <c:scaling>
          <c:orientation val="minMax"/>
          <c:max val="90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44280448"/>
        <c:crosses val="autoZero"/>
        <c:crossBetween val="midCat"/>
        <c:majorUnit val="10"/>
      </c:valAx>
    </c:plotArea>
    <c:legend>
      <c:legendPos val="r"/>
      <c:layout>
        <c:manualLayout>
          <c:xMode val="edge"/>
          <c:yMode val="edge"/>
          <c:x val="8.940755832094413E-2"/>
          <c:y val="0.22624693040130547"/>
          <c:w val="0.30635992878512558"/>
          <c:h val="4.851217541469288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466724</xdr:colOff>
      <xdr:row>3</xdr:row>
      <xdr:rowOff>180974</xdr:rowOff>
    </xdr:from>
    <xdr:to>
      <xdr:col>17</xdr:col>
      <xdr:colOff>571499</xdr:colOff>
      <xdr:row>28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4"/>
  <sheetViews>
    <sheetView workbookViewId="0">
      <selection activeCell="J29" sqref="J29"/>
    </sheetView>
  </sheetViews>
  <sheetFormatPr defaultRowHeight="15" x14ac:dyDescent="0.25"/>
  <cols>
    <col min="1" max="1" width="10.5703125" customWidth="1"/>
    <col min="2" max="2" width="15.7109375" customWidth="1"/>
    <col min="3" max="3" width="13.28515625" customWidth="1"/>
    <col min="4" max="4" width="20" customWidth="1"/>
    <col min="5" max="5" width="15.42578125" customWidth="1"/>
    <col min="6" max="6" width="14.140625" customWidth="1"/>
    <col min="7" max="7" width="9.28515625" customWidth="1"/>
  </cols>
  <sheetData>
    <row r="3" spans="1:13" x14ac:dyDescent="0.25">
      <c r="A3" s="34" t="s">
        <v>22</v>
      </c>
      <c r="B3" s="34"/>
      <c r="C3" s="34"/>
      <c r="D3" s="34"/>
      <c r="E3" s="34"/>
    </row>
    <row r="4" spans="1:13" x14ac:dyDescent="0.25">
      <c r="A4" s="5" t="s">
        <v>0</v>
      </c>
      <c r="B4" s="5" t="s">
        <v>1</v>
      </c>
      <c r="C4" s="5" t="s">
        <v>2</v>
      </c>
      <c r="D4" s="5" t="s">
        <v>19</v>
      </c>
      <c r="E4" s="5" t="s">
        <v>20</v>
      </c>
      <c r="F4" s="26" t="s">
        <v>28</v>
      </c>
    </row>
    <row r="5" spans="1:13" x14ac:dyDescent="0.25">
      <c r="A5" s="6">
        <v>24</v>
      </c>
      <c r="B5" s="6">
        <v>26.6</v>
      </c>
      <c r="C5" s="7">
        <f t="shared" ref="C5:C7" si="0">B5/304.8</f>
        <v>8.7270341207349084E-2</v>
      </c>
      <c r="D5" s="12">
        <v>1.22</v>
      </c>
      <c r="E5" s="7">
        <f t="shared" ref="E5:E7" si="1">D5/304.8</f>
        <v>4.0026246719160104E-3</v>
      </c>
      <c r="F5" s="27">
        <v>3.1700000000000001E-4</v>
      </c>
    </row>
    <row r="6" spans="1:13" x14ac:dyDescent="0.25">
      <c r="A6" s="6">
        <v>22</v>
      </c>
      <c r="B6" s="6">
        <v>16.8</v>
      </c>
      <c r="C6" s="7">
        <f t="shared" si="0"/>
        <v>5.5118110236220472E-2</v>
      </c>
      <c r="D6" s="12">
        <v>1.94</v>
      </c>
      <c r="E6" s="7">
        <f t="shared" si="1"/>
        <v>6.3648293963254592E-3</v>
      </c>
      <c r="F6" s="27">
        <v>5.0299999999999997E-4</v>
      </c>
    </row>
    <row r="7" spans="1:13" x14ac:dyDescent="0.25">
      <c r="A7" s="6">
        <v>20</v>
      </c>
      <c r="B7" s="6">
        <v>10.5</v>
      </c>
      <c r="C7" s="7">
        <f t="shared" si="0"/>
        <v>3.4448818897637797E-2</v>
      </c>
      <c r="D7" s="12">
        <v>3.1</v>
      </c>
      <c r="E7" s="7">
        <f t="shared" si="1"/>
        <v>1.0170603674540682E-2</v>
      </c>
      <c r="F7" s="27">
        <v>8.0400000000000003E-4</v>
      </c>
    </row>
    <row r="8" spans="1:13" x14ac:dyDescent="0.25">
      <c r="A8" s="6">
        <v>18</v>
      </c>
      <c r="B8" s="6">
        <v>6.61</v>
      </c>
      <c r="C8" s="7">
        <f>B8/304.8</f>
        <v>2.1686351706036746E-2</v>
      </c>
      <c r="D8" s="12">
        <v>4.92</v>
      </c>
      <c r="E8" s="7">
        <f>D8/304.8</f>
        <v>1.6141732283464567E-2</v>
      </c>
      <c r="F8" s="27">
        <v>1.2800000000000001E-3</v>
      </c>
      <c r="G8" s="1"/>
      <c r="H8" s="1"/>
      <c r="I8" s="1"/>
      <c r="J8" s="1"/>
      <c r="K8" s="1"/>
      <c r="L8" s="1"/>
      <c r="M8" s="1"/>
    </row>
    <row r="9" spans="1:13" x14ac:dyDescent="0.25">
      <c r="A9" s="6">
        <v>16</v>
      </c>
      <c r="B9" s="6">
        <v>4.16</v>
      </c>
      <c r="C9" s="7">
        <f t="shared" ref="C9:C11" si="2">B9/304.8</f>
        <v>1.3648293963254593E-2</v>
      </c>
      <c r="D9" s="12">
        <v>7.81</v>
      </c>
      <c r="E9" s="7">
        <f t="shared" ref="E9:E11" si="3">D9/304.8</f>
        <v>2.562335958005249E-2</v>
      </c>
      <c r="F9" s="27">
        <v>2.0300000000000001E-3</v>
      </c>
      <c r="G9" s="1"/>
      <c r="H9" s="1"/>
      <c r="I9" s="1"/>
      <c r="J9" s="1"/>
      <c r="K9" s="1"/>
      <c r="L9" s="1"/>
      <c r="M9" s="1"/>
    </row>
    <row r="10" spans="1:13" x14ac:dyDescent="0.25">
      <c r="A10" s="6">
        <v>14</v>
      </c>
      <c r="B10" s="6">
        <v>2.61</v>
      </c>
      <c r="C10" s="7">
        <f t="shared" si="2"/>
        <v>8.562992125984251E-3</v>
      </c>
      <c r="D10" s="12">
        <v>12.4</v>
      </c>
      <c r="E10" s="7">
        <f t="shared" si="3"/>
        <v>4.0682414698162729E-2</v>
      </c>
      <c r="F10" s="27">
        <v>3.2299999999999998E-3</v>
      </c>
      <c r="G10" s="1"/>
      <c r="H10" s="1"/>
      <c r="I10" s="1"/>
      <c r="J10" s="1"/>
      <c r="K10" s="1"/>
      <c r="L10" s="1"/>
      <c r="M10" s="1"/>
    </row>
    <row r="11" spans="1:13" x14ac:dyDescent="0.25">
      <c r="A11" s="6">
        <v>12</v>
      </c>
      <c r="B11" s="6">
        <v>1.64</v>
      </c>
      <c r="C11" s="7">
        <f t="shared" si="2"/>
        <v>5.3805774278215214E-3</v>
      </c>
      <c r="D11" s="12">
        <v>19.8</v>
      </c>
      <c r="E11" s="7">
        <f t="shared" si="3"/>
        <v>6.4960629921259838E-2</v>
      </c>
      <c r="F11" s="27">
        <v>5.13E-3</v>
      </c>
      <c r="G11" s="1"/>
      <c r="H11" s="1"/>
      <c r="I11" s="1"/>
      <c r="J11" s="1"/>
      <c r="K11" s="1"/>
      <c r="L11" s="1"/>
      <c r="M11" s="1"/>
    </row>
    <row r="19" spans="1:7" x14ac:dyDescent="0.25">
      <c r="A19" s="33" t="s">
        <v>26</v>
      </c>
      <c r="B19" s="33"/>
      <c r="C19" s="33"/>
    </row>
    <row r="20" spans="1:7" ht="15.75" thickBot="1" x14ac:dyDescent="0.3">
      <c r="A20" s="8" t="s">
        <v>3</v>
      </c>
      <c r="B20" s="14">
        <v>400</v>
      </c>
      <c r="C20" s="8" t="s">
        <v>5</v>
      </c>
    </row>
    <row r="21" spans="1:7" ht="15.75" thickBot="1" x14ac:dyDescent="0.3">
      <c r="A21" s="9" t="s">
        <v>0</v>
      </c>
      <c r="B21" s="16">
        <v>22</v>
      </c>
      <c r="C21" s="13" t="s">
        <v>6</v>
      </c>
      <c r="D21" s="10">
        <v>5.5118E-2</v>
      </c>
      <c r="E21" s="35" t="s">
        <v>21</v>
      </c>
      <c r="F21" s="36"/>
      <c r="G21" s="36"/>
    </row>
    <row r="22" spans="1:7" x14ac:dyDescent="0.25">
      <c r="A22" s="8" t="s">
        <v>4</v>
      </c>
      <c r="B22" s="15">
        <v>1300</v>
      </c>
      <c r="C22" s="8" t="s">
        <v>7</v>
      </c>
    </row>
    <row r="23" spans="1:7" x14ac:dyDescent="0.25">
      <c r="A23" s="8" t="s">
        <v>8</v>
      </c>
      <c r="B23" s="6">
        <v>480</v>
      </c>
      <c r="C23" s="8" t="s">
        <v>9</v>
      </c>
    </row>
    <row r="24" spans="1:7" ht="15.75" thickBot="1" x14ac:dyDescent="0.3">
      <c r="A24" s="8" t="s">
        <v>12</v>
      </c>
      <c r="B24" s="11">
        <f>B22/B23</f>
        <v>2.7083333333333335</v>
      </c>
      <c r="C24" s="8" t="s">
        <v>15</v>
      </c>
    </row>
    <row r="25" spans="1:7" ht="15.75" thickBot="1" x14ac:dyDescent="0.3">
      <c r="A25" s="8" t="s">
        <v>23</v>
      </c>
      <c r="B25" s="11">
        <f>B20*D25</f>
        <v>0</v>
      </c>
      <c r="C25" s="9" t="s">
        <v>24</v>
      </c>
      <c r="D25" s="17"/>
      <c r="E25" s="35" t="s">
        <v>25</v>
      </c>
      <c r="F25" s="36"/>
      <c r="G25" s="36"/>
    </row>
    <row r="26" spans="1:7" ht="15.75" thickBot="1" x14ac:dyDescent="0.3">
      <c r="A26" s="22" t="s">
        <v>27</v>
      </c>
      <c r="B26" s="23">
        <v>1</v>
      </c>
      <c r="C26" s="9"/>
      <c r="D26" s="17">
        <v>2.0300000000000001E-3</v>
      </c>
      <c r="E26" s="37" t="s">
        <v>31</v>
      </c>
      <c r="F26" s="36"/>
      <c r="G26" s="36"/>
    </row>
    <row r="27" spans="1:7" x14ac:dyDescent="0.25">
      <c r="A27" s="28"/>
      <c r="B27" s="21"/>
      <c r="C27" s="4"/>
      <c r="D27" s="19"/>
      <c r="E27" s="20"/>
      <c r="F27" s="18"/>
      <c r="G27" s="18"/>
    </row>
    <row r="28" spans="1:7" x14ac:dyDescent="0.25">
      <c r="A28" s="22" t="s">
        <v>29</v>
      </c>
      <c r="B28" s="7">
        <f>B26*2*D26</f>
        <v>4.0600000000000002E-3</v>
      </c>
      <c r="C28" s="8" t="s">
        <v>30</v>
      </c>
    </row>
    <row r="29" spans="1:7" x14ac:dyDescent="0.25">
      <c r="A29" s="8" t="s">
        <v>13</v>
      </c>
      <c r="B29" s="11">
        <f>(2*B20*D21)/B26</f>
        <v>44.0944</v>
      </c>
      <c r="C29" s="8" t="s">
        <v>14</v>
      </c>
      <c r="D29" s="4"/>
    </row>
    <row r="30" spans="1:7" x14ac:dyDescent="0.25">
      <c r="A30" s="8" t="s">
        <v>10</v>
      </c>
      <c r="B30" s="11">
        <f>B24*B29</f>
        <v>119.42233333333334</v>
      </c>
      <c r="C30" s="8" t="s">
        <v>9</v>
      </c>
      <c r="D30" s="4"/>
    </row>
    <row r="31" spans="1:7" x14ac:dyDescent="0.25">
      <c r="A31" s="24" t="s">
        <v>11</v>
      </c>
      <c r="B31" s="25">
        <f>B24*B30</f>
        <v>323.43548611111117</v>
      </c>
      <c r="C31" s="24" t="s">
        <v>7</v>
      </c>
      <c r="D31" s="4"/>
    </row>
    <row r="32" spans="1:7" x14ac:dyDescent="0.25">
      <c r="A32" s="2"/>
      <c r="B32" s="3"/>
      <c r="C32" s="2"/>
    </row>
    <row r="33" spans="1:4" x14ac:dyDescent="0.25">
      <c r="A33" s="8" t="s">
        <v>16</v>
      </c>
      <c r="B33" s="6">
        <v>215</v>
      </c>
      <c r="C33" s="8" t="s">
        <v>7</v>
      </c>
      <c r="D33" s="8" t="s">
        <v>18</v>
      </c>
    </row>
    <row r="34" spans="1:4" x14ac:dyDescent="0.25">
      <c r="A34" s="8" t="s">
        <v>17</v>
      </c>
      <c r="B34" s="6">
        <f>B33*5</f>
        <v>1075</v>
      </c>
      <c r="C34" s="8" t="s">
        <v>7</v>
      </c>
      <c r="D34" s="8"/>
    </row>
    <row r="35" spans="1:4" x14ac:dyDescent="0.25">
      <c r="B35" s="1"/>
    </row>
    <row r="36" spans="1:4" x14ac:dyDescent="0.25">
      <c r="B36" s="1"/>
    </row>
    <row r="37" spans="1:4" x14ac:dyDescent="0.25">
      <c r="B37" s="1"/>
    </row>
    <row r="38" spans="1:4" x14ac:dyDescent="0.25">
      <c r="B38" s="1"/>
    </row>
    <row r="39" spans="1:4" x14ac:dyDescent="0.25">
      <c r="B39" s="1"/>
    </row>
    <row r="40" spans="1:4" x14ac:dyDescent="0.25">
      <c r="B40" s="1"/>
    </row>
    <row r="41" spans="1:4" x14ac:dyDescent="0.25">
      <c r="B41" s="1"/>
    </row>
    <row r="42" spans="1:4" x14ac:dyDescent="0.25">
      <c r="B42" s="1"/>
    </row>
    <row r="43" spans="1:4" x14ac:dyDescent="0.25">
      <c r="B43" s="1"/>
    </row>
    <row r="44" spans="1:4" x14ac:dyDescent="0.25">
      <c r="B44" s="1"/>
    </row>
  </sheetData>
  <mergeCells count="5">
    <mergeCell ref="A19:C19"/>
    <mergeCell ref="A3:E3"/>
    <mergeCell ref="E21:G21"/>
    <mergeCell ref="E25:G25"/>
    <mergeCell ref="E26:G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>
      <selection activeCell="G42" sqref="G42"/>
    </sheetView>
  </sheetViews>
  <sheetFormatPr defaultRowHeight="15" x14ac:dyDescent="0.25"/>
  <cols>
    <col min="2" max="2" width="13" customWidth="1"/>
    <col min="3" max="3" width="11.7109375" customWidth="1"/>
    <col min="4" max="5" width="11.85546875" customWidth="1"/>
    <col min="6" max="6" width="12" customWidth="1"/>
  </cols>
  <sheetData>
    <row r="2" spans="1:6" x14ac:dyDescent="0.25">
      <c r="A2" t="s">
        <v>8</v>
      </c>
      <c r="B2" t="s">
        <v>33</v>
      </c>
      <c r="C2" t="s">
        <v>3</v>
      </c>
    </row>
    <row r="3" spans="1:6" x14ac:dyDescent="0.25">
      <c r="A3" s="4">
        <v>480</v>
      </c>
      <c r="B3" s="29">
        <v>1.3648E-2</v>
      </c>
      <c r="C3" s="4">
        <v>400</v>
      </c>
    </row>
    <row r="5" spans="1:6" x14ac:dyDescent="0.25">
      <c r="A5" s="8" t="s">
        <v>32</v>
      </c>
      <c r="B5" s="8" t="s">
        <v>12</v>
      </c>
      <c r="C5" s="8" t="s">
        <v>35</v>
      </c>
      <c r="D5" s="8" t="s">
        <v>36</v>
      </c>
      <c r="E5" s="8" t="s">
        <v>37</v>
      </c>
      <c r="F5" s="8" t="s">
        <v>34</v>
      </c>
    </row>
    <row r="6" spans="1:6" x14ac:dyDescent="0.25">
      <c r="A6" s="8">
        <v>100</v>
      </c>
      <c r="B6" s="30">
        <f>A6/$A$3</f>
        <v>0.20833333333333334</v>
      </c>
      <c r="C6" s="31">
        <f>$B$3*$C$3*2</f>
        <v>10.9184</v>
      </c>
      <c r="D6" s="31">
        <f>B6*C6</f>
        <v>2.2746666666666666</v>
      </c>
      <c r="E6" s="31">
        <f>D6/4</f>
        <v>0.56866666666666665</v>
      </c>
      <c r="F6" s="32">
        <f>B6*B6*C6</f>
        <v>0.47388888888888897</v>
      </c>
    </row>
    <row r="7" spans="1:6" x14ac:dyDescent="0.25">
      <c r="A7" s="8">
        <v>200</v>
      </c>
      <c r="B7" s="30">
        <f t="shared" ref="B7:B18" si="0">A7/$A$3</f>
        <v>0.41666666666666669</v>
      </c>
      <c r="C7" s="31">
        <f t="shared" ref="C7:C18" si="1">$B$3*$C$3*2</f>
        <v>10.9184</v>
      </c>
      <c r="D7" s="31">
        <f t="shared" ref="D7:D18" si="2">B7*C7</f>
        <v>4.5493333333333332</v>
      </c>
      <c r="E7" s="31">
        <f t="shared" ref="E7:E18" si="3">D7/4</f>
        <v>1.1373333333333333</v>
      </c>
      <c r="F7" s="32">
        <f t="shared" ref="F7:F18" si="4">B7*B7*C7</f>
        <v>1.8955555555555559</v>
      </c>
    </row>
    <row r="8" spans="1:6" x14ac:dyDescent="0.25">
      <c r="A8" s="8">
        <v>300</v>
      </c>
      <c r="B8" s="30">
        <f t="shared" si="0"/>
        <v>0.625</v>
      </c>
      <c r="C8" s="31">
        <f t="shared" si="1"/>
        <v>10.9184</v>
      </c>
      <c r="D8" s="31">
        <f t="shared" si="2"/>
        <v>6.8239999999999998</v>
      </c>
      <c r="E8" s="31">
        <f t="shared" si="3"/>
        <v>1.706</v>
      </c>
      <c r="F8" s="32">
        <f t="shared" si="4"/>
        <v>4.2649999999999997</v>
      </c>
    </row>
    <row r="9" spans="1:6" x14ac:dyDescent="0.25">
      <c r="A9" s="8">
        <v>400</v>
      </c>
      <c r="B9" s="30">
        <f t="shared" si="0"/>
        <v>0.83333333333333337</v>
      </c>
      <c r="C9" s="31">
        <f t="shared" si="1"/>
        <v>10.9184</v>
      </c>
      <c r="D9" s="31">
        <f t="shared" si="2"/>
        <v>9.0986666666666665</v>
      </c>
      <c r="E9" s="31">
        <f t="shared" si="3"/>
        <v>2.2746666666666666</v>
      </c>
      <c r="F9" s="32">
        <f t="shared" si="4"/>
        <v>7.5822222222222235</v>
      </c>
    </row>
    <row r="10" spans="1:6" x14ac:dyDescent="0.25">
      <c r="A10" s="8">
        <v>500</v>
      </c>
      <c r="B10" s="30">
        <f t="shared" si="0"/>
        <v>1.0416666666666667</v>
      </c>
      <c r="C10" s="31">
        <f t="shared" si="1"/>
        <v>10.9184</v>
      </c>
      <c r="D10" s="31">
        <f t="shared" si="2"/>
        <v>11.373333333333335</v>
      </c>
      <c r="E10" s="31">
        <f t="shared" si="3"/>
        <v>2.8433333333333337</v>
      </c>
      <c r="F10" s="32">
        <f t="shared" si="4"/>
        <v>11.847222222222225</v>
      </c>
    </row>
    <row r="11" spans="1:6" x14ac:dyDescent="0.25">
      <c r="A11" s="8">
        <v>600</v>
      </c>
      <c r="B11" s="30">
        <f t="shared" si="0"/>
        <v>1.25</v>
      </c>
      <c r="C11" s="31">
        <f t="shared" si="1"/>
        <v>10.9184</v>
      </c>
      <c r="D11" s="31">
        <f t="shared" si="2"/>
        <v>13.648</v>
      </c>
      <c r="E11" s="31">
        <f t="shared" si="3"/>
        <v>3.4119999999999999</v>
      </c>
      <c r="F11" s="32">
        <f t="shared" si="4"/>
        <v>17.059999999999999</v>
      </c>
    </row>
    <row r="12" spans="1:6" x14ac:dyDescent="0.25">
      <c r="A12" s="8">
        <v>700</v>
      </c>
      <c r="B12" s="30">
        <f t="shared" si="0"/>
        <v>1.4583333333333333</v>
      </c>
      <c r="C12" s="31">
        <f t="shared" si="1"/>
        <v>10.9184</v>
      </c>
      <c r="D12" s="31">
        <f t="shared" si="2"/>
        <v>15.922666666666666</v>
      </c>
      <c r="E12" s="31">
        <f t="shared" si="3"/>
        <v>3.9806666666666666</v>
      </c>
      <c r="F12" s="32">
        <f t="shared" si="4"/>
        <v>23.220555555555553</v>
      </c>
    </row>
    <row r="13" spans="1:6" x14ac:dyDescent="0.25">
      <c r="A13" s="8">
        <v>800</v>
      </c>
      <c r="B13" s="30">
        <f t="shared" si="0"/>
        <v>1.6666666666666667</v>
      </c>
      <c r="C13" s="31">
        <f t="shared" si="1"/>
        <v>10.9184</v>
      </c>
      <c r="D13" s="31">
        <f t="shared" si="2"/>
        <v>18.197333333333333</v>
      </c>
      <c r="E13" s="31">
        <f t="shared" si="3"/>
        <v>4.5493333333333332</v>
      </c>
      <c r="F13" s="32">
        <f t="shared" si="4"/>
        <v>30.328888888888894</v>
      </c>
    </row>
    <row r="14" spans="1:6" x14ac:dyDescent="0.25">
      <c r="A14" s="8">
        <v>900</v>
      </c>
      <c r="B14" s="30">
        <f t="shared" si="0"/>
        <v>1.875</v>
      </c>
      <c r="C14" s="31">
        <f t="shared" si="1"/>
        <v>10.9184</v>
      </c>
      <c r="D14" s="31">
        <f t="shared" si="2"/>
        <v>20.472000000000001</v>
      </c>
      <c r="E14" s="31">
        <f t="shared" si="3"/>
        <v>5.1180000000000003</v>
      </c>
      <c r="F14" s="32">
        <f t="shared" si="4"/>
        <v>38.384999999999998</v>
      </c>
    </row>
    <row r="15" spans="1:6" x14ac:dyDescent="0.25">
      <c r="A15" s="8">
        <v>1000</v>
      </c>
      <c r="B15" s="30">
        <f t="shared" si="0"/>
        <v>2.0833333333333335</v>
      </c>
      <c r="C15" s="31">
        <f t="shared" si="1"/>
        <v>10.9184</v>
      </c>
      <c r="D15" s="31">
        <f t="shared" si="2"/>
        <v>22.74666666666667</v>
      </c>
      <c r="E15" s="31">
        <f t="shared" si="3"/>
        <v>5.6866666666666674</v>
      </c>
      <c r="F15" s="32">
        <f t="shared" si="4"/>
        <v>47.3888888888889</v>
      </c>
    </row>
    <row r="16" spans="1:6" x14ac:dyDescent="0.25">
      <c r="A16" s="8">
        <v>1100</v>
      </c>
      <c r="B16" s="30">
        <f t="shared" si="0"/>
        <v>2.2916666666666665</v>
      </c>
      <c r="C16" s="31">
        <f t="shared" si="1"/>
        <v>10.9184</v>
      </c>
      <c r="D16" s="31">
        <f t="shared" si="2"/>
        <v>25.021333333333331</v>
      </c>
      <c r="E16" s="31">
        <f t="shared" si="3"/>
        <v>6.2553333333333327</v>
      </c>
      <c r="F16" s="32">
        <f t="shared" si="4"/>
        <v>57.340555555555554</v>
      </c>
    </row>
    <row r="17" spans="1:6" x14ac:dyDescent="0.25">
      <c r="A17" s="8">
        <v>1200</v>
      </c>
      <c r="B17" s="30">
        <f t="shared" si="0"/>
        <v>2.5</v>
      </c>
      <c r="C17" s="31">
        <f t="shared" si="1"/>
        <v>10.9184</v>
      </c>
      <c r="D17" s="31">
        <f t="shared" si="2"/>
        <v>27.295999999999999</v>
      </c>
      <c r="E17" s="31">
        <f t="shared" si="3"/>
        <v>6.8239999999999998</v>
      </c>
      <c r="F17" s="32">
        <f t="shared" si="4"/>
        <v>68.239999999999995</v>
      </c>
    </row>
    <row r="18" spans="1:6" x14ac:dyDescent="0.25">
      <c r="A18" s="8">
        <v>1300</v>
      </c>
      <c r="B18" s="30">
        <f t="shared" si="0"/>
        <v>2.7083333333333335</v>
      </c>
      <c r="C18" s="31">
        <f t="shared" si="1"/>
        <v>10.9184</v>
      </c>
      <c r="D18" s="31">
        <f t="shared" si="2"/>
        <v>29.570666666666668</v>
      </c>
      <c r="E18" s="31">
        <f t="shared" si="3"/>
        <v>7.3926666666666669</v>
      </c>
      <c r="F18" s="32">
        <f t="shared" si="4"/>
        <v>80.087222222222238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Calculations</vt:lpstr>
      <vt:lpstr>16AWG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2017-11-28T18:07:15Z</cp:lastPrinted>
  <dcterms:created xsi:type="dcterms:W3CDTF">2017-11-13T20:51:22Z</dcterms:created>
  <dcterms:modified xsi:type="dcterms:W3CDTF">2017-12-01T21:46:17Z</dcterms:modified>
</cp:coreProperties>
</file>