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0210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ProjectLibrary/901704_Benthic_Observation_System/Electrical/TetherNWinch/R2018WinchSpec/"/>
    </mc:Choice>
  </mc:AlternateContent>
  <bookViews>
    <workbookView xWindow="0" yWindow="440" windowWidth="34400" windowHeight="2836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0" i="1" l="1"/>
  <c r="E32" i="1" s="1"/>
  <c r="E13" i="1"/>
  <c r="E12" i="1"/>
  <c r="E7" i="1"/>
  <c r="E18" i="1" s="1"/>
  <c r="C15" i="1"/>
  <c r="E16" i="1" s="1"/>
  <c r="C10" i="1"/>
  <c r="E10" i="1" s="1"/>
</calcChain>
</file>

<file path=xl/sharedStrings.xml><?xml version="1.0" encoding="utf-8"?>
<sst xmlns="http://schemas.openxmlformats.org/spreadsheetml/2006/main" count="38" uniqueCount="25">
  <si>
    <t>Tether Stack Up Worksheet</t>
  </si>
  <si>
    <t>Minimum Number Wraps On Drum</t>
  </si>
  <si>
    <t>FORJ to Drum Length</t>
  </si>
  <si>
    <t xml:space="preserve">Number of Reterminations </t>
  </si>
  <si>
    <t xml:space="preserve">Minimim Tether Length: </t>
  </si>
  <si>
    <t>Ordering</t>
  </si>
  <si>
    <t>Tether Inputs</t>
  </si>
  <si>
    <t>Deck Section Length</t>
  </si>
  <si>
    <t>m</t>
  </si>
  <si>
    <t>ft</t>
  </si>
  <si>
    <t>in</t>
  </si>
  <si>
    <t xml:space="preserve">Length Per Wrap </t>
  </si>
  <si>
    <t xml:space="preserve">FlangeWidth </t>
  </si>
  <si>
    <t>Achieved Depth</t>
  </si>
  <si>
    <t>Floated Length</t>
  </si>
  <si>
    <t>Reterm Length</t>
  </si>
  <si>
    <t>Number of Tethers</t>
  </si>
  <si>
    <t>Tether Cost &lt; 1500-m</t>
  </si>
  <si>
    <t>Tether Cost &lt; 1000-m</t>
  </si>
  <si>
    <t>$/m</t>
  </si>
  <si>
    <t>Tether Cost &gt; 1500-m</t>
  </si>
  <si>
    <t>Component Lengths</t>
  </si>
  <si>
    <t xml:space="preserve">Order Length:  </t>
  </si>
  <si>
    <t xml:space="preserve">Estimated Cost:  </t>
  </si>
  <si>
    <t>$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</si>
</sst>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9" formatCode="0.000"/>
  </numFmts>
  <fonts count="13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theme="1"/>
      <name val="Helvetica Neue"/>
      <family val="2"/>
    </font>
    <font>
      <b/>
      <sz val="14"/>
      <color theme="1"/>
      <name val="Helvetica Neue"/>
      <family val="2"/>
    </font>
    <font>
      <b/>
      <sz val="12"/>
      <color theme="1"/>
      <name val="Helvetica Neue"/>
      <family val="2"/>
    </font>
    <font>
      <sz val="12"/>
      <color rgb="FF3F3F76"/>
      <name val="Helvetica Neue"/>
      <family val="2"/>
    </font>
    <font>
      <b/>
      <sz val="12"/>
      <color rgb="FFFA7D00"/>
      <name val="Helvetica Neue"/>
      <family val="2"/>
    </font>
    <font>
      <sz val="12"/>
      <color rgb="FFFF0000"/>
      <name val="Helvetica Neue"/>
      <family val="2"/>
    </font>
    <font>
      <b/>
      <sz val="11"/>
      <color theme="3"/>
      <name val="Helvetica Neue"/>
      <family val="2"/>
    </font>
    <font>
      <b/>
      <sz val="12"/>
      <color theme="3"/>
      <name val="Helvetica Neue"/>
      <family val="2"/>
    </font>
  </fonts>
  <fills count="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2" borderId="1" applyNumberFormat="0" applyAlignment="0" applyProtection="0"/>
    <xf numFmtId="0" fontId="4" fillId="3" borderId="1" applyNumberFormat="0" applyAlignment="0" applyProtection="0"/>
  </cellStyleXfs>
  <cellXfs count="15">
    <xf numFmtId="0" fontId="0" fillId="0" borderId="0" xfId="0"/>
    <xf numFmtId="0" fontId="5" fillId="0" borderId="0" xfId="0" applyFont="1"/>
    <xf numFmtId="0" fontId="6" fillId="0" borderId="0" xfId="0" applyFont="1"/>
    <xf numFmtId="0" fontId="7" fillId="0" borderId="0" xfId="0" applyFont="1" applyFill="1" applyBorder="1"/>
    <xf numFmtId="0" fontId="5" fillId="0" borderId="0" xfId="0" applyFont="1" applyFill="1" applyBorder="1"/>
    <xf numFmtId="0" fontId="8" fillId="2" borderId="1" xfId="3" applyFont="1"/>
    <xf numFmtId="2" fontId="8" fillId="2" borderId="1" xfId="3" applyNumberFormat="1" applyFont="1"/>
    <xf numFmtId="2" fontId="9" fillId="3" borderId="1" xfId="4" applyNumberFormat="1" applyFont="1"/>
    <xf numFmtId="169" fontId="5" fillId="0" borderId="0" xfId="0" applyNumberFormat="1" applyFont="1"/>
    <xf numFmtId="0" fontId="10" fillId="0" borderId="0" xfId="0" applyFont="1"/>
    <xf numFmtId="0" fontId="11" fillId="0" borderId="0" xfId="2" applyFont="1" applyFill="1" applyBorder="1"/>
    <xf numFmtId="0" fontId="7" fillId="0" borderId="0" xfId="0" applyFont="1" applyAlignment="1">
      <alignment horizontal="right"/>
    </xf>
    <xf numFmtId="0" fontId="12" fillId="0" borderId="0" xfId="2" applyFont="1" applyFill="1" applyBorder="1"/>
    <xf numFmtId="43" fontId="9" fillId="3" borderId="1" xfId="1" applyFont="1" applyFill="1" applyBorder="1"/>
    <xf numFmtId="2" fontId="7" fillId="3" borderId="1" xfId="4" applyNumberFormat="1" applyFont="1"/>
  </cellXfs>
  <cellStyles count="5">
    <cellStyle name="Calculation" xfId="4" builtinId="22"/>
    <cellStyle name="Comma" xfId="1" builtinId="3"/>
    <cellStyle name="Heading 4" xfId="2" builtinId="19"/>
    <cellStyle name="Input" xfId="3" builtinId="20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2"/>
  <sheetViews>
    <sheetView tabSelected="1" view="pageLayout" zoomScaleNormal="120" workbookViewId="0">
      <selection activeCell="C29" sqref="C29"/>
    </sheetView>
  </sheetViews>
  <sheetFormatPr baseColWidth="10" defaultRowHeight="16" x14ac:dyDescent="0.2"/>
  <cols>
    <col min="1" max="1" width="10.83203125" style="1"/>
    <col min="2" max="2" width="32" style="1" customWidth="1"/>
    <col min="3" max="3" width="13.5" style="1" customWidth="1"/>
    <col min="4" max="4" width="10.83203125" style="1"/>
    <col min="5" max="5" width="24.5" style="1" customWidth="1"/>
    <col min="6" max="16384" width="10.83203125" style="1"/>
  </cols>
  <sheetData>
    <row r="2" spans="1:6" ht="18" x14ac:dyDescent="0.2">
      <c r="A2" s="2" t="s">
        <v>0</v>
      </c>
      <c r="B2" s="2"/>
    </row>
    <row r="4" spans="1:6" x14ac:dyDescent="0.2">
      <c r="B4" s="12" t="s">
        <v>6</v>
      </c>
      <c r="C4" s="3"/>
      <c r="D4" s="3"/>
    </row>
    <row r="5" spans="1:6" x14ac:dyDescent="0.2">
      <c r="B5" s="3"/>
      <c r="C5" s="3"/>
      <c r="D5" s="3"/>
      <c r="E5" s="10" t="s">
        <v>21</v>
      </c>
    </row>
    <row r="6" spans="1:6" x14ac:dyDescent="0.2">
      <c r="B6" s="4" t="s">
        <v>1</v>
      </c>
      <c r="C6" s="5">
        <v>7</v>
      </c>
      <c r="E6" s="4"/>
    </row>
    <row r="7" spans="1:6" x14ac:dyDescent="0.2">
      <c r="B7" s="4" t="s">
        <v>11</v>
      </c>
      <c r="C7" s="6">
        <v>3.74</v>
      </c>
      <c r="D7" s="1" t="s">
        <v>9</v>
      </c>
      <c r="E7" s="14">
        <f>C6*C7*0.3048</f>
        <v>7.9796640000000005</v>
      </c>
      <c r="F7" s="1" t="s">
        <v>8</v>
      </c>
    </row>
    <row r="8" spans="1:6" x14ac:dyDescent="0.2">
      <c r="B8" s="4"/>
      <c r="C8" s="4"/>
      <c r="E8" s="4"/>
    </row>
    <row r="9" spans="1:6" x14ac:dyDescent="0.2">
      <c r="B9" s="4" t="s">
        <v>12</v>
      </c>
      <c r="C9" s="6">
        <v>22</v>
      </c>
      <c r="D9" s="1" t="s">
        <v>10</v>
      </c>
      <c r="E9" s="4"/>
    </row>
    <row r="10" spans="1:6" x14ac:dyDescent="0.2">
      <c r="B10" s="4" t="s">
        <v>2</v>
      </c>
      <c r="C10" s="6">
        <f>C9*2</f>
        <v>44</v>
      </c>
      <c r="D10" s="1" t="s">
        <v>10</v>
      </c>
      <c r="E10" s="14">
        <f>C10 * 0.0254</f>
        <v>1.1175999999999999</v>
      </c>
      <c r="F10" s="1" t="s">
        <v>8</v>
      </c>
    </row>
    <row r="11" spans="1:6" x14ac:dyDescent="0.2">
      <c r="B11" s="4"/>
      <c r="C11" s="4"/>
      <c r="E11" s="4"/>
    </row>
    <row r="12" spans="1:6" x14ac:dyDescent="0.2">
      <c r="B12" s="4" t="s">
        <v>13</v>
      </c>
      <c r="C12" s="5">
        <v>300</v>
      </c>
      <c r="D12" s="1" t="s">
        <v>8</v>
      </c>
      <c r="E12" s="14">
        <f>C12</f>
        <v>300</v>
      </c>
      <c r="F12" s="1" t="s">
        <v>8</v>
      </c>
    </row>
    <row r="13" spans="1:6" x14ac:dyDescent="0.2">
      <c r="B13" s="4" t="s">
        <v>14</v>
      </c>
      <c r="C13" s="5">
        <v>30</v>
      </c>
      <c r="D13" s="1" t="s">
        <v>8</v>
      </c>
      <c r="E13" s="14">
        <f>C13</f>
        <v>30</v>
      </c>
      <c r="F13" s="1" t="s">
        <v>8</v>
      </c>
    </row>
    <row r="14" spans="1:6" x14ac:dyDescent="0.2">
      <c r="B14" s="4"/>
      <c r="C14" s="4"/>
      <c r="E14" s="4"/>
    </row>
    <row r="15" spans="1:6" x14ac:dyDescent="0.2">
      <c r="B15" s="4" t="s">
        <v>15</v>
      </c>
      <c r="C15" s="5">
        <f>1.1*C13</f>
        <v>33</v>
      </c>
      <c r="D15" s="1" t="s">
        <v>8</v>
      </c>
      <c r="E15" s="4"/>
    </row>
    <row r="16" spans="1:6" x14ac:dyDescent="0.2">
      <c r="B16" s="4" t="s">
        <v>3</v>
      </c>
      <c r="C16" s="5">
        <v>2</v>
      </c>
      <c r="E16" s="14">
        <f>C16*C15</f>
        <v>66</v>
      </c>
      <c r="F16" s="1" t="s">
        <v>8</v>
      </c>
    </row>
    <row r="17" spans="2:6" x14ac:dyDescent="0.2">
      <c r="E17" s="8"/>
    </row>
    <row r="18" spans="2:6" x14ac:dyDescent="0.2">
      <c r="B18" s="9"/>
      <c r="D18" s="11" t="s">
        <v>4</v>
      </c>
      <c r="E18" s="7">
        <f>SUM(E7:E16)</f>
        <v>405.097264</v>
      </c>
      <c r="F18" s="1" t="s">
        <v>8</v>
      </c>
    </row>
    <row r="20" spans="2:6" x14ac:dyDescent="0.2">
      <c r="B20" s="12" t="s">
        <v>5</v>
      </c>
    </row>
    <row r="22" spans="2:6" x14ac:dyDescent="0.2">
      <c r="B22" s="1" t="s">
        <v>7</v>
      </c>
      <c r="C22" s="5">
        <v>30</v>
      </c>
      <c r="D22" s="1" t="s">
        <v>8</v>
      </c>
    </row>
    <row r="24" spans="2:6" x14ac:dyDescent="0.2">
      <c r="B24" s="1" t="s">
        <v>18</v>
      </c>
      <c r="C24" s="6">
        <v>12.2</v>
      </c>
      <c r="D24" s="1" t="s">
        <v>19</v>
      </c>
    </row>
    <row r="25" spans="2:6" x14ac:dyDescent="0.2">
      <c r="B25" s="1" t="s">
        <v>17</v>
      </c>
      <c r="C25" s="6">
        <v>10.92</v>
      </c>
      <c r="D25" s="1" t="s">
        <v>19</v>
      </c>
    </row>
    <row r="26" spans="2:6" x14ac:dyDescent="0.2">
      <c r="B26" s="1" t="s">
        <v>20</v>
      </c>
      <c r="C26" s="6">
        <v>10.5</v>
      </c>
      <c r="D26" s="1" t="s">
        <v>19</v>
      </c>
    </row>
    <row r="28" spans="2:6" x14ac:dyDescent="0.2">
      <c r="B28" s="1" t="s">
        <v>16</v>
      </c>
      <c r="C28" s="5">
        <v>2</v>
      </c>
    </row>
    <row r="30" spans="2:6" x14ac:dyDescent="0.2">
      <c r="D30" s="11" t="s">
        <v>22</v>
      </c>
      <c r="E30" s="13">
        <f>C28*E18+C22</f>
        <v>840.19452799999999</v>
      </c>
      <c r="F30" s="1" t="s">
        <v>8</v>
      </c>
    </row>
    <row r="31" spans="2:6" x14ac:dyDescent="0.2">
      <c r="D31" s="11"/>
      <c r="E31" s="7"/>
    </row>
    <row r="32" spans="2:6" x14ac:dyDescent="0.2">
      <c r="D32" s="11" t="s">
        <v>23</v>
      </c>
      <c r="E32" s="13">
        <f>IF(E30&gt;1500,E30*C26,0)+IF(AND(E30&gt;1000,E30&lt;1500),E30*C25,0)+IF(E30&lt;1000,E30*C24,0)</f>
        <v>10250.373241599998</v>
      </c>
      <c r="F32" s="1" t="s">
        <v>24</v>
      </c>
    </row>
  </sheetData>
  <pageMargins left="0.7" right="0.7" top="0.75" bottom="0.75" header="0.3" footer="0.3"/>
  <pageSetup scale="83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Martin</dc:creator>
  <cp:lastModifiedBy>Eric Martin</cp:lastModifiedBy>
  <dcterms:created xsi:type="dcterms:W3CDTF">2018-03-05T18:45:04Z</dcterms:created>
  <dcterms:modified xsi:type="dcterms:W3CDTF">2018-03-05T19:21:19Z</dcterms:modified>
</cp:coreProperties>
</file>