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/>
  <mc:AlternateContent xmlns:mc="http://schemas.openxmlformats.org/markup-compatibility/2006">
    <mc:Choice Requires="x15">
      <x15ac:absPath xmlns:x15ac="http://schemas.microsoft.com/office/spreadsheetml/2010/11/ac" url="/Volumes/LRAUV5/Drawings/EE/"/>
    </mc:Choice>
  </mc:AlternateContent>
  <bookViews>
    <workbookView xWindow="1400" yWindow="740" windowWidth="36440" windowHeight="20500"/>
  </bookViews>
  <sheets>
    <sheet name="JOSE ORDER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1" l="1"/>
  <c r="V7" i="1"/>
  <c r="W7" i="1"/>
  <c r="T8" i="1"/>
  <c r="V8" i="1"/>
  <c r="W8" i="1"/>
  <c r="T9" i="1"/>
  <c r="V9" i="1"/>
  <c r="W9" i="1"/>
  <c r="T10" i="1"/>
  <c r="V10" i="1"/>
  <c r="W10" i="1"/>
  <c r="T11" i="1"/>
  <c r="V11" i="1"/>
  <c r="W11" i="1"/>
  <c r="T12" i="1"/>
  <c r="V12" i="1"/>
  <c r="W12" i="1"/>
  <c r="T13" i="1"/>
  <c r="V13" i="1"/>
  <c r="W13" i="1"/>
  <c r="T14" i="1"/>
  <c r="V14" i="1"/>
  <c r="W14" i="1"/>
  <c r="T15" i="1"/>
  <c r="V15" i="1"/>
  <c r="W15" i="1"/>
  <c r="T16" i="1"/>
  <c r="V16" i="1"/>
  <c r="W16" i="1"/>
  <c r="T17" i="1"/>
  <c r="V17" i="1"/>
  <c r="W17" i="1"/>
  <c r="T18" i="1"/>
  <c r="V18" i="1"/>
  <c r="W18" i="1"/>
  <c r="T19" i="1"/>
  <c r="V19" i="1"/>
  <c r="W19" i="1"/>
  <c r="T20" i="1"/>
  <c r="V20" i="1"/>
  <c r="W20" i="1"/>
  <c r="T21" i="1"/>
  <c r="V21" i="1"/>
  <c r="W21" i="1"/>
  <c r="T22" i="1"/>
  <c r="V22" i="1"/>
  <c r="W22" i="1"/>
  <c r="T23" i="1"/>
  <c r="V23" i="1"/>
  <c r="W23" i="1"/>
  <c r="T24" i="1"/>
  <c r="V24" i="1"/>
  <c r="W24" i="1"/>
  <c r="T25" i="1"/>
  <c r="V25" i="1"/>
  <c r="W25" i="1"/>
  <c r="T26" i="1"/>
  <c r="V26" i="1"/>
  <c r="W26" i="1"/>
  <c r="T27" i="1"/>
  <c r="V27" i="1"/>
  <c r="W27" i="1"/>
  <c r="T28" i="1"/>
  <c r="V28" i="1"/>
  <c r="W28" i="1"/>
  <c r="T29" i="1"/>
  <c r="V29" i="1"/>
  <c r="W29" i="1"/>
  <c r="T30" i="1"/>
  <c r="V30" i="1"/>
  <c r="W30" i="1"/>
  <c r="T31" i="1"/>
  <c r="V31" i="1"/>
  <c r="W31" i="1"/>
  <c r="T32" i="1"/>
  <c r="V32" i="1"/>
  <c r="W32" i="1"/>
  <c r="T33" i="1"/>
  <c r="V33" i="1"/>
  <c r="W33" i="1"/>
  <c r="T34" i="1"/>
  <c r="V34" i="1"/>
  <c r="W34" i="1"/>
  <c r="T35" i="1"/>
  <c r="V35" i="1"/>
  <c r="W35" i="1"/>
  <c r="T36" i="1"/>
  <c r="V36" i="1"/>
  <c r="W36" i="1"/>
  <c r="T37" i="1"/>
  <c r="V37" i="1"/>
  <c r="W37" i="1"/>
  <c r="T38" i="1"/>
  <c r="V38" i="1"/>
  <c r="W38" i="1"/>
  <c r="T39" i="1"/>
  <c r="V39" i="1"/>
  <c r="W39" i="1"/>
  <c r="T40" i="1"/>
  <c r="V40" i="1"/>
  <c r="W40" i="1"/>
  <c r="T41" i="1"/>
  <c r="V41" i="1"/>
  <c r="W41" i="1"/>
  <c r="T42" i="1"/>
  <c r="V42" i="1"/>
  <c r="W42" i="1"/>
  <c r="T43" i="1"/>
  <c r="V43" i="1"/>
  <c r="W43" i="1"/>
  <c r="T44" i="1"/>
  <c r="V44" i="1"/>
  <c r="W44" i="1"/>
  <c r="T45" i="1"/>
  <c r="V45" i="1"/>
  <c r="W45" i="1"/>
  <c r="T46" i="1"/>
  <c r="V46" i="1"/>
  <c r="W46" i="1"/>
  <c r="T47" i="1"/>
  <c r="V47" i="1"/>
  <c r="W47" i="1"/>
  <c r="T48" i="1"/>
  <c r="V48" i="1"/>
  <c r="W48" i="1"/>
  <c r="T49" i="1"/>
  <c r="V49" i="1"/>
  <c r="W49" i="1"/>
  <c r="T50" i="1"/>
  <c r="V50" i="1"/>
  <c r="W50" i="1"/>
  <c r="T51" i="1"/>
  <c r="V51" i="1"/>
  <c r="W51" i="1"/>
  <c r="T52" i="1"/>
  <c r="V52" i="1"/>
  <c r="W52" i="1"/>
  <c r="T53" i="1"/>
  <c r="V53" i="1"/>
  <c r="W53" i="1"/>
  <c r="T54" i="1"/>
  <c r="V54" i="1"/>
  <c r="W54" i="1"/>
  <c r="T55" i="1"/>
  <c r="V55" i="1"/>
  <c r="W55" i="1"/>
  <c r="T56" i="1"/>
  <c r="V56" i="1"/>
  <c r="W56" i="1"/>
  <c r="T57" i="1"/>
  <c r="V57" i="1"/>
  <c r="W57" i="1"/>
  <c r="V58" i="1"/>
  <c r="W58" i="1"/>
  <c r="S59" i="1"/>
  <c r="V59" i="1"/>
  <c r="W59" i="1"/>
  <c r="V60" i="1"/>
  <c r="W60" i="1"/>
  <c r="T61" i="1"/>
  <c r="V61" i="1"/>
  <c r="W61" i="1"/>
  <c r="T62" i="1"/>
  <c r="V62" i="1"/>
  <c r="W62" i="1"/>
  <c r="T63" i="1"/>
  <c r="V63" i="1"/>
  <c r="W63" i="1"/>
  <c r="T64" i="1"/>
  <c r="V64" i="1"/>
  <c r="W64" i="1"/>
  <c r="T65" i="1"/>
  <c r="V65" i="1"/>
  <c r="W65" i="1"/>
  <c r="T66" i="1"/>
  <c r="V66" i="1"/>
  <c r="W66" i="1"/>
  <c r="V67" i="1"/>
  <c r="W67" i="1"/>
  <c r="V68" i="1"/>
  <c r="W68" i="1"/>
  <c r="V69" i="1"/>
  <c r="W69" i="1"/>
  <c r="V70" i="1"/>
  <c r="W70" i="1"/>
  <c r="V71" i="1"/>
  <c r="W71" i="1"/>
  <c r="T72" i="1"/>
  <c r="V72" i="1"/>
  <c r="W72" i="1"/>
  <c r="V73" i="1"/>
  <c r="W73" i="1"/>
  <c r="T74" i="1"/>
  <c r="V74" i="1"/>
  <c r="W74" i="1"/>
  <c r="T75" i="1"/>
  <c r="V75" i="1"/>
  <c r="W75" i="1"/>
  <c r="T76" i="1"/>
  <c r="V76" i="1"/>
  <c r="W76" i="1"/>
  <c r="T77" i="1"/>
  <c r="V77" i="1"/>
  <c r="W77" i="1"/>
  <c r="T78" i="1"/>
  <c r="V78" i="1"/>
  <c r="W78" i="1"/>
  <c r="T79" i="1"/>
  <c r="V79" i="1"/>
  <c r="W79" i="1"/>
  <c r="T80" i="1"/>
  <c r="V80" i="1"/>
  <c r="W80" i="1"/>
</calcChain>
</file>

<file path=xl/sharedStrings.xml><?xml version="1.0" encoding="utf-8"?>
<sst xmlns="http://schemas.openxmlformats.org/spreadsheetml/2006/main" count="841" uniqueCount="344">
  <si>
    <t>Jrosal</t>
  </si>
  <si>
    <t>Sent Marie quote for assembly but does not show up in their purchased spreadsheet.</t>
  </si>
  <si>
    <t>PO sent 6/28</t>
  </si>
  <si>
    <t>1710889 (QTY:4)</t>
  </si>
  <si>
    <t>SQ171143-1</t>
  </si>
  <si>
    <t>CC141-SBSB-24</t>
  </si>
  <si>
    <t>MegaPhase</t>
  </si>
  <si>
    <t>Conformable Cable assembly 24in, DC-4 GHz,
SMA Female Bulkhead - SMA Female Bulkhead.  For antennae mold</t>
  </si>
  <si>
    <t>WHOI needs to pay for blank boards and assemblies.</t>
  </si>
  <si>
    <t>FAB PO emailed 7/10,  ASSY PO emailed 7/13.  Purchased enough boarsd to cover all vehicles and spares</t>
  </si>
  <si>
    <t>1710912 (QTY:130)</t>
  </si>
  <si>
    <t>FAB:53397   ASSY:Q-MB2K550</t>
  </si>
  <si>
    <t>Non Configured</t>
  </si>
  <si>
    <t>10020358r3-4</t>
  </si>
  <si>
    <t>MBARI</t>
  </si>
  <si>
    <t>Load Control Board</t>
  </si>
  <si>
    <t>10020358r3-2</t>
  </si>
  <si>
    <t>SPARE PCB</t>
  </si>
  <si>
    <t>FAB: 7-Days</t>
  </si>
  <si>
    <t>WHOI purchased blank PCBs.  WHOI needs to pay for assembly.</t>
  </si>
  <si>
    <t>FAB dropped off for assembly 7/14</t>
  </si>
  <si>
    <t>E118804</t>
  </si>
  <si>
    <t>1710901 (QTY:25)</t>
  </si>
  <si>
    <t>1710858 (QTY:24)</t>
  </si>
  <si>
    <t>FAB:53250 ASSY:Q-MB2K545</t>
  </si>
  <si>
    <t>100221187rB</t>
  </si>
  <si>
    <t>PCB MBARI Stock (5)</t>
  </si>
  <si>
    <t>Dual UWB Antenna PCB Assembly</t>
  </si>
  <si>
    <t>100221187rA</t>
  </si>
  <si>
    <t>PCB39</t>
  </si>
  <si>
    <t>FAB: 5-Days</t>
  </si>
  <si>
    <t>FAB PO emailed 6/26.  Waiting for assembly PO to be approved.</t>
  </si>
  <si>
    <t>1710855 (QTY:14)</t>
  </si>
  <si>
    <t>FAB:53187</t>
  </si>
  <si>
    <t>10021057-BPC1</t>
  </si>
  <si>
    <t>Circuits West/Indtec</t>
  </si>
  <si>
    <t>MBARI Battery Pack Controller 2017-05-14-RevB sheets 1-11</t>
  </si>
  <si>
    <t>PCB35,PCB37</t>
  </si>
  <si>
    <t>Received</t>
  </si>
  <si>
    <t>1710862 (QTY:4)</t>
  </si>
  <si>
    <t>PWS_CradlePointRouterQuote.pdf</t>
  </si>
  <si>
    <t>COR IBR600LE-VZ</t>
  </si>
  <si>
    <t>Cradlepoint</t>
  </si>
  <si>
    <t>3G/4G/WiFi Router w/ 170585-000 cable</t>
  </si>
  <si>
    <t>COR IBR600LPE-VZ</t>
  </si>
  <si>
    <t>PCB34</t>
  </si>
  <si>
    <t>WHOI already purchased.  Waiting for delivery to MBARI</t>
  </si>
  <si>
    <t>1710859 (QTY:4)</t>
  </si>
  <si>
    <t>NAL17-0622-01</t>
  </si>
  <si>
    <t>9602-LP</t>
  </si>
  <si>
    <t>NAL Research</t>
  </si>
  <si>
    <t>Iridium/GPS Tracker</t>
  </si>
  <si>
    <t>PCB33</t>
  </si>
  <si>
    <t>1710901 (QTY:5)</t>
  </si>
  <si>
    <t>No extra fabs needed</t>
  </si>
  <si>
    <t>ASSY:Q-MB2K545</t>
  </si>
  <si>
    <t>100221186rB</t>
  </si>
  <si>
    <t>PCB MBARI Stock (8)</t>
  </si>
  <si>
    <t>RF Multiplexer PCB</t>
  </si>
  <si>
    <t>PCB32</t>
  </si>
  <si>
    <t>OFF-12V</t>
  </si>
  <si>
    <t>PCB29</t>
  </si>
  <si>
    <t>Board is not complete.  WHOI unable to order.</t>
  </si>
  <si>
    <t>Ed verifying latest layout.</t>
  </si>
  <si>
    <t>10020568r1-0</t>
  </si>
  <si>
    <t>Load Control Board (Analog)</t>
  </si>
  <si>
    <t>PCB26,PCB31</t>
  </si>
  <si>
    <t>232-5V</t>
  </si>
  <si>
    <t>PCB23</t>
  </si>
  <si>
    <t>232-BATT-5A</t>
  </si>
  <si>
    <t>PCB19,PCB22</t>
  </si>
  <si>
    <t>485-BATT-5A</t>
  </si>
  <si>
    <t>PCB18,PCB21,PCB24,PCB27,PCB28,PCB30</t>
  </si>
  <si>
    <t>232-12V</t>
  </si>
  <si>
    <t>PCB17,PCB20,PCB25</t>
  </si>
  <si>
    <t>232-24V-5A</t>
  </si>
  <si>
    <t>PCB16</t>
  </si>
  <si>
    <t>WHOI decided not to purchase this item.</t>
  </si>
  <si>
    <t>MBARI will not purchase this item.  Mark is making a proposal for next year.</t>
  </si>
  <si>
    <t>DAT-903-MF5</t>
  </si>
  <si>
    <t>Teledyne Benthos</t>
  </si>
  <si>
    <t>Teledyne Benthos Medium Frequency OEM DAT board set short chassis with remote transducer with right angle mount MCBH12MP.</t>
  </si>
  <si>
    <t>PCB15</t>
  </si>
  <si>
    <t>WHOI purchased blank PCBs.  Sent Marie quote for assembly cost but does not show up in their purchased spreadsheet.</t>
  </si>
  <si>
    <t>FAB PO emailed 6/26.  FAB dropped off for assembly 7/14</t>
  </si>
  <si>
    <t>1710853 (QTY:14)</t>
  </si>
  <si>
    <t>FAB:53186 ASSY:Q-MB2K540</t>
  </si>
  <si>
    <t>10020689rA</t>
  </si>
  <si>
    <t>MBARI 10020689, Motorized VB Iso Valve Control Board</t>
  </si>
  <si>
    <t>PCB11</t>
  </si>
  <si>
    <t>WHOI purchased blank PCBs only. Cost of BOM for this board is $0.80.</t>
  </si>
  <si>
    <t>FAB PO emailed 6/26.  MBARI still needs to assemble.</t>
  </si>
  <si>
    <t>1710857 (QTY:49)</t>
  </si>
  <si>
    <t>FAB:53198</t>
  </si>
  <si>
    <t>10020864rA</t>
  </si>
  <si>
    <t>PCB MBARI Stock (11)</t>
  </si>
  <si>
    <t>Maxon motor adaptor</t>
  </si>
  <si>
    <t>PCB9</t>
  </si>
  <si>
    <t>WHOI needs to purchase</t>
  </si>
  <si>
    <t>Need to order from Digikey</t>
  </si>
  <si>
    <t>98267-0469</t>
  </si>
  <si>
    <t>Molex</t>
  </si>
  <si>
    <t>WM14131-ND</t>
  </si>
  <si>
    <t>DigiKey</t>
  </si>
  <si>
    <t>Motherboard to Backplane Flex PCB</t>
  </si>
  <si>
    <t>PCB7</t>
  </si>
  <si>
    <t>WHOI needs to pay for this assembly.</t>
  </si>
  <si>
    <t>PO emailed 7/13.  Order enough for all vehicles and spares.</t>
  </si>
  <si>
    <t>170628C</t>
  </si>
  <si>
    <t>PCM-040-332EUPR.A0</t>
  </si>
  <si>
    <t>PHYTEC</t>
  </si>
  <si>
    <t>Motherboard Processer SOM</t>
  </si>
  <si>
    <t>PCB6</t>
  </si>
  <si>
    <t>Not Yet Avaliable</t>
  </si>
  <si>
    <t>High Voltage Converter Board Assembly</t>
  </si>
  <si>
    <t>HVC</t>
  </si>
  <si>
    <t>PCB5</t>
  </si>
  <si>
    <t>Ed modifying schematic</t>
  </si>
  <si>
    <t>11021164rA</t>
  </si>
  <si>
    <t>Load Control Backplane</t>
  </si>
  <si>
    <t>PCB4</t>
  </si>
  <si>
    <t>FAB: 5-Days ASSY: 3-4Weeks</t>
  </si>
  <si>
    <t>FAB PO emailed 6/27.  ASSY PO sent 6/28</t>
  </si>
  <si>
    <t>1710856 (QTY:14)</t>
  </si>
  <si>
    <t>FAB:53188 ASSY:Q-MB2k230</t>
  </si>
  <si>
    <t>10020881rC</t>
  </si>
  <si>
    <t>Motherboard Assembly</t>
  </si>
  <si>
    <t>PCB3</t>
  </si>
  <si>
    <t>1710854 (QTY:12)</t>
  </si>
  <si>
    <t>FAB:53185 ASSY:Q-MB2K470</t>
  </si>
  <si>
    <t>11021173rA</t>
  </si>
  <si>
    <t>Low Voltage Converter Board Assembly</t>
  </si>
  <si>
    <t>PCB2</t>
  </si>
  <si>
    <t>WHOI purchased blank PCBs only. Cost of BOM for this board has yet to be determined.</t>
  </si>
  <si>
    <t>1710852 (QTY:9)</t>
  </si>
  <si>
    <t>FAB:53184</t>
  </si>
  <si>
    <t>10021057-PIB1</t>
  </si>
  <si>
    <t>Power Interface PCB Assembly</t>
  </si>
  <si>
    <t>PCB1</t>
  </si>
  <si>
    <t>WHOI needs to order.  Does not show upin their purchased spreadsheet.</t>
  </si>
  <si>
    <t>Ben orded QTY:5.  Received but MBARI needs to assemble.</t>
  </si>
  <si>
    <t>OPB817Z</t>
  </si>
  <si>
    <t>Optek</t>
  </si>
  <si>
    <t>365-1260-ND</t>
  </si>
  <si>
    <t>Mass shifter optical home switch</t>
  </si>
  <si>
    <t>Optical Switch</t>
  </si>
  <si>
    <t>OP1</t>
  </si>
  <si>
    <t>Reference line item 2</t>
  </si>
  <si>
    <t>Q6224</t>
  </si>
  <si>
    <t>10021057-RS232</t>
  </si>
  <si>
    <t>MCElectronics</t>
  </si>
  <si>
    <t>Half-Pack Serial Cable</t>
  </si>
  <si>
    <t>H49,H60</t>
  </si>
  <si>
    <t>10021057-CDC2</t>
  </si>
  <si>
    <t>Charge Distribution Cables</t>
  </si>
  <si>
    <t>H48,H59</t>
  </si>
  <si>
    <t>10021057-CDC1</t>
  </si>
  <si>
    <t>H47,H58</t>
  </si>
  <si>
    <t>10021057-PORT8</t>
  </si>
  <si>
    <t>Battery System Port Harness</t>
  </si>
  <si>
    <t>H46,H57</t>
  </si>
  <si>
    <t>10021057-PORT7</t>
  </si>
  <si>
    <t>H45,H56</t>
  </si>
  <si>
    <t>10021057-PORT6</t>
  </si>
  <si>
    <t>H44,H55</t>
  </si>
  <si>
    <t>10021057-PORT5</t>
  </si>
  <si>
    <t>H43,H54</t>
  </si>
  <si>
    <t>10021057-PORT4</t>
  </si>
  <si>
    <t>H42,H53</t>
  </si>
  <si>
    <t>10021057-PORT3</t>
  </si>
  <si>
    <t>H41,H52</t>
  </si>
  <si>
    <t>10021057-PORT2</t>
  </si>
  <si>
    <t>H40,H51</t>
  </si>
  <si>
    <t>10021057-PORT1</t>
  </si>
  <si>
    <t>H39,H50</t>
  </si>
  <si>
    <t>PO sent 6/28.  Only ordered enough for MBARI</t>
  </si>
  <si>
    <t>SQ171460</t>
  </si>
  <si>
    <t>10021161-9-H5</t>
  </si>
  <si>
    <t>Quadplexer Wifi Coax Cable</t>
  </si>
  <si>
    <t>H38</t>
  </si>
  <si>
    <t>10021161-9-H6</t>
  </si>
  <si>
    <t>Quadplexer Cell Coax Cable</t>
  </si>
  <si>
    <t>H37</t>
  </si>
  <si>
    <t>10021161-9-H4</t>
  </si>
  <si>
    <t>Quadplexer to Iridium GPS Coax Cable</t>
  </si>
  <si>
    <t>H36</t>
  </si>
  <si>
    <t>1710889 (QTY:5)</t>
  </si>
  <si>
    <t>10021161-9-H2</t>
  </si>
  <si>
    <t>Aft DGO-mux Coax Cable</t>
  </si>
  <si>
    <t>H35</t>
  </si>
  <si>
    <t>10021161-9-H1</t>
  </si>
  <si>
    <t>Aft DGO-Iridium Coax Cable</t>
  </si>
  <si>
    <t>H34</t>
  </si>
  <si>
    <t>MBARI to make using LRAUV inventory parts</t>
  </si>
  <si>
    <t>10021161-10-H1</t>
  </si>
  <si>
    <t>LCB Analog Pressure Sensor Assembly</t>
  </si>
  <si>
    <t>H33</t>
  </si>
  <si>
    <t>10021161-8-H1</t>
  </si>
  <si>
    <t>Cradlepoint PWR LCB Harness</t>
  </si>
  <si>
    <t>H32</t>
  </si>
  <si>
    <t>10021161-6-H1</t>
  </si>
  <si>
    <t>Mass Shifter LCB Harness</t>
  </si>
  <si>
    <t>H31</t>
  </si>
  <si>
    <t>10021161-5-H1</t>
  </si>
  <si>
    <t>VB Valve Motor Harness</t>
  </si>
  <si>
    <t>H30</t>
  </si>
  <si>
    <t>10021161-3-H2</t>
  </si>
  <si>
    <t>Elevator LCB Harness</t>
  </si>
  <si>
    <t>H29</t>
  </si>
  <si>
    <t>10021161-4-H2</t>
  </si>
  <si>
    <t>Rudder LCB Harness</t>
  </si>
  <si>
    <t>H28</t>
  </si>
  <si>
    <t>10021161-13-H2</t>
  </si>
  <si>
    <t>DAT Modem Power Harness</t>
  </si>
  <si>
    <t>H27</t>
  </si>
  <si>
    <t>10021161-2-H2</t>
  </si>
  <si>
    <t>Thruster LCB Harness</t>
  </si>
  <si>
    <t>H26</t>
  </si>
  <si>
    <t>10021161-13-H3</t>
  </si>
  <si>
    <t>DAT Comms Harness</t>
  </si>
  <si>
    <t>H25</t>
  </si>
  <si>
    <t>10021161-14-H1</t>
  </si>
  <si>
    <t>Forward Bulkhead Harness</t>
  </si>
  <si>
    <t>H24</t>
  </si>
  <si>
    <t>10021161-6-H3</t>
  </si>
  <si>
    <t>Mass Shifter Optical Switch Harness</t>
  </si>
  <si>
    <t>H23</t>
  </si>
  <si>
    <t>10021161-6-H2</t>
  </si>
  <si>
    <t>Mass Shifter Drive Harness</t>
  </si>
  <si>
    <t>H22</t>
  </si>
  <si>
    <t>10021161-5-H3</t>
  </si>
  <si>
    <t>VB Oil Pump Harness</t>
  </si>
  <si>
    <t>H21</t>
  </si>
  <si>
    <t>10021161-3-H1</t>
  </si>
  <si>
    <t>Elevator Bulkhead Harness</t>
  </si>
  <si>
    <t>H20</t>
  </si>
  <si>
    <t>10021161-5-H2</t>
  </si>
  <si>
    <t>VB Pressure Switch Harness</t>
  </si>
  <si>
    <t>H19</t>
  </si>
  <si>
    <t>10021161-4-H1</t>
  </si>
  <si>
    <t>Rudder Bulkhead Harness</t>
  </si>
  <si>
    <t>H18</t>
  </si>
  <si>
    <t>10021161-2-H1</t>
  </si>
  <si>
    <t>BLDC Motor Harness</t>
  </si>
  <si>
    <t>H17</t>
  </si>
  <si>
    <t>10021161-13-H1</t>
  </si>
  <si>
    <t>Forward Section Wire Harness</t>
  </si>
  <si>
    <t>H16</t>
  </si>
  <si>
    <t>10021161-8-H2</t>
  </si>
  <si>
    <t>Cradlepoint Ethernet Motherboard Harness</t>
  </si>
  <si>
    <t>H15</t>
  </si>
  <si>
    <t>MBARI to make using LRAUV inventory parts.</t>
  </si>
  <si>
    <t>10021161-9-H3</t>
  </si>
  <si>
    <t>Iridium to Motherboard Power Harness</t>
  </si>
  <si>
    <t>H14</t>
  </si>
  <si>
    <t>10021161-7-H2</t>
  </si>
  <si>
    <t>Iridium Pwr LCB Harness</t>
  </si>
  <si>
    <t>H13</t>
  </si>
  <si>
    <t>10021161-7-H1</t>
  </si>
  <si>
    <t>MB Iridium Harness</t>
  </si>
  <si>
    <t>H12</t>
  </si>
  <si>
    <t>10021057-H01</t>
  </si>
  <si>
    <t>Aft Bulkhead Charge Harness (Main Umbilical)</t>
  </si>
  <si>
    <t>H11</t>
  </si>
  <si>
    <t>10021161-12-H2</t>
  </si>
  <si>
    <t>Backplane Boost Harness</t>
  </si>
  <si>
    <t>H10</t>
  </si>
  <si>
    <t>10021161-12-H1</t>
  </si>
  <si>
    <t>Backplane Power Harness</t>
  </si>
  <si>
    <t>H9</t>
  </si>
  <si>
    <t>10021161-12-H3</t>
  </si>
  <si>
    <t>Converter PWM Clock Sync Harness</t>
  </si>
  <si>
    <t>H8</t>
  </si>
  <si>
    <t>10021057-H02</t>
  </si>
  <si>
    <t>Aft Bulkhead Charge Harness</t>
  </si>
  <si>
    <t>H7</t>
  </si>
  <si>
    <t>10021057-H05</t>
  </si>
  <si>
    <t>RS-232 Half-Pack FRW Harness</t>
  </si>
  <si>
    <t>H6</t>
  </si>
  <si>
    <t>10021057-H07</t>
  </si>
  <si>
    <t>Battery Pack Control Harness</t>
  </si>
  <si>
    <t>H4</t>
  </si>
  <si>
    <t>10021057-H04</t>
  </si>
  <si>
    <t>Motherboard Charge/Dischage Harness</t>
  </si>
  <si>
    <t>H3</t>
  </si>
  <si>
    <t>10021057-H03</t>
  </si>
  <si>
    <t>Power Interface Charge Harness</t>
  </si>
  <si>
    <t>H2,H5</t>
  </si>
  <si>
    <t>PO emailed 7/18.  MBARI ordered enough for 5 vehicles.</t>
  </si>
  <si>
    <t>1710919 (QTY:5)</t>
  </si>
  <si>
    <t>10021057-H06</t>
  </si>
  <si>
    <t>RS-232 Half-Pack AFT Harness</t>
  </si>
  <si>
    <t>H1</t>
  </si>
  <si>
    <t>6-8 Weeks</t>
  </si>
  <si>
    <t>WHOI alrady purchase.  Waiting for delivery to MBARI.</t>
  </si>
  <si>
    <t>PO emailed 7/11.  Ordered 250 for MBARI</t>
  </si>
  <si>
    <t>MBARI Quote 17-07-10 rfq NH CH</t>
  </si>
  <si>
    <t>NH2034HD34</t>
  </si>
  <si>
    <t>Inspired Energy</t>
  </si>
  <si>
    <t>Lithium battery 4s2p, NH2034 series, 14.4V, 6.8Ah, 98Wh</t>
  </si>
  <si>
    <t>BATT1,BATT2,ETC</t>
  </si>
  <si>
    <t>Part order responsibility</t>
  </si>
  <si>
    <t>Total Cost for N vehicles</t>
  </si>
  <si>
    <t>Total Qty for N vehicles</t>
  </si>
  <si>
    <t>Spares Qty.</t>
  </si>
  <si>
    <t>Mesobot</t>
  </si>
  <si>
    <t>Cost Each (2)</t>
  </si>
  <si>
    <t>Cost Each</t>
  </si>
  <si>
    <t>Lead / Expected Delivery Time</t>
  </si>
  <si>
    <t>WHOI Order Status</t>
  </si>
  <si>
    <t>STATUS</t>
  </si>
  <si>
    <t>WHOI PO Number</t>
  </si>
  <si>
    <t>PO/Charge Number2</t>
  </si>
  <si>
    <t>PO/Charge Number1</t>
  </si>
  <si>
    <t>Quote Number</t>
  </si>
  <si>
    <t>Configuration</t>
  </si>
  <si>
    <t>Manufacturer Number</t>
  </si>
  <si>
    <t>Manufacturer</t>
  </si>
  <si>
    <t>Distributor Number</t>
  </si>
  <si>
    <t>Distributor</t>
  </si>
  <si>
    <t>Description</t>
  </si>
  <si>
    <t>Part</t>
  </si>
  <si>
    <t>Reference</t>
  </si>
  <si>
    <t>Quantity per vehicle</t>
  </si>
  <si>
    <t>Item</t>
  </si>
  <si>
    <t>Vehicle Build Quantity:</t>
  </si>
  <si>
    <t>Bill Of Materials           June 5,2017      14:58:02</t>
  </si>
  <si>
    <t>= calculated values, do not edit</t>
  </si>
  <si>
    <t xml:space="preserve">100221189-01          Revision: </t>
  </si>
  <si>
    <t>Filename:</t>
  </si>
  <si>
    <t>LRAUV Electrical Assembly BOM</t>
  </si>
  <si>
    <t>1710940 (QTY:6)</t>
  </si>
  <si>
    <t>1710891 (QTY:8)</t>
  </si>
  <si>
    <t>1710872 (QTY:10)</t>
  </si>
  <si>
    <t>1710892 (QTY:10)</t>
  </si>
  <si>
    <t>1710939 (QTY:5)</t>
  </si>
  <si>
    <t>1710939 (QTY:23)</t>
  </si>
  <si>
    <t>1710939 (QTY:35)</t>
  </si>
  <si>
    <t>1710939 (QTY:19)</t>
  </si>
  <si>
    <t>1710939 (QTY:12)</t>
  </si>
  <si>
    <t>1710939 (QTY:9)</t>
  </si>
  <si>
    <t>1710939 (QTY:24)</t>
  </si>
  <si>
    <t>Not needed.</t>
  </si>
  <si>
    <t>1710929 (QTY:250)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</si>
</sst>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4" borderId="2" xfId="0" applyFill="1" applyBorder="1" applyAlignment="1">
      <alignment horizontal="center"/>
    </xf>
    <xf numFmtId="164" fontId="0" fillId="5" borderId="2" xfId="0" applyNumberFormat="1" applyFill="1" applyBorder="1" applyAlignment="1"/>
    <xf numFmtId="0" fontId="0" fillId="5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/>
    <xf numFmtId="14" fontId="0" fillId="0" borderId="2" xfId="0" applyNumberForma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Fill="1" applyBorder="1"/>
    <xf numFmtId="0" fontId="0" fillId="0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NumberFormat="1" applyBorder="1" applyAlignment="1">
      <alignment horizontal="center"/>
    </xf>
    <xf numFmtId="164" fontId="0" fillId="0" borderId="2" xfId="0" applyNumberFormat="1" applyBorder="1" applyAlignment="1"/>
    <xf numFmtId="0" fontId="0" fillId="0" borderId="3" xfId="0" applyBorder="1" applyAlignment="1">
      <alignment horizontal="left"/>
    </xf>
    <xf numFmtId="0" fontId="0" fillId="0" borderId="2" xfId="0" applyFill="1" applyBorder="1" applyAlignment="1">
      <alignment horizontal="left" wrapText="1"/>
    </xf>
    <xf numFmtId="0" fontId="0" fillId="4" borderId="4" xfId="0" applyFill="1" applyBorder="1" applyAlignment="1">
      <alignment horizontal="center"/>
    </xf>
    <xf numFmtId="164" fontId="0" fillId="5" borderId="5" xfId="0" applyNumberFormat="1" applyFill="1" applyBorder="1" applyAlignment="1"/>
    <xf numFmtId="0" fontId="2" fillId="2" borderId="2" xfId="1" applyBorder="1"/>
    <xf numFmtId="0" fontId="2" fillId="2" borderId="2" xfId="1" applyBorder="1" applyAlignment="1">
      <alignment horizontal="left"/>
    </xf>
    <xf numFmtId="0" fontId="0" fillId="3" borderId="6" xfId="2" applyFont="1" applyBorder="1" applyAlignment="1">
      <alignment horizontal="left"/>
    </xf>
    <xf numFmtId="0" fontId="2" fillId="2" borderId="3" xfId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4" borderId="7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NumberFormat="1" applyBorder="1" applyAlignment="1"/>
    <xf numFmtId="164" fontId="0" fillId="0" borderId="5" xfId="0" applyNumberFormat="1" applyBorder="1" applyAlignment="1"/>
    <xf numFmtId="0" fontId="0" fillId="0" borderId="5" xfId="0" applyBorder="1"/>
    <xf numFmtId="0" fontId="0" fillId="0" borderId="5" xfId="0" applyBorder="1" applyAlignment="1">
      <alignment wrapText="1"/>
    </xf>
    <xf numFmtId="0" fontId="3" fillId="5" borderId="8" xfId="0" applyFont="1" applyFill="1" applyBorder="1" applyAlignment="1">
      <alignment horizontal="center" vertical="center" wrapText="1"/>
    </xf>
    <xf numFmtId="164" fontId="3" fillId="5" borderId="9" xfId="0" applyNumberFormat="1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0" fillId="0" borderId="12" xfId="0" applyNumberFormat="1" applyBorder="1"/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wrapText="1"/>
    </xf>
    <xf numFmtId="0" fontId="3" fillId="6" borderId="13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0" xfId="0" quotePrefix="1" applyBorder="1" applyAlignment="1">
      <alignment wrapText="1"/>
    </xf>
    <xf numFmtId="0" fontId="0" fillId="5" borderId="2" xfId="0" applyFill="1" applyBorder="1"/>
    <xf numFmtId="0" fontId="0" fillId="0" borderId="16" xfId="0" applyBorder="1" applyAlignment="1">
      <alignment horizontal="left"/>
    </xf>
    <xf numFmtId="0" fontId="3" fillId="0" borderId="16" xfId="0" applyFont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5" borderId="18" xfId="0" applyFont="1" applyFill="1" applyBorder="1" applyAlignment="1"/>
    <xf numFmtId="0" fontId="4" fillId="5" borderId="17" xfId="0" applyFont="1" applyFill="1" applyBorder="1" applyAlignment="1"/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2" xfId="0" applyBorder="1" applyAlignment="1">
      <alignment horizontal="left"/>
    </xf>
  </cellXfs>
  <cellStyles count="3">
    <cellStyle name="Good" xfId="1" builtinId="26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X112"/>
  <sheetViews>
    <sheetView tabSelected="1" zoomScaleNormal="55" zoomScalePageLayoutView="55" workbookViewId="0">
      <pane ySplit="3340" topLeftCell="A21" activePane="bottomLeft"/>
      <selection activeCell="O1" sqref="O1:O1048576"/>
      <selection pane="bottomLeft" activeCell="O8" sqref="O8"/>
    </sheetView>
  </sheetViews>
  <sheetFormatPr baseColWidth="10" defaultColWidth="8.83203125" defaultRowHeight="15" x14ac:dyDescent="0.2"/>
  <cols>
    <col min="1" max="1" width="8.5" style="3" customWidth="1"/>
    <col min="2" max="2" width="15.1640625" style="5" customWidth="1"/>
    <col min="3" max="3" width="51.6640625" style="4" customWidth="1"/>
    <col min="4" max="4" width="39.83203125" customWidth="1"/>
    <col min="5" max="5" width="52.6640625" style="4" customWidth="1"/>
    <col min="6" max="6" width="36.33203125" customWidth="1"/>
    <col min="7" max="7" width="34.33203125" customWidth="1"/>
    <col min="8" max="8" width="29.83203125" style="4" bestFit="1" customWidth="1"/>
    <col min="9" max="9" width="37.33203125" customWidth="1"/>
    <col min="10" max="10" width="19.83203125" customWidth="1"/>
    <col min="11" max="11" width="35" bestFit="1" customWidth="1"/>
    <col min="12" max="12" width="26.1640625" bestFit="1" customWidth="1"/>
    <col min="13" max="13" width="26.5" bestFit="1" customWidth="1"/>
    <col min="14" max="14" width="17.5" customWidth="1"/>
    <col min="15" max="15" width="103.33203125" bestFit="1" customWidth="1"/>
    <col min="16" max="16" width="116" bestFit="1" customWidth="1"/>
    <col min="17" max="17" width="35.83203125" customWidth="1"/>
    <col min="18" max="19" width="11.1640625" style="2" customWidth="1"/>
    <col min="20" max="20" width="12.5" style="2" customWidth="1"/>
    <col min="21" max="21" width="11.5" style="3" customWidth="1"/>
    <col min="22" max="22" width="14.6640625" style="1" customWidth="1"/>
    <col min="23" max="23" width="13.6640625" style="2" customWidth="1"/>
    <col min="24" max="24" width="19" style="1" customWidth="1"/>
    <col min="25" max="25" width="33.5" bestFit="1" customWidth="1"/>
  </cols>
  <sheetData>
    <row r="1" spans="1:24" ht="20" thickBot="1" x14ac:dyDescent="0.3">
      <c r="A1" s="60" t="s">
        <v>330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2"/>
    </row>
    <row r="2" spans="1:24" x14ac:dyDescent="0.2">
      <c r="A2" s="59" t="s">
        <v>329</v>
      </c>
      <c r="B2" s="63" t="str">
        <f ca="1">CELL("filename")</f>
        <v>/Users/Ben/Desktop/[Copy of REMOVED_partsnotneeded WHOI-ME-BOM-NotPurchased (bh)-(ALK072617).xlsx]Sheet1</v>
      </c>
      <c r="C2" s="63"/>
      <c r="D2" s="63"/>
      <c r="E2" s="63"/>
      <c r="F2" s="63"/>
      <c r="G2" s="52"/>
      <c r="H2" s="53"/>
      <c r="I2" s="52"/>
      <c r="J2" s="52"/>
      <c r="K2" s="52"/>
      <c r="L2" s="52"/>
      <c r="M2" s="52"/>
      <c r="N2" s="52"/>
      <c r="O2" s="52"/>
      <c r="P2" s="52"/>
      <c r="Q2" s="52"/>
      <c r="R2" s="49"/>
      <c r="S2" s="49"/>
      <c r="T2" s="49"/>
      <c r="U2" s="51"/>
      <c r="V2" s="50"/>
      <c r="W2" s="49"/>
      <c r="X2" s="48"/>
    </row>
    <row r="3" spans="1:24" x14ac:dyDescent="0.2">
      <c r="A3" s="58" t="s">
        <v>328</v>
      </c>
      <c r="B3" s="54"/>
      <c r="C3" s="53"/>
      <c r="D3" s="57"/>
      <c r="E3" s="56" t="s">
        <v>327</v>
      </c>
      <c r="F3" s="52"/>
      <c r="G3" s="52"/>
      <c r="H3" s="53"/>
      <c r="I3" s="52"/>
      <c r="J3" s="52"/>
      <c r="K3" s="52"/>
      <c r="L3" s="52"/>
      <c r="M3" s="52"/>
      <c r="N3" s="52"/>
      <c r="O3" s="52"/>
      <c r="P3" s="52"/>
      <c r="Q3" s="52"/>
      <c r="R3" s="49"/>
      <c r="S3" s="49"/>
      <c r="T3" s="49"/>
      <c r="U3" s="51"/>
      <c r="V3" s="50"/>
      <c r="W3" s="49"/>
      <c r="X3" s="48"/>
    </row>
    <row r="4" spans="1:24" ht="16" thickBot="1" x14ac:dyDescent="0.25">
      <c r="A4" s="55" t="s">
        <v>326</v>
      </c>
      <c r="B4" s="54"/>
      <c r="C4" s="53"/>
      <c r="D4" s="52"/>
      <c r="E4" s="53"/>
      <c r="F4" s="52"/>
      <c r="G4" s="52"/>
      <c r="H4" s="53"/>
      <c r="I4" s="52"/>
      <c r="J4" s="52"/>
      <c r="K4" s="52"/>
      <c r="L4" s="52"/>
      <c r="M4" s="52"/>
      <c r="N4" s="52"/>
      <c r="O4" s="52"/>
      <c r="P4" s="52"/>
      <c r="Q4" s="52"/>
      <c r="R4" s="49"/>
      <c r="S4" s="49"/>
      <c r="T4" s="49"/>
      <c r="U4" s="51"/>
      <c r="V4" s="50"/>
      <c r="W4" s="49"/>
      <c r="X4" s="48"/>
    </row>
    <row r="5" spans="1:24" ht="16" thickBot="1" x14ac:dyDescent="0.25">
      <c r="A5" s="64" t="s">
        <v>325</v>
      </c>
      <c r="B5" s="65"/>
      <c r="C5" s="47">
        <v>5</v>
      </c>
      <c r="D5" s="45"/>
      <c r="E5" s="46"/>
      <c r="F5" s="45"/>
      <c r="G5" s="45"/>
      <c r="H5" s="46"/>
      <c r="I5" s="45"/>
      <c r="J5" s="45"/>
      <c r="K5" s="45"/>
      <c r="L5" s="45"/>
      <c r="M5" s="45"/>
      <c r="N5" s="45"/>
      <c r="O5" s="45"/>
      <c r="P5" s="45"/>
      <c r="Q5" s="45"/>
      <c r="R5" s="42"/>
      <c r="S5" s="42"/>
      <c r="T5" s="42"/>
      <c r="U5" s="44"/>
      <c r="V5" s="43"/>
      <c r="W5" s="42"/>
      <c r="X5" s="41"/>
    </row>
    <row r="6" spans="1:24" s="1" customFormat="1" ht="70.5" customHeight="1" thickBot="1" x14ac:dyDescent="0.25">
      <c r="A6" s="40" t="s">
        <v>324</v>
      </c>
      <c r="B6" s="38" t="s">
        <v>323</v>
      </c>
      <c r="C6" s="38" t="s">
        <v>322</v>
      </c>
      <c r="D6" s="39" t="s">
        <v>321</v>
      </c>
      <c r="E6" s="38" t="s">
        <v>320</v>
      </c>
      <c r="F6" s="39" t="s">
        <v>319</v>
      </c>
      <c r="G6" s="38" t="s">
        <v>318</v>
      </c>
      <c r="H6" s="38" t="s">
        <v>317</v>
      </c>
      <c r="I6" s="39" t="s">
        <v>316</v>
      </c>
      <c r="J6" s="39" t="s">
        <v>315</v>
      </c>
      <c r="K6" s="39" t="s">
        <v>314</v>
      </c>
      <c r="L6" s="38" t="s">
        <v>313</v>
      </c>
      <c r="M6" s="38" t="s">
        <v>312</v>
      </c>
      <c r="N6" s="38" t="s">
        <v>311</v>
      </c>
      <c r="O6" s="38" t="s">
        <v>310</v>
      </c>
      <c r="P6" s="38" t="s">
        <v>309</v>
      </c>
      <c r="Q6" s="38" t="s">
        <v>308</v>
      </c>
      <c r="R6" s="37" t="s">
        <v>307</v>
      </c>
      <c r="S6" s="37" t="s">
        <v>306</v>
      </c>
      <c r="T6" s="37" t="s">
        <v>305</v>
      </c>
      <c r="U6" s="38" t="s">
        <v>304</v>
      </c>
      <c r="V6" s="38" t="s">
        <v>303</v>
      </c>
      <c r="W6" s="37" t="s">
        <v>302</v>
      </c>
      <c r="X6" s="36" t="s">
        <v>301</v>
      </c>
    </row>
    <row r="7" spans="1:24" x14ac:dyDescent="0.2">
      <c r="A7" s="35">
        <v>1</v>
      </c>
      <c r="B7" s="35">
        <v>62</v>
      </c>
      <c r="C7" s="35" t="s">
        <v>300</v>
      </c>
      <c r="D7" s="35" t="s">
        <v>297</v>
      </c>
      <c r="E7" s="35" t="s">
        <v>299</v>
      </c>
      <c r="F7" s="35"/>
      <c r="G7" s="35"/>
      <c r="H7" s="35" t="s">
        <v>298</v>
      </c>
      <c r="I7" s="35" t="s">
        <v>297</v>
      </c>
      <c r="J7" s="34"/>
      <c r="K7" s="34" t="s">
        <v>296</v>
      </c>
      <c r="L7" s="34" t="s">
        <v>343</v>
      </c>
      <c r="M7" s="34"/>
      <c r="N7" s="34"/>
      <c r="O7" s="12" t="s">
        <v>295</v>
      </c>
      <c r="P7" s="34" t="s">
        <v>294</v>
      </c>
      <c r="Q7" s="34" t="s">
        <v>293</v>
      </c>
      <c r="R7" s="33">
        <v>104.5</v>
      </c>
      <c r="S7" s="33"/>
      <c r="T7" s="32"/>
      <c r="U7" s="31"/>
      <c r="V7" s="30">
        <f t="shared" ref="V7:V38" si="0">($C$5*B7)+U7</f>
        <v>310</v>
      </c>
      <c r="W7" s="23">
        <f t="shared" ref="W7:W38" si="1">(R7+S7)*V7</f>
        <v>32395</v>
      </c>
      <c r="X7" s="29" t="s">
        <v>0</v>
      </c>
    </row>
    <row r="8" spans="1:24" x14ac:dyDescent="0.2">
      <c r="A8" s="16">
        <v>2</v>
      </c>
      <c r="B8" s="16">
        <v>1</v>
      </c>
      <c r="C8" s="16" t="s">
        <v>292</v>
      </c>
      <c r="D8" s="16" t="s">
        <v>290</v>
      </c>
      <c r="E8" s="16" t="s">
        <v>291</v>
      </c>
      <c r="F8" s="16" t="s">
        <v>150</v>
      </c>
      <c r="G8" s="16"/>
      <c r="H8" s="16" t="s">
        <v>14</v>
      </c>
      <c r="I8" s="16" t="s">
        <v>290</v>
      </c>
      <c r="J8" s="12"/>
      <c r="K8" s="12" t="s">
        <v>148</v>
      </c>
      <c r="L8" s="12" t="s">
        <v>289</v>
      </c>
      <c r="M8" s="12"/>
      <c r="N8" s="12"/>
      <c r="O8" s="12" t="s">
        <v>288</v>
      </c>
      <c r="P8" s="12" t="s">
        <v>98</v>
      </c>
      <c r="Q8" s="12"/>
      <c r="R8" s="19">
        <v>8453.76</v>
      </c>
      <c r="S8" s="19"/>
      <c r="T8" s="18">
        <f t="shared" ref="T8:T39" si="2">B8</f>
        <v>1</v>
      </c>
      <c r="U8" s="9"/>
      <c r="V8" s="8">
        <f t="shared" si="0"/>
        <v>5</v>
      </c>
      <c r="W8" s="23">
        <f t="shared" si="1"/>
        <v>42268.800000000003</v>
      </c>
      <c r="X8" s="22" t="s">
        <v>0</v>
      </c>
    </row>
    <row r="9" spans="1:24" x14ac:dyDescent="0.2">
      <c r="A9" s="16">
        <v>3</v>
      </c>
      <c r="B9" s="16">
        <v>2</v>
      </c>
      <c r="C9" s="16" t="s">
        <v>287</v>
      </c>
      <c r="D9" s="16" t="s">
        <v>285</v>
      </c>
      <c r="E9" s="16" t="s">
        <v>286</v>
      </c>
      <c r="F9" s="16" t="s">
        <v>150</v>
      </c>
      <c r="G9" s="16"/>
      <c r="H9" s="16" t="s">
        <v>14</v>
      </c>
      <c r="I9" s="16" t="s">
        <v>285</v>
      </c>
      <c r="J9" s="12"/>
      <c r="K9" s="12" t="s">
        <v>148</v>
      </c>
      <c r="L9" s="12" t="s">
        <v>147</v>
      </c>
      <c r="M9" s="12"/>
      <c r="N9" s="12"/>
      <c r="O9" s="12" t="s">
        <v>147</v>
      </c>
      <c r="P9" s="12" t="s">
        <v>147</v>
      </c>
      <c r="Q9" s="12"/>
      <c r="R9" s="19">
        <v>0</v>
      </c>
      <c r="S9" s="19"/>
      <c r="T9" s="18">
        <f t="shared" si="2"/>
        <v>2</v>
      </c>
      <c r="U9" s="9"/>
      <c r="V9" s="8">
        <f t="shared" si="0"/>
        <v>10</v>
      </c>
      <c r="W9" s="23">
        <f t="shared" si="1"/>
        <v>0</v>
      </c>
      <c r="X9" s="22" t="s">
        <v>0</v>
      </c>
    </row>
    <row r="10" spans="1:24" x14ac:dyDescent="0.2">
      <c r="A10" s="16">
        <v>4</v>
      </c>
      <c r="B10" s="16">
        <v>1</v>
      </c>
      <c r="C10" s="16" t="s">
        <v>284</v>
      </c>
      <c r="D10" s="16" t="s">
        <v>282</v>
      </c>
      <c r="E10" s="16" t="s">
        <v>283</v>
      </c>
      <c r="F10" s="16" t="s">
        <v>150</v>
      </c>
      <c r="G10" s="16"/>
      <c r="H10" s="16" t="s">
        <v>14</v>
      </c>
      <c r="I10" s="16" t="s">
        <v>282</v>
      </c>
      <c r="J10" s="12"/>
      <c r="K10" s="12" t="s">
        <v>148</v>
      </c>
      <c r="L10" s="12" t="s">
        <v>147</v>
      </c>
      <c r="M10" s="12"/>
      <c r="N10" s="12"/>
      <c r="O10" s="12" t="s">
        <v>147</v>
      </c>
      <c r="P10" s="12" t="s">
        <v>147</v>
      </c>
      <c r="Q10" s="12"/>
      <c r="R10" s="19">
        <v>0</v>
      </c>
      <c r="S10" s="19"/>
      <c r="T10" s="18">
        <f t="shared" si="2"/>
        <v>1</v>
      </c>
      <c r="U10" s="9"/>
      <c r="V10" s="8">
        <f t="shared" si="0"/>
        <v>5</v>
      </c>
      <c r="W10" s="23">
        <f t="shared" si="1"/>
        <v>0</v>
      </c>
      <c r="X10" s="22" t="s">
        <v>0</v>
      </c>
    </row>
    <row r="11" spans="1:24" x14ac:dyDescent="0.2">
      <c r="A11" s="16">
        <v>5</v>
      </c>
      <c r="B11" s="16">
        <v>1</v>
      </c>
      <c r="C11" s="16" t="s">
        <v>281</v>
      </c>
      <c r="D11" s="16" t="s">
        <v>279</v>
      </c>
      <c r="E11" s="16" t="s">
        <v>280</v>
      </c>
      <c r="F11" s="16" t="s">
        <v>150</v>
      </c>
      <c r="G11" s="16"/>
      <c r="H11" s="16" t="s">
        <v>14</v>
      </c>
      <c r="I11" s="16" t="s">
        <v>279</v>
      </c>
      <c r="J11" s="12"/>
      <c r="K11" s="12" t="s">
        <v>148</v>
      </c>
      <c r="L11" s="12" t="s">
        <v>147</v>
      </c>
      <c r="M11" s="12"/>
      <c r="N11" s="12"/>
      <c r="O11" s="12" t="s">
        <v>147</v>
      </c>
      <c r="P11" s="12" t="s">
        <v>147</v>
      </c>
      <c r="Q11" s="12"/>
      <c r="R11" s="19">
        <v>0</v>
      </c>
      <c r="S11" s="19"/>
      <c r="T11" s="18">
        <f t="shared" si="2"/>
        <v>1</v>
      </c>
      <c r="U11" s="9"/>
      <c r="V11" s="8">
        <f t="shared" si="0"/>
        <v>5</v>
      </c>
      <c r="W11" s="23">
        <f t="shared" si="1"/>
        <v>0</v>
      </c>
      <c r="X11" s="22" t="s">
        <v>0</v>
      </c>
    </row>
    <row r="12" spans="1:24" x14ac:dyDescent="0.2">
      <c r="A12" s="16">
        <v>6</v>
      </c>
      <c r="B12" s="16">
        <v>1</v>
      </c>
      <c r="C12" s="16" t="s">
        <v>278</v>
      </c>
      <c r="D12" s="16" t="s">
        <v>276</v>
      </c>
      <c r="E12" s="16" t="s">
        <v>277</v>
      </c>
      <c r="F12" s="16" t="s">
        <v>150</v>
      </c>
      <c r="G12" s="16"/>
      <c r="H12" s="16" t="s">
        <v>14</v>
      </c>
      <c r="I12" s="16" t="s">
        <v>276</v>
      </c>
      <c r="J12" s="12"/>
      <c r="K12" s="12" t="s">
        <v>148</v>
      </c>
      <c r="L12" s="12" t="s">
        <v>147</v>
      </c>
      <c r="M12" s="12"/>
      <c r="N12" s="12"/>
      <c r="O12" s="12" t="s">
        <v>147</v>
      </c>
      <c r="P12" s="12" t="s">
        <v>147</v>
      </c>
      <c r="Q12" s="12"/>
      <c r="R12" s="19">
        <v>0</v>
      </c>
      <c r="S12" s="19"/>
      <c r="T12" s="18">
        <f t="shared" si="2"/>
        <v>1</v>
      </c>
      <c r="U12" s="9"/>
      <c r="V12" s="8">
        <f t="shared" si="0"/>
        <v>5</v>
      </c>
      <c r="W12" s="23">
        <f t="shared" si="1"/>
        <v>0</v>
      </c>
      <c r="X12" s="22" t="s">
        <v>0</v>
      </c>
    </row>
    <row r="13" spans="1:24" x14ac:dyDescent="0.2">
      <c r="A13" s="16">
        <v>7</v>
      </c>
      <c r="B13" s="16">
        <v>1</v>
      </c>
      <c r="C13" s="16" t="s">
        <v>275</v>
      </c>
      <c r="D13" s="16" t="s">
        <v>273</v>
      </c>
      <c r="E13" s="16" t="s">
        <v>274</v>
      </c>
      <c r="F13" s="16" t="s">
        <v>150</v>
      </c>
      <c r="G13" s="16"/>
      <c r="H13" s="16" t="s">
        <v>14</v>
      </c>
      <c r="I13" s="16" t="s">
        <v>273</v>
      </c>
      <c r="J13" s="12"/>
      <c r="K13" s="12" t="s">
        <v>148</v>
      </c>
      <c r="L13" s="12" t="s">
        <v>147</v>
      </c>
      <c r="M13" s="12"/>
      <c r="N13" s="12"/>
      <c r="O13" s="12" t="s">
        <v>147</v>
      </c>
      <c r="P13" s="12" t="s">
        <v>147</v>
      </c>
      <c r="Q13" s="12"/>
      <c r="R13" s="19">
        <v>0</v>
      </c>
      <c r="S13" s="19"/>
      <c r="T13" s="18">
        <f t="shared" si="2"/>
        <v>1</v>
      </c>
      <c r="U13" s="9"/>
      <c r="V13" s="8">
        <f t="shared" si="0"/>
        <v>5</v>
      </c>
      <c r="W13" s="23">
        <f t="shared" si="1"/>
        <v>0</v>
      </c>
      <c r="X13" s="22" t="s">
        <v>0</v>
      </c>
    </row>
    <row r="14" spans="1:24" x14ac:dyDescent="0.2">
      <c r="A14" s="16">
        <v>8</v>
      </c>
      <c r="B14" s="16">
        <v>1</v>
      </c>
      <c r="C14" s="16" t="s">
        <v>272</v>
      </c>
      <c r="D14" s="16" t="s">
        <v>270</v>
      </c>
      <c r="E14" s="16" t="s">
        <v>271</v>
      </c>
      <c r="F14" s="16" t="s">
        <v>150</v>
      </c>
      <c r="G14" s="16"/>
      <c r="H14" s="16" t="s">
        <v>14</v>
      </c>
      <c r="I14" s="16" t="s">
        <v>270</v>
      </c>
      <c r="J14" s="12"/>
      <c r="K14" s="12" t="s">
        <v>148</v>
      </c>
      <c r="L14" s="12" t="s">
        <v>147</v>
      </c>
      <c r="M14" s="12"/>
      <c r="N14" s="12"/>
      <c r="O14" s="12" t="s">
        <v>147</v>
      </c>
      <c r="P14" s="12" t="s">
        <v>147</v>
      </c>
      <c r="Q14" s="12"/>
      <c r="R14" s="19">
        <v>0</v>
      </c>
      <c r="S14" s="19"/>
      <c r="T14" s="18">
        <f t="shared" si="2"/>
        <v>1</v>
      </c>
      <c r="U14" s="9"/>
      <c r="V14" s="8">
        <f t="shared" si="0"/>
        <v>5</v>
      </c>
      <c r="W14" s="23">
        <f t="shared" si="1"/>
        <v>0</v>
      </c>
      <c r="X14" s="22" t="s">
        <v>0</v>
      </c>
    </row>
    <row r="15" spans="1:24" x14ac:dyDescent="0.2">
      <c r="A15" s="16">
        <v>9</v>
      </c>
      <c r="B15" s="16">
        <v>1</v>
      </c>
      <c r="C15" s="16" t="s">
        <v>269</v>
      </c>
      <c r="D15" s="16" t="s">
        <v>267</v>
      </c>
      <c r="E15" s="16" t="s">
        <v>268</v>
      </c>
      <c r="F15" s="16" t="s">
        <v>150</v>
      </c>
      <c r="G15" s="16"/>
      <c r="H15" s="16" t="s">
        <v>14</v>
      </c>
      <c r="I15" s="16" t="s">
        <v>267</v>
      </c>
      <c r="J15" s="12"/>
      <c r="K15" s="12" t="s">
        <v>148</v>
      </c>
      <c r="L15" s="12" t="s">
        <v>147</v>
      </c>
      <c r="M15" s="12"/>
      <c r="N15" s="12"/>
      <c r="O15" s="12" t="s">
        <v>147</v>
      </c>
      <c r="P15" s="12" t="s">
        <v>147</v>
      </c>
      <c r="Q15" s="12"/>
      <c r="R15" s="19">
        <v>0</v>
      </c>
      <c r="S15" s="19"/>
      <c r="T15" s="18">
        <f t="shared" si="2"/>
        <v>1</v>
      </c>
      <c r="U15" s="9"/>
      <c r="V15" s="8">
        <f t="shared" si="0"/>
        <v>5</v>
      </c>
      <c r="W15" s="23">
        <f t="shared" si="1"/>
        <v>0</v>
      </c>
      <c r="X15" s="22" t="s">
        <v>0</v>
      </c>
    </row>
    <row r="16" spans="1:24" x14ac:dyDescent="0.2">
      <c r="A16" s="16">
        <v>10</v>
      </c>
      <c r="B16" s="16">
        <v>1</v>
      </c>
      <c r="C16" s="16" t="s">
        <v>266</v>
      </c>
      <c r="D16" s="16" t="s">
        <v>264</v>
      </c>
      <c r="E16" s="16" t="s">
        <v>265</v>
      </c>
      <c r="F16" s="16" t="s">
        <v>150</v>
      </c>
      <c r="G16" s="16"/>
      <c r="H16" s="16" t="s">
        <v>14</v>
      </c>
      <c r="I16" s="16" t="s">
        <v>264</v>
      </c>
      <c r="J16" s="12"/>
      <c r="K16" s="12" t="s">
        <v>148</v>
      </c>
      <c r="L16" s="12" t="s">
        <v>147</v>
      </c>
      <c r="M16" s="12"/>
      <c r="N16" s="12"/>
      <c r="O16" s="12" t="s">
        <v>147</v>
      </c>
      <c r="P16" s="12" t="s">
        <v>147</v>
      </c>
      <c r="Q16" s="12"/>
      <c r="R16" s="19">
        <v>0</v>
      </c>
      <c r="S16" s="19"/>
      <c r="T16" s="18">
        <f t="shared" si="2"/>
        <v>1</v>
      </c>
      <c r="U16" s="9"/>
      <c r="V16" s="8">
        <f t="shared" si="0"/>
        <v>5</v>
      </c>
      <c r="W16" s="23">
        <f t="shared" si="1"/>
        <v>0</v>
      </c>
      <c r="X16" s="22" t="s">
        <v>0</v>
      </c>
    </row>
    <row r="17" spans="1:24" x14ac:dyDescent="0.2">
      <c r="A17" s="16">
        <v>11</v>
      </c>
      <c r="B17" s="16">
        <v>1</v>
      </c>
      <c r="C17" s="16" t="s">
        <v>263</v>
      </c>
      <c r="D17" s="16" t="s">
        <v>261</v>
      </c>
      <c r="E17" s="16" t="s">
        <v>262</v>
      </c>
      <c r="F17" s="16" t="s">
        <v>150</v>
      </c>
      <c r="G17" s="16"/>
      <c r="H17" s="16" t="s">
        <v>14</v>
      </c>
      <c r="I17" s="16" t="s">
        <v>261</v>
      </c>
      <c r="J17" s="12"/>
      <c r="K17" s="12" t="s">
        <v>148</v>
      </c>
      <c r="L17" s="12" t="s">
        <v>147</v>
      </c>
      <c r="M17" s="12"/>
      <c r="N17" s="12"/>
      <c r="O17" s="12" t="s">
        <v>147</v>
      </c>
      <c r="P17" s="12" t="s">
        <v>147</v>
      </c>
      <c r="Q17" s="12"/>
      <c r="R17" s="19">
        <v>0</v>
      </c>
      <c r="S17" s="19"/>
      <c r="T17" s="18">
        <f t="shared" si="2"/>
        <v>1</v>
      </c>
      <c r="U17" s="9"/>
      <c r="V17" s="8">
        <f t="shared" si="0"/>
        <v>5</v>
      </c>
      <c r="W17" s="23">
        <f t="shared" si="1"/>
        <v>0</v>
      </c>
      <c r="X17" s="22" t="s">
        <v>0</v>
      </c>
    </row>
    <row r="18" spans="1:24" x14ac:dyDescent="0.2">
      <c r="A18" s="16">
        <v>12</v>
      </c>
      <c r="B18" s="16">
        <v>1</v>
      </c>
      <c r="C18" s="16" t="s">
        <v>260</v>
      </c>
      <c r="D18" s="16" t="s">
        <v>258</v>
      </c>
      <c r="E18" s="16" t="s">
        <v>259</v>
      </c>
      <c r="F18" s="16" t="s">
        <v>150</v>
      </c>
      <c r="G18" s="16"/>
      <c r="H18" s="16" t="s">
        <v>14</v>
      </c>
      <c r="I18" s="16" t="s">
        <v>258</v>
      </c>
      <c r="J18" s="12"/>
      <c r="K18" s="12" t="s">
        <v>148</v>
      </c>
      <c r="L18" s="12" t="s">
        <v>147</v>
      </c>
      <c r="M18" s="12"/>
      <c r="N18" s="12"/>
      <c r="O18" s="12" t="s">
        <v>147</v>
      </c>
      <c r="P18" s="12" t="s">
        <v>147</v>
      </c>
      <c r="Q18" s="12"/>
      <c r="R18" s="19">
        <v>0</v>
      </c>
      <c r="S18" s="19"/>
      <c r="T18" s="18">
        <f t="shared" si="2"/>
        <v>1</v>
      </c>
      <c r="U18" s="9"/>
      <c r="V18" s="8">
        <f t="shared" si="0"/>
        <v>5</v>
      </c>
      <c r="W18" s="23">
        <f t="shared" si="1"/>
        <v>0</v>
      </c>
      <c r="X18" s="22" t="s">
        <v>0</v>
      </c>
    </row>
    <row r="19" spans="1:24" x14ac:dyDescent="0.2">
      <c r="A19" s="16">
        <v>13</v>
      </c>
      <c r="B19" s="16">
        <v>1</v>
      </c>
      <c r="C19" s="16" t="s">
        <v>257</v>
      </c>
      <c r="D19" s="16" t="s">
        <v>255</v>
      </c>
      <c r="E19" s="16" t="s">
        <v>256</v>
      </c>
      <c r="F19" s="16" t="s">
        <v>150</v>
      </c>
      <c r="G19" s="16"/>
      <c r="H19" s="16" t="s">
        <v>14</v>
      </c>
      <c r="I19" s="16" t="s">
        <v>255</v>
      </c>
      <c r="J19" s="12"/>
      <c r="K19" s="12" t="s">
        <v>148</v>
      </c>
      <c r="L19" s="12" t="s">
        <v>147</v>
      </c>
      <c r="M19" s="12"/>
      <c r="N19" s="12"/>
      <c r="O19" s="12" t="s">
        <v>147</v>
      </c>
      <c r="P19" s="12" t="s">
        <v>147</v>
      </c>
      <c r="Q19" s="12"/>
      <c r="R19" s="19">
        <v>0</v>
      </c>
      <c r="S19" s="19"/>
      <c r="T19" s="18">
        <f t="shared" si="2"/>
        <v>1</v>
      </c>
      <c r="U19" s="9"/>
      <c r="V19" s="8">
        <f t="shared" si="0"/>
        <v>5</v>
      </c>
      <c r="W19" s="23">
        <f t="shared" si="1"/>
        <v>0</v>
      </c>
      <c r="X19" s="22" t="s">
        <v>0</v>
      </c>
    </row>
    <row r="20" spans="1:24" x14ac:dyDescent="0.2">
      <c r="A20" s="16">
        <v>14</v>
      </c>
      <c r="B20" s="16">
        <v>1</v>
      </c>
      <c r="C20" s="16" t="s">
        <v>254</v>
      </c>
      <c r="D20" s="16" t="s">
        <v>252</v>
      </c>
      <c r="E20" s="16" t="s">
        <v>253</v>
      </c>
      <c r="F20" s="16" t="s">
        <v>14</v>
      </c>
      <c r="G20" s="16"/>
      <c r="H20" s="16" t="s">
        <v>14</v>
      </c>
      <c r="I20" s="16" t="s">
        <v>252</v>
      </c>
      <c r="J20" s="12"/>
      <c r="K20" s="12"/>
      <c r="L20" s="12"/>
      <c r="M20" s="12"/>
      <c r="N20" s="12"/>
      <c r="O20" s="12" t="s">
        <v>193</v>
      </c>
      <c r="P20" s="12" t="s">
        <v>251</v>
      </c>
      <c r="Q20" s="12"/>
      <c r="R20" s="19">
        <v>0</v>
      </c>
      <c r="S20" s="19"/>
      <c r="T20" s="18">
        <f t="shared" si="2"/>
        <v>1</v>
      </c>
      <c r="U20" s="9"/>
      <c r="V20" s="8">
        <f t="shared" si="0"/>
        <v>5</v>
      </c>
      <c r="W20" s="23">
        <f t="shared" si="1"/>
        <v>0</v>
      </c>
      <c r="X20" s="22" t="s">
        <v>0</v>
      </c>
    </row>
    <row r="21" spans="1:24" x14ac:dyDescent="0.2">
      <c r="A21" s="16">
        <v>15</v>
      </c>
      <c r="B21" s="16">
        <v>1</v>
      </c>
      <c r="C21" s="16" t="s">
        <v>250</v>
      </c>
      <c r="D21" s="16" t="s">
        <v>248</v>
      </c>
      <c r="E21" s="16" t="s">
        <v>249</v>
      </c>
      <c r="F21" s="16" t="s">
        <v>14</v>
      </c>
      <c r="G21" s="16"/>
      <c r="H21" s="16" t="s">
        <v>14</v>
      </c>
      <c r="I21" s="16" t="s">
        <v>248</v>
      </c>
      <c r="J21" s="12"/>
      <c r="K21" s="12"/>
      <c r="L21" s="12"/>
      <c r="M21" s="12"/>
      <c r="N21" s="12"/>
      <c r="O21" s="12" t="s">
        <v>193</v>
      </c>
      <c r="P21" s="12" t="s">
        <v>193</v>
      </c>
      <c r="Q21" s="12"/>
      <c r="R21" s="19">
        <v>0</v>
      </c>
      <c r="S21" s="19"/>
      <c r="T21" s="18">
        <f t="shared" si="2"/>
        <v>1</v>
      </c>
      <c r="U21" s="9"/>
      <c r="V21" s="8">
        <f t="shared" si="0"/>
        <v>5</v>
      </c>
      <c r="W21" s="23">
        <f t="shared" si="1"/>
        <v>0</v>
      </c>
      <c r="X21" s="22" t="s">
        <v>0</v>
      </c>
    </row>
    <row r="22" spans="1:24" x14ac:dyDescent="0.2">
      <c r="A22" s="16">
        <v>16</v>
      </c>
      <c r="B22" s="16">
        <v>1</v>
      </c>
      <c r="C22" s="16" t="s">
        <v>247</v>
      </c>
      <c r="D22" s="16" t="s">
        <v>245</v>
      </c>
      <c r="E22" s="16" t="s">
        <v>246</v>
      </c>
      <c r="F22" s="16" t="s">
        <v>150</v>
      </c>
      <c r="G22" s="16"/>
      <c r="H22" s="16" t="s">
        <v>14</v>
      </c>
      <c r="I22" s="16" t="s">
        <v>245</v>
      </c>
      <c r="J22" s="12"/>
      <c r="K22" s="12" t="s">
        <v>148</v>
      </c>
      <c r="L22" s="12" t="s">
        <v>147</v>
      </c>
      <c r="M22" s="12"/>
      <c r="N22" s="12"/>
      <c r="O22" s="12" t="s">
        <v>147</v>
      </c>
      <c r="P22" s="12" t="s">
        <v>147</v>
      </c>
      <c r="Q22" s="12"/>
      <c r="R22" s="19">
        <v>0</v>
      </c>
      <c r="S22" s="19"/>
      <c r="T22" s="18">
        <f t="shared" si="2"/>
        <v>1</v>
      </c>
      <c r="U22" s="9"/>
      <c r="V22" s="8">
        <f t="shared" si="0"/>
        <v>5</v>
      </c>
      <c r="W22" s="23">
        <f t="shared" si="1"/>
        <v>0</v>
      </c>
      <c r="X22" s="22" t="s">
        <v>0</v>
      </c>
    </row>
    <row r="23" spans="1:24" x14ac:dyDescent="0.2">
      <c r="A23" s="16">
        <v>17</v>
      </c>
      <c r="B23" s="16">
        <v>1</v>
      </c>
      <c r="C23" s="16" t="s">
        <v>244</v>
      </c>
      <c r="D23" s="16" t="s">
        <v>242</v>
      </c>
      <c r="E23" s="16" t="s">
        <v>243</v>
      </c>
      <c r="F23" s="16" t="s">
        <v>150</v>
      </c>
      <c r="G23" s="16"/>
      <c r="H23" s="16" t="s">
        <v>14</v>
      </c>
      <c r="I23" s="16" t="s">
        <v>242</v>
      </c>
      <c r="J23" s="12"/>
      <c r="K23" s="12" t="s">
        <v>148</v>
      </c>
      <c r="L23" s="12" t="s">
        <v>147</v>
      </c>
      <c r="M23" s="12"/>
      <c r="N23" s="12"/>
      <c r="O23" s="12" t="s">
        <v>147</v>
      </c>
      <c r="P23" s="12" t="s">
        <v>147</v>
      </c>
      <c r="Q23" s="12"/>
      <c r="R23" s="19">
        <v>0</v>
      </c>
      <c r="S23" s="19"/>
      <c r="T23" s="18">
        <f t="shared" si="2"/>
        <v>1</v>
      </c>
      <c r="U23" s="9"/>
      <c r="V23" s="8">
        <f t="shared" si="0"/>
        <v>5</v>
      </c>
      <c r="W23" s="23">
        <f t="shared" si="1"/>
        <v>0</v>
      </c>
      <c r="X23" s="22" t="s">
        <v>0</v>
      </c>
    </row>
    <row r="24" spans="1:24" x14ac:dyDescent="0.2">
      <c r="A24" s="16">
        <v>18</v>
      </c>
      <c r="B24" s="16">
        <v>1</v>
      </c>
      <c r="C24" s="16" t="s">
        <v>241</v>
      </c>
      <c r="D24" s="16" t="s">
        <v>239</v>
      </c>
      <c r="E24" s="16" t="s">
        <v>240</v>
      </c>
      <c r="F24" s="16" t="s">
        <v>150</v>
      </c>
      <c r="G24" s="16"/>
      <c r="H24" s="16" t="s">
        <v>14</v>
      </c>
      <c r="I24" s="16" t="s">
        <v>239</v>
      </c>
      <c r="J24" s="12"/>
      <c r="K24" s="12" t="s">
        <v>148</v>
      </c>
      <c r="L24" s="12" t="s">
        <v>147</v>
      </c>
      <c r="M24" s="12"/>
      <c r="N24" s="12"/>
      <c r="O24" s="12" t="s">
        <v>147</v>
      </c>
      <c r="P24" s="12" t="s">
        <v>147</v>
      </c>
      <c r="Q24" s="12"/>
      <c r="R24" s="19">
        <v>0</v>
      </c>
      <c r="S24" s="19"/>
      <c r="T24" s="18">
        <f t="shared" si="2"/>
        <v>1</v>
      </c>
      <c r="U24" s="9"/>
      <c r="V24" s="8">
        <f t="shared" si="0"/>
        <v>5</v>
      </c>
      <c r="W24" s="23">
        <f t="shared" si="1"/>
        <v>0</v>
      </c>
      <c r="X24" s="22" t="s">
        <v>0</v>
      </c>
    </row>
    <row r="25" spans="1:24" x14ac:dyDescent="0.2">
      <c r="A25" s="16">
        <v>19</v>
      </c>
      <c r="B25" s="16">
        <v>1</v>
      </c>
      <c r="C25" s="16" t="s">
        <v>238</v>
      </c>
      <c r="D25" s="16" t="s">
        <v>236</v>
      </c>
      <c r="E25" s="16" t="s">
        <v>237</v>
      </c>
      <c r="F25" s="16" t="s">
        <v>150</v>
      </c>
      <c r="G25" s="16"/>
      <c r="H25" s="16" t="s">
        <v>14</v>
      </c>
      <c r="I25" s="16" t="s">
        <v>236</v>
      </c>
      <c r="J25" s="12"/>
      <c r="K25" s="12" t="s">
        <v>148</v>
      </c>
      <c r="L25" s="12" t="s">
        <v>147</v>
      </c>
      <c r="M25" s="12"/>
      <c r="N25" s="12"/>
      <c r="O25" s="12" t="s">
        <v>147</v>
      </c>
      <c r="P25" s="12" t="s">
        <v>147</v>
      </c>
      <c r="Q25" s="12"/>
      <c r="R25" s="19">
        <v>0</v>
      </c>
      <c r="S25" s="19"/>
      <c r="T25" s="18">
        <f t="shared" si="2"/>
        <v>1</v>
      </c>
      <c r="U25" s="9"/>
      <c r="V25" s="8">
        <f t="shared" si="0"/>
        <v>5</v>
      </c>
      <c r="W25" s="23">
        <f t="shared" si="1"/>
        <v>0</v>
      </c>
      <c r="X25" s="22" t="s">
        <v>0</v>
      </c>
    </row>
    <row r="26" spans="1:24" x14ac:dyDescent="0.2">
      <c r="A26" s="16">
        <v>20</v>
      </c>
      <c r="B26" s="16">
        <v>1</v>
      </c>
      <c r="C26" s="16" t="s">
        <v>235</v>
      </c>
      <c r="D26" s="16" t="s">
        <v>233</v>
      </c>
      <c r="E26" s="16" t="s">
        <v>234</v>
      </c>
      <c r="F26" s="16" t="s">
        <v>150</v>
      </c>
      <c r="G26" s="16"/>
      <c r="H26" s="16" t="s">
        <v>14</v>
      </c>
      <c r="I26" s="16" t="s">
        <v>233</v>
      </c>
      <c r="J26" s="12"/>
      <c r="K26" s="12" t="s">
        <v>148</v>
      </c>
      <c r="L26" s="12" t="s">
        <v>147</v>
      </c>
      <c r="M26" s="12"/>
      <c r="N26" s="12"/>
      <c r="O26" s="12" t="s">
        <v>147</v>
      </c>
      <c r="P26" s="12" t="s">
        <v>147</v>
      </c>
      <c r="Q26" s="12"/>
      <c r="R26" s="19">
        <v>0</v>
      </c>
      <c r="S26" s="19"/>
      <c r="T26" s="18">
        <f t="shared" si="2"/>
        <v>1</v>
      </c>
      <c r="U26" s="9"/>
      <c r="V26" s="8">
        <f t="shared" si="0"/>
        <v>5</v>
      </c>
      <c r="W26" s="23">
        <f t="shared" si="1"/>
        <v>0</v>
      </c>
      <c r="X26" s="22" t="s">
        <v>0</v>
      </c>
    </row>
    <row r="27" spans="1:24" x14ac:dyDescent="0.2">
      <c r="A27" s="16">
        <v>21</v>
      </c>
      <c r="B27" s="16">
        <v>1</v>
      </c>
      <c r="C27" s="16" t="s">
        <v>232</v>
      </c>
      <c r="D27" s="16" t="s">
        <v>230</v>
      </c>
      <c r="E27" s="16" t="s">
        <v>231</v>
      </c>
      <c r="F27" s="16" t="s">
        <v>14</v>
      </c>
      <c r="G27" s="16"/>
      <c r="H27" s="16" t="s">
        <v>14</v>
      </c>
      <c r="I27" s="16" t="s">
        <v>230</v>
      </c>
      <c r="J27" s="12"/>
      <c r="K27" s="12"/>
      <c r="L27" s="12"/>
      <c r="M27" s="12"/>
      <c r="N27" s="12"/>
      <c r="O27" s="12" t="s">
        <v>193</v>
      </c>
      <c r="P27" s="12" t="s">
        <v>193</v>
      </c>
      <c r="Q27" s="12"/>
      <c r="R27" s="19">
        <v>0</v>
      </c>
      <c r="S27" s="19"/>
      <c r="T27" s="18">
        <f t="shared" si="2"/>
        <v>1</v>
      </c>
      <c r="U27" s="9"/>
      <c r="V27" s="8">
        <f t="shared" si="0"/>
        <v>5</v>
      </c>
      <c r="W27" s="23">
        <f t="shared" si="1"/>
        <v>0</v>
      </c>
      <c r="X27" s="22" t="s">
        <v>0</v>
      </c>
    </row>
    <row r="28" spans="1:24" x14ac:dyDescent="0.2">
      <c r="A28" s="16">
        <v>22</v>
      </c>
      <c r="B28" s="16">
        <v>1</v>
      </c>
      <c r="C28" s="16" t="s">
        <v>229</v>
      </c>
      <c r="D28" s="16" t="s">
        <v>227</v>
      </c>
      <c r="E28" s="16" t="s">
        <v>228</v>
      </c>
      <c r="F28" s="16" t="s">
        <v>150</v>
      </c>
      <c r="G28" s="16"/>
      <c r="H28" s="16" t="s">
        <v>14</v>
      </c>
      <c r="I28" s="16" t="s">
        <v>227</v>
      </c>
      <c r="J28" s="12"/>
      <c r="K28" s="12" t="s">
        <v>148</v>
      </c>
      <c r="L28" s="12" t="s">
        <v>147</v>
      </c>
      <c r="M28" s="12"/>
      <c r="N28" s="12"/>
      <c r="O28" s="12" t="s">
        <v>147</v>
      </c>
      <c r="P28" s="12" t="s">
        <v>147</v>
      </c>
      <c r="Q28" s="12"/>
      <c r="R28" s="19">
        <v>0</v>
      </c>
      <c r="S28" s="19"/>
      <c r="T28" s="18">
        <f t="shared" si="2"/>
        <v>1</v>
      </c>
      <c r="U28" s="9"/>
      <c r="V28" s="8">
        <f t="shared" si="0"/>
        <v>5</v>
      </c>
      <c r="W28" s="23">
        <f t="shared" si="1"/>
        <v>0</v>
      </c>
      <c r="X28" s="22" t="s">
        <v>0</v>
      </c>
    </row>
    <row r="29" spans="1:24" x14ac:dyDescent="0.2">
      <c r="A29" s="16">
        <v>23</v>
      </c>
      <c r="B29" s="16">
        <v>1</v>
      </c>
      <c r="C29" s="16" t="s">
        <v>226</v>
      </c>
      <c r="D29" s="16" t="s">
        <v>224</v>
      </c>
      <c r="E29" s="16" t="s">
        <v>225</v>
      </c>
      <c r="F29" s="16" t="s">
        <v>150</v>
      </c>
      <c r="G29" s="16"/>
      <c r="H29" s="16" t="s">
        <v>14</v>
      </c>
      <c r="I29" s="16" t="s">
        <v>224</v>
      </c>
      <c r="J29" s="12"/>
      <c r="K29" s="12" t="s">
        <v>148</v>
      </c>
      <c r="L29" s="12" t="s">
        <v>147</v>
      </c>
      <c r="M29" s="12"/>
      <c r="N29" s="12"/>
      <c r="O29" s="12" t="s">
        <v>147</v>
      </c>
      <c r="P29" s="12" t="s">
        <v>147</v>
      </c>
      <c r="Q29" s="12"/>
      <c r="R29" s="19">
        <v>0</v>
      </c>
      <c r="S29" s="19"/>
      <c r="T29" s="18">
        <f t="shared" si="2"/>
        <v>1</v>
      </c>
      <c r="U29" s="9"/>
      <c r="V29" s="8">
        <f t="shared" si="0"/>
        <v>5</v>
      </c>
      <c r="W29" s="23">
        <f t="shared" si="1"/>
        <v>0</v>
      </c>
      <c r="X29" s="22" t="s">
        <v>0</v>
      </c>
    </row>
    <row r="30" spans="1:24" x14ac:dyDescent="0.2">
      <c r="A30" s="16">
        <v>24</v>
      </c>
      <c r="B30" s="16">
        <v>1</v>
      </c>
      <c r="C30" s="16" t="s">
        <v>223</v>
      </c>
      <c r="D30" s="16" t="s">
        <v>221</v>
      </c>
      <c r="E30" s="16" t="s">
        <v>222</v>
      </c>
      <c r="F30" s="16" t="s">
        <v>150</v>
      </c>
      <c r="G30" s="16"/>
      <c r="H30" s="16" t="s">
        <v>14</v>
      </c>
      <c r="I30" s="16" t="s">
        <v>221</v>
      </c>
      <c r="J30" s="12"/>
      <c r="K30" s="12" t="s">
        <v>148</v>
      </c>
      <c r="L30" s="12" t="s">
        <v>147</v>
      </c>
      <c r="M30" s="12"/>
      <c r="N30" s="12"/>
      <c r="O30" s="12" t="s">
        <v>147</v>
      </c>
      <c r="P30" s="12" t="s">
        <v>147</v>
      </c>
      <c r="Q30" s="12"/>
      <c r="R30" s="19">
        <v>0</v>
      </c>
      <c r="S30" s="19"/>
      <c r="T30" s="18">
        <f t="shared" si="2"/>
        <v>1</v>
      </c>
      <c r="U30" s="9"/>
      <c r="V30" s="8">
        <f t="shared" si="0"/>
        <v>5</v>
      </c>
      <c r="W30" s="23">
        <f t="shared" si="1"/>
        <v>0</v>
      </c>
      <c r="X30" s="22" t="s">
        <v>0</v>
      </c>
    </row>
    <row r="31" spans="1:24" x14ac:dyDescent="0.2">
      <c r="A31" s="16">
        <v>25</v>
      </c>
      <c r="B31" s="16">
        <v>1</v>
      </c>
      <c r="C31" s="16" t="s">
        <v>220</v>
      </c>
      <c r="D31" s="16" t="s">
        <v>218</v>
      </c>
      <c r="E31" s="16" t="s">
        <v>219</v>
      </c>
      <c r="F31" s="16" t="s">
        <v>150</v>
      </c>
      <c r="G31" s="16"/>
      <c r="H31" s="16" t="s">
        <v>14</v>
      </c>
      <c r="I31" s="16" t="s">
        <v>218</v>
      </c>
      <c r="J31" s="12"/>
      <c r="K31" s="12" t="s">
        <v>148</v>
      </c>
      <c r="L31" s="12" t="s">
        <v>147</v>
      </c>
      <c r="M31" s="12"/>
      <c r="N31" s="12"/>
      <c r="O31" s="12" t="s">
        <v>147</v>
      </c>
      <c r="P31" s="12" t="s">
        <v>147</v>
      </c>
      <c r="Q31" s="12"/>
      <c r="R31" s="19">
        <v>0</v>
      </c>
      <c r="S31" s="19"/>
      <c r="T31" s="18">
        <f t="shared" si="2"/>
        <v>1</v>
      </c>
      <c r="U31" s="9"/>
      <c r="V31" s="8">
        <f t="shared" si="0"/>
        <v>5</v>
      </c>
      <c r="W31" s="23">
        <f t="shared" si="1"/>
        <v>0</v>
      </c>
      <c r="X31" s="22" t="s">
        <v>0</v>
      </c>
    </row>
    <row r="32" spans="1:24" x14ac:dyDescent="0.2">
      <c r="A32" s="16">
        <v>26</v>
      </c>
      <c r="B32" s="16">
        <v>1</v>
      </c>
      <c r="C32" s="16" t="s">
        <v>217</v>
      </c>
      <c r="D32" s="16" t="s">
        <v>215</v>
      </c>
      <c r="E32" s="16" t="s">
        <v>216</v>
      </c>
      <c r="F32" s="16" t="s">
        <v>150</v>
      </c>
      <c r="G32" s="16"/>
      <c r="H32" s="16" t="s">
        <v>14</v>
      </c>
      <c r="I32" s="16" t="s">
        <v>215</v>
      </c>
      <c r="J32" s="12"/>
      <c r="K32" s="12" t="s">
        <v>148</v>
      </c>
      <c r="L32" s="12" t="s">
        <v>147</v>
      </c>
      <c r="M32" s="12"/>
      <c r="N32" s="12"/>
      <c r="O32" s="12" t="s">
        <v>147</v>
      </c>
      <c r="P32" s="12" t="s">
        <v>147</v>
      </c>
      <c r="Q32" s="12"/>
      <c r="R32" s="19">
        <v>0</v>
      </c>
      <c r="S32" s="19"/>
      <c r="T32" s="18">
        <f t="shared" si="2"/>
        <v>1</v>
      </c>
      <c r="U32" s="9"/>
      <c r="V32" s="8">
        <f t="shared" si="0"/>
        <v>5</v>
      </c>
      <c r="W32" s="23">
        <f t="shared" si="1"/>
        <v>0</v>
      </c>
      <c r="X32" s="22" t="s">
        <v>0</v>
      </c>
    </row>
    <row r="33" spans="1:24" x14ac:dyDescent="0.2">
      <c r="A33" s="16">
        <v>27</v>
      </c>
      <c r="B33" s="16">
        <v>1</v>
      </c>
      <c r="C33" s="16" t="s">
        <v>214</v>
      </c>
      <c r="D33" s="16" t="s">
        <v>212</v>
      </c>
      <c r="E33" s="16" t="s">
        <v>213</v>
      </c>
      <c r="F33" s="16" t="s">
        <v>150</v>
      </c>
      <c r="G33" s="16"/>
      <c r="H33" s="16" t="s">
        <v>14</v>
      </c>
      <c r="I33" s="16" t="s">
        <v>212</v>
      </c>
      <c r="J33" s="12"/>
      <c r="K33" s="12" t="s">
        <v>148</v>
      </c>
      <c r="L33" s="12" t="s">
        <v>147</v>
      </c>
      <c r="M33" s="12"/>
      <c r="N33" s="12"/>
      <c r="O33" s="12" t="s">
        <v>147</v>
      </c>
      <c r="P33" s="12" t="s">
        <v>147</v>
      </c>
      <c r="Q33" s="12"/>
      <c r="R33" s="19">
        <v>0</v>
      </c>
      <c r="S33" s="19"/>
      <c r="T33" s="18">
        <f t="shared" si="2"/>
        <v>1</v>
      </c>
      <c r="U33" s="9"/>
      <c r="V33" s="8">
        <f t="shared" si="0"/>
        <v>5</v>
      </c>
      <c r="W33" s="23">
        <f t="shared" si="1"/>
        <v>0</v>
      </c>
      <c r="X33" s="22" t="s">
        <v>0</v>
      </c>
    </row>
    <row r="34" spans="1:24" x14ac:dyDescent="0.2">
      <c r="A34" s="16">
        <v>28</v>
      </c>
      <c r="B34" s="16">
        <v>1</v>
      </c>
      <c r="C34" s="16" t="s">
        <v>211</v>
      </c>
      <c r="D34" s="16" t="s">
        <v>209</v>
      </c>
      <c r="E34" s="16" t="s">
        <v>210</v>
      </c>
      <c r="F34" s="16" t="s">
        <v>150</v>
      </c>
      <c r="G34" s="28"/>
      <c r="H34" s="28" t="s">
        <v>14</v>
      </c>
      <c r="I34" s="28" t="s">
        <v>209</v>
      </c>
      <c r="J34" s="13"/>
      <c r="K34" s="12" t="s">
        <v>148</v>
      </c>
      <c r="L34" s="12" t="s">
        <v>147</v>
      </c>
      <c r="M34" s="13"/>
      <c r="N34" s="13"/>
      <c r="O34" s="12" t="s">
        <v>147</v>
      </c>
      <c r="P34" s="12" t="s">
        <v>147</v>
      </c>
      <c r="Q34" s="13"/>
      <c r="R34" s="19">
        <v>0</v>
      </c>
      <c r="S34" s="19"/>
      <c r="T34" s="18">
        <f t="shared" si="2"/>
        <v>1</v>
      </c>
      <c r="U34" s="9"/>
      <c r="V34" s="8">
        <f t="shared" si="0"/>
        <v>5</v>
      </c>
      <c r="W34" s="23">
        <f t="shared" si="1"/>
        <v>0</v>
      </c>
      <c r="X34" s="22" t="s">
        <v>0</v>
      </c>
    </row>
    <row r="35" spans="1:24" x14ac:dyDescent="0.2">
      <c r="A35" s="16">
        <v>29</v>
      </c>
      <c r="B35" s="16">
        <v>1</v>
      </c>
      <c r="C35" s="16" t="s">
        <v>208</v>
      </c>
      <c r="D35" s="16" t="s">
        <v>206</v>
      </c>
      <c r="E35" s="16" t="s">
        <v>207</v>
      </c>
      <c r="F35" s="16" t="s">
        <v>150</v>
      </c>
      <c r="G35" s="28"/>
      <c r="H35" s="28" t="s">
        <v>14</v>
      </c>
      <c r="I35" s="28" t="s">
        <v>206</v>
      </c>
      <c r="J35" s="13"/>
      <c r="K35" s="12" t="s">
        <v>148</v>
      </c>
      <c r="L35" s="12" t="s">
        <v>147</v>
      </c>
      <c r="M35" s="13"/>
      <c r="N35" s="13"/>
      <c r="O35" s="12" t="s">
        <v>147</v>
      </c>
      <c r="P35" s="12" t="s">
        <v>147</v>
      </c>
      <c r="Q35" s="13"/>
      <c r="R35" s="19">
        <v>0</v>
      </c>
      <c r="S35" s="19"/>
      <c r="T35" s="18">
        <f t="shared" si="2"/>
        <v>1</v>
      </c>
      <c r="U35" s="9"/>
      <c r="V35" s="8">
        <f t="shared" si="0"/>
        <v>5</v>
      </c>
      <c r="W35" s="23">
        <f t="shared" si="1"/>
        <v>0</v>
      </c>
      <c r="X35" s="22" t="s">
        <v>0</v>
      </c>
    </row>
    <row r="36" spans="1:24" x14ac:dyDescent="0.2">
      <c r="A36" s="16">
        <v>30</v>
      </c>
      <c r="B36" s="16">
        <v>1</v>
      </c>
      <c r="C36" s="16" t="s">
        <v>205</v>
      </c>
      <c r="D36" s="16" t="s">
        <v>203</v>
      </c>
      <c r="E36" s="16" t="s">
        <v>204</v>
      </c>
      <c r="F36" s="16" t="s">
        <v>150</v>
      </c>
      <c r="G36" s="28"/>
      <c r="H36" s="28" t="s">
        <v>14</v>
      </c>
      <c r="I36" s="28" t="s">
        <v>203</v>
      </c>
      <c r="J36" s="13"/>
      <c r="K36" s="12" t="s">
        <v>148</v>
      </c>
      <c r="L36" s="12" t="s">
        <v>147</v>
      </c>
      <c r="M36" s="13"/>
      <c r="N36" s="13"/>
      <c r="O36" s="12" t="s">
        <v>147</v>
      </c>
      <c r="P36" s="12" t="s">
        <v>147</v>
      </c>
      <c r="Q36" s="13"/>
      <c r="R36" s="19">
        <v>0</v>
      </c>
      <c r="S36" s="19"/>
      <c r="T36" s="18">
        <f t="shared" si="2"/>
        <v>1</v>
      </c>
      <c r="U36" s="9"/>
      <c r="V36" s="8">
        <f t="shared" si="0"/>
        <v>5</v>
      </c>
      <c r="W36" s="23">
        <f t="shared" si="1"/>
        <v>0</v>
      </c>
      <c r="X36" s="22" t="s">
        <v>0</v>
      </c>
    </row>
    <row r="37" spans="1:24" x14ac:dyDescent="0.2">
      <c r="A37" s="16">
        <v>31</v>
      </c>
      <c r="B37" s="16">
        <v>1</v>
      </c>
      <c r="C37" s="16" t="s">
        <v>202</v>
      </c>
      <c r="D37" s="16" t="s">
        <v>200</v>
      </c>
      <c r="E37" s="16" t="s">
        <v>201</v>
      </c>
      <c r="F37" s="16" t="s">
        <v>150</v>
      </c>
      <c r="G37" s="28"/>
      <c r="H37" s="28" t="s">
        <v>14</v>
      </c>
      <c r="I37" s="28" t="s">
        <v>200</v>
      </c>
      <c r="J37" s="13"/>
      <c r="K37" s="12" t="s">
        <v>148</v>
      </c>
      <c r="L37" s="12" t="s">
        <v>147</v>
      </c>
      <c r="M37" s="13"/>
      <c r="N37" s="13"/>
      <c r="O37" s="12" t="s">
        <v>147</v>
      </c>
      <c r="P37" s="12" t="s">
        <v>147</v>
      </c>
      <c r="Q37" s="13"/>
      <c r="R37" s="19">
        <v>0</v>
      </c>
      <c r="S37" s="19"/>
      <c r="T37" s="18">
        <f t="shared" si="2"/>
        <v>1</v>
      </c>
      <c r="U37" s="9"/>
      <c r="V37" s="8">
        <f t="shared" si="0"/>
        <v>5</v>
      </c>
      <c r="W37" s="23">
        <f t="shared" si="1"/>
        <v>0</v>
      </c>
      <c r="X37" s="22" t="s">
        <v>0</v>
      </c>
    </row>
    <row r="38" spans="1:24" x14ac:dyDescent="0.2">
      <c r="A38" s="16">
        <v>32</v>
      </c>
      <c r="B38" s="16">
        <v>1</v>
      </c>
      <c r="C38" s="16" t="s">
        <v>199</v>
      </c>
      <c r="D38" s="16" t="s">
        <v>197</v>
      </c>
      <c r="E38" s="16" t="s">
        <v>198</v>
      </c>
      <c r="F38" s="16" t="s">
        <v>150</v>
      </c>
      <c r="G38" s="28"/>
      <c r="H38" s="28" t="s">
        <v>14</v>
      </c>
      <c r="I38" s="28" t="s">
        <v>197</v>
      </c>
      <c r="J38" s="13"/>
      <c r="K38" s="12" t="s">
        <v>148</v>
      </c>
      <c r="L38" s="12" t="s">
        <v>147</v>
      </c>
      <c r="M38" s="13"/>
      <c r="N38" s="13"/>
      <c r="O38" s="12" t="s">
        <v>147</v>
      </c>
      <c r="P38" s="12" t="s">
        <v>147</v>
      </c>
      <c r="Q38" s="13"/>
      <c r="R38" s="19">
        <v>0</v>
      </c>
      <c r="S38" s="19"/>
      <c r="T38" s="18">
        <f t="shared" si="2"/>
        <v>1</v>
      </c>
      <c r="U38" s="9"/>
      <c r="V38" s="8">
        <f t="shared" si="0"/>
        <v>5</v>
      </c>
      <c r="W38" s="23">
        <f t="shared" si="1"/>
        <v>0</v>
      </c>
      <c r="X38" s="22" t="s">
        <v>0</v>
      </c>
    </row>
    <row r="39" spans="1:24" x14ac:dyDescent="0.2">
      <c r="A39" s="16">
        <v>33</v>
      </c>
      <c r="B39" s="16">
        <v>1</v>
      </c>
      <c r="C39" s="16" t="s">
        <v>196</v>
      </c>
      <c r="D39" s="16" t="s">
        <v>194</v>
      </c>
      <c r="E39" s="16" t="s">
        <v>195</v>
      </c>
      <c r="F39" s="16" t="s">
        <v>14</v>
      </c>
      <c r="G39" s="28"/>
      <c r="H39" s="28" t="s">
        <v>14</v>
      </c>
      <c r="I39" s="28" t="s">
        <v>194</v>
      </c>
      <c r="J39" s="13"/>
      <c r="K39" s="12"/>
      <c r="L39" s="13"/>
      <c r="M39" s="13"/>
      <c r="N39" s="13"/>
      <c r="O39" s="12" t="s">
        <v>193</v>
      </c>
      <c r="P39" s="12" t="s">
        <v>193</v>
      </c>
      <c r="Q39" s="13"/>
      <c r="R39" s="19">
        <v>0</v>
      </c>
      <c r="S39" s="19"/>
      <c r="T39" s="18">
        <f t="shared" si="2"/>
        <v>1</v>
      </c>
      <c r="U39" s="9"/>
      <c r="V39" s="8">
        <f t="shared" ref="V39:V70" si="3">($C$5*B39)+U39</f>
        <v>5</v>
      </c>
      <c r="W39" s="23">
        <f t="shared" ref="W39:W70" si="4">(R39+S39)*V39</f>
        <v>0</v>
      </c>
      <c r="X39" s="22" t="s">
        <v>0</v>
      </c>
    </row>
    <row r="40" spans="1:24" x14ac:dyDescent="0.2">
      <c r="A40" s="16">
        <v>34</v>
      </c>
      <c r="B40" s="16">
        <v>1</v>
      </c>
      <c r="C40" s="16" t="s">
        <v>192</v>
      </c>
      <c r="D40" s="16" t="s">
        <v>190</v>
      </c>
      <c r="E40" s="16" t="s">
        <v>191</v>
      </c>
      <c r="F40" s="16" t="s">
        <v>6</v>
      </c>
      <c r="G40" s="28"/>
      <c r="H40" s="28" t="s">
        <v>14</v>
      </c>
      <c r="I40" s="28" t="s">
        <v>190</v>
      </c>
      <c r="J40" s="13"/>
      <c r="K40" s="13" t="s">
        <v>176</v>
      </c>
      <c r="L40" s="13" t="s">
        <v>186</v>
      </c>
      <c r="M40" s="13"/>
      <c r="N40" s="13"/>
      <c r="O40" s="12" t="s">
        <v>175</v>
      </c>
      <c r="P40" s="12" t="s">
        <v>1</v>
      </c>
      <c r="Q40" s="11">
        <v>42963</v>
      </c>
      <c r="R40" s="19">
        <v>824.24</v>
      </c>
      <c r="S40" s="19"/>
      <c r="T40" s="18">
        <f t="shared" ref="T40:T57" si="5">B40</f>
        <v>1</v>
      </c>
      <c r="U40" s="9">
        <v>1</v>
      </c>
      <c r="V40" s="8">
        <f t="shared" si="3"/>
        <v>6</v>
      </c>
      <c r="W40" s="23">
        <f t="shared" si="4"/>
        <v>4945.4400000000005</v>
      </c>
      <c r="X40" s="22" t="s">
        <v>0</v>
      </c>
    </row>
    <row r="41" spans="1:24" x14ac:dyDescent="0.2">
      <c r="A41" s="16">
        <v>35</v>
      </c>
      <c r="B41" s="16">
        <v>1</v>
      </c>
      <c r="C41" s="16" t="s">
        <v>189</v>
      </c>
      <c r="D41" s="16" t="s">
        <v>187</v>
      </c>
      <c r="E41" s="16" t="s">
        <v>188</v>
      </c>
      <c r="F41" s="16" t="s">
        <v>6</v>
      </c>
      <c r="G41" s="28"/>
      <c r="H41" s="28" t="s">
        <v>14</v>
      </c>
      <c r="I41" s="28" t="s">
        <v>187</v>
      </c>
      <c r="J41" s="13"/>
      <c r="K41" s="13" t="s">
        <v>176</v>
      </c>
      <c r="L41" s="13" t="s">
        <v>186</v>
      </c>
      <c r="M41" s="13"/>
      <c r="N41" s="13"/>
      <c r="O41" s="12" t="s">
        <v>175</v>
      </c>
      <c r="P41" s="12" t="s">
        <v>1</v>
      </c>
      <c r="Q41" s="11">
        <v>42963</v>
      </c>
      <c r="R41" s="19">
        <v>828.15</v>
      </c>
      <c r="S41" s="19"/>
      <c r="T41" s="18">
        <f t="shared" si="5"/>
        <v>1</v>
      </c>
      <c r="U41" s="9">
        <v>1</v>
      </c>
      <c r="V41" s="8">
        <f t="shared" si="3"/>
        <v>6</v>
      </c>
      <c r="W41" s="23">
        <f t="shared" si="4"/>
        <v>4968.8999999999996</v>
      </c>
      <c r="X41" s="22" t="s">
        <v>0</v>
      </c>
    </row>
    <row r="42" spans="1:24" x14ac:dyDescent="0.2">
      <c r="A42" s="16">
        <v>36</v>
      </c>
      <c r="B42" s="16">
        <v>1</v>
      </c>
      <c r="C42" s="16" t="s">
        <v>185</v>
      </c>
      <c r="D42" s="16" t="s">
        <v>183</v>
      </c>
      <c r="E42" s="16" t="s">
        <v>184</v>
      </c>
      <c r="F42" s="16" t="s">
        <v>6</v>
      </c>
      <c r="G42" s="28"/>
      <c r="H42" s="28" t="s">
        <v>14</v>
      </c>
      <c r="I42" s="28" t="s">
        <v>183</v>
      </c>
      <c r="J42" s="13"/>
      <c r="K42" s="13" t="s">
        <v>176</v>
      </c>
      <c r="L42" s="13" t="s">
        <v>3</v>
      </c>
      <c r="M42" s="13"/>
      <c r="N42" s="13"/>
      <c r="O42" s="12" t="s">
        <v>175</v>
      </c>
      <c r="P42" s="12" t="s">
        <v>1</v>
      </c>
      <c r="Q42" s="11">
        <v>42943</v>
      </c>
      <c r="R42" s="19">
        <v>76.400000000000006</v>
      </c>
      <c r="S42" s="19"/>
      <c r="T42" s="18">
        <f t="shared" si="5"/>
        <v>1</v>
      </c>
      <c r="U42" s="9"/>
      <c r="V42" s="8">
        <f t="shared" si="3"/>
        <v>5</v>
      </c>
      <c r="W42" s="23">
        <f t="shared" si="4"/>
        <v>382</v>
      </c>
      <c r="X42" s="22" t="s">
        <v>0</v>
      </c>
    </row>
    <row r="43" spans="1:24" x14ac:dyDescent="0.2">
      <c r="A43" s="16">
        <v>37</v>
      </c>
      <c r="B43" s="16">
        <v>1</v>
      </c>
      <c r="C43" s="16" t="s">
        <v>182</v>
      </c>
      <c r="D43" s="16" t="s">
        <v>180</v>
      </c>
      <c r="E43" s="16" t="s">
        <v>181</v>
      </c>
      <c r="F43" s="16" t="s">
        <v>6</v>
      </c>
      <c r="G43" s="28"/>
      <c r="H43" s="28" t="s">
        <v>14</v>
      </c>
      <c r="I43" s="28" t="s">
        <v>180</v>
      </c>
      <c r="J43" s="13"/>
      <c r="K43" s="13" t="s">
        <v>176</v>
      </c>
      <c r="L43" s="13" t="s">
        <v>3</v>
      </c>
      <c r="M43" s="13"/>
      <c r="N43" s="13"/>
      <c r="O43" s="12" t="s">
        <v>175</v>
      </c>
      <c r="P43" s="12" t="s">
        <v>1</v>
      </c>
      <c r="Q43" s="11">
        <v>42943</v>
      </c>
      <c r="R43" s="19">
        <v>79.069999999999993</v>
      </c>
      <c r="S43" s="19"/>
      <c r="T43" s="18">
        <f t="shared" si="5"/>
        <v>1</v>
      </c>
      <c r="U43" s="9"/>
      <c r="V43" s="8">
        <f t="shared" si="3"/>
        <v>5</v>
      </c>
      <c r="W43" s="23">
        <f t="shared" si="4"/>
        <v>395.34999999999997</v>
      </c>
      <c r="X43" s="22" t="s">
        <v>0</v>
      </c>
    </row>
    <row r="44" spans="1:24" x14ac:dyDescent="0.2">
      <c r="A44" s="16">
        <v>38</v>
      </c>
      <c r="B44" s="16">
        <v>1</v>
      </c>
      <c r="C44" s="16" t="s">
        <v>179</v>
      </c>
      <c r="D44" s="16" t="s">
        <v>177</v>
      </c>
      <c r="E44" s="16" t="s">
        <v>178</v>
      </c>
      <c r="F44" s="16" t="s">
        <v>6</v>
      </c>
      <c r="G44" s="28"/>
      <c r="H44" s="28" t="s">
        <v>14</v>
      </c>
      <c r="I44" s="28" t="s">
        <v>177</v>
      </c>
      <c r="J44" s="13"/>
      <c r="K44" s="13" t="s">
        <v>176</v>
      </c>
      <c r="L44" s="13" t="s">
        <v>3</v>
      </c>
      <c r="M44" s="13"/>
      <c r="N44" s="13"/>
      <c r="O44" s="12" t="s">
        <v>175</v>
      </c>
      <c r="P44" s="12" t="s">
        <v>1</v>
      </c>
      <c r="Q44" s="11">
        <v>42943</v>
      </c>
      <c r="R44" s="19">
        <v>174.78</v>
      </c>
      <c r="S44" s="19"/>
      <c r="T44" s="18">
        <f t="shared" si="5"/>
        <v>1</v>
      </c>
      <c r="U44" s="9"/>
      <c r="V44" s="8">
        <f t="shared" si="3"/>
        <v>5</v>
      </c>
      <c r="W44" s="23">
        <f t="shared" si="4"/>
        <v>873.9</v>
      </c>
      <c r="X44" s="22" t="s">
        <v>0</v>
      </c>
    </row>
    <row r="45" spans="1:24" x14ac:dyDescent="0.2">
      <c r="A45" s="16">
        <v>39</v>
      </c>
      <c r="B45" s="16">
        <v>2</v>
      </c>
      <c r="C45" s="16" t="s">
        <v>174</v>
      </c>
      <c r="D45" s="16" t="s">
        <v>173</v>
      </c>
      <c r="E45" s="16" t="s">
        <v>159</v>
      </c>
      <c r="F45" s="16" t="s">
        <v>150</v>
      </c>
      <c r="G45" s="28"/>
      <c r="H45" s="28" t="s">
        <v>14</v>
      </c>
      <c r="I45" s="28" t="s">
        <v>173</v>
      </c>
      <c r="J45" s="13"/>
      <c r="K45" s="12" t="s">
        <v>148</v>
      </c>
      <c r="L45" s="12" t="s">
        <v>147</v>
      </c>
      <c r="M45" s="13"/>
      <c r="N45" s="13"/>
      <c r="O45" s="12" t="s">
        <v>147</v>
      </c>
      <c r="P45" s="12" t="s">
        <v>147</v>
      </c>
      <c r="Q45" s="13"/>
      <c r="R45" s="19">
        <v>0</v>
      </c>
      <c r="S45" s="19"/>
      <c r="T45" s="18">
        <f t="shared" si="5"/>
        <v>2</v>
      </c>
      <c r="U45" s="9"/>
      <c r="V45" s="8">
        <f t="shared" si="3"/>
        <v>10</v>
      </c>
      <c r="W45" s="23">
        <f t="shared" si="4"/>
        <v>0</v>
      </c>
      <c r="X45" s="22" t="s">
        <v>0</v>
      </c>
    </row>
    <row r="46" spans="1:24" x14ac:dyDescent="0.2">
      <c r="A46" s="16">
        <v>40</v>
      </c>
      <c r="B46" s="16">
        <v>2</v>
      </c>
      <c r="C46" s="16" t="s">
        <v>172</v>
      </c>
      <c r="D46" s="16" t="s">
        <v>171</v>
      </c>
      <c r="E46" s="16" t="s">
        <v>159</v>
      </c>
      <c r="F46" s="16" t="s">
        <v>150</v>
      </c>
      <c r="G46" s="28"/>
      <c r="H46" s="28" t="s">
        <v>14</v>
      </c>
      <c r="I46" s="28" t="s">
        <v>171</v>
      </c>
      <c r="J46" s="13"/>
      <c r="K46" s="12" t="s">
        <v>148</v>
      </c>
      <c r="L46" s="12" t="s">
        <v>147</v>
      </c>
      <c r="M46" s="13"/>
      <c r="N46" s="13"/>
      <c r="O46" s="12" t="s">
        <v>147</v>
      </c>
      <c r="P46" s="12" t="s">
        <v>147</v>
      </c>
      <c r="Q46" s="13"/>
      <c r="R46" s="19">
        <v>0</v>
      </c>
      <c r="S46" s="19"/>
      <c r="T46" s="18">
        <f t="shared" si="5"/>
        <v>2</v>
      </c>
      <c r="U46" s="9"/>
      <c r="V46" s="8">
        <f t="shared" si="3"/>
        <v>10</v>
      </c>
      <c r="W46" s="23">
        <f t="shared" si="4"/>
        <v>0</v>
      </c>
      <c r="X46" s="22" t="s">
        <v>0</v>
      </c>
    </row>
    <row r="47" spans="1:24" x14ac:dyDescent="0.2">
      <c r="A47" s="16">
        <v>41</v>
      </c>
      <c r="B47" s="16">
        <v>2</v>
      </c>
      <c r="C47" s="16" t="s">
        <v>170</v>
      </c>
      <c r="D47" s="16" t="s">
        <v>169</v>
      </c>
      <c r="E47" s="16" t="s">
        <v>159</v>
      </c>
      <c r="F47" s="16" t="s">
        <v>150</v>
      </c>
      <c r="G47" s="28"/>
      <c r="H47" s="28" t="s">
        <v>14</v>
      </c>
      <c r="I47" s="28" t="s">
        <v>169</v>
      </c>
      <c r="J47" s="13"/>
      <c r="K47" s="12" t="s">
        <v>148</v>
      </c>
      <c r="L47" s="12" t="s">
        <v>147</v>
      </c>
      <c r="M47" s="13"/>
      <c r="N47" s="13"/>
      <c r="O47" s="12" t="s">
        <v>147</v>
      </c>
      <c r="P47" s="12" t="s">
        <v>147</v>
      </c>
      <c r="Q47" s="13"/>
      <c r="R47" s="19">
        <v>0</v>
      </c>
      <c r="S47" s="19"/>
      <c r="T47" s="18">
        <f t="shared" si="5"/>
        <v>2</v>
      </c>
      <c r="U47" s="9"/>
      <c r="V47" s="8">
        <f t="shared" si="3"/>
        <v>10</v>
      </c>
      <c r="W47" s="23">
        <f t="shared" si="4"/>
        <v>0</v>
      </c>
      <c r="X47" s="22" t="s">
        <v>0</v>
      </c>
    </row>
    <row r="48" spans="1:24" x14ac:dyDescent="0.2">
      <c r="A48" s="16">
        <v>42</v>
      </c>
      <c r="B48" s="16">
        <v>2</v>
      </c>
      <c r="C48" s="16" t="s">
        <v>168</v>
      </c>
      <c r="D48" s="16" t="s">
        <v>167</v>
      </c>
      <c r="E48" s="16" t="s">
        <v>159</v>
      </c>
      <c r="F48" s="16" t="s">
        <v>150</v>
      </c>
      <c r="G48" s="28"/>
      <c r="H48" s="28" t="s">
        <v>14</v>
      </c>
      <c r="I48" s="28" t="s">
        <v>167</v>
      </c>
      <c r="J48" s="13"/>
      <c r="K48" s="12" t="s">
        <v>148</v>
      </c>
      <c r="L48" s="12" t="s">
        <v>147</v>
      </c>
      <c r="M48" s="13"/>
      <c r="N48" s="13"/>
      <c r="O48" s="12" t="s">
        <v>147</v>
      </c>
      <c r="P48" s="12" t="s">
        <v>147</v>
      </c>
      <c r="Q48" s="13"/>
      <c r="R48" s="19">
        <v>0</v>
      </c>
      <c r="S48" s="19"/>
      <c r="T48" s="18">
        <f t="shared" si="5"/>
        <v>2</v>
      </c>
      <c r="U48" s="9"/>
      <c r="V48" s="8">
        <f t="shared" si="3"/>
        <v>10</v>
      </c>
      <c r="W48" s="23">
        <f t="shared" si="4"/>
        <v>0</v>
      </c>
      <c r="X48" s="22" t="s">
        <v>0</v>
      </c>
    </row>
    <row r="49" spans="1:24" x14ac:dyDescent="0.2">
      <c r="A49" s="16">
        <v>43</v>
      </c>
      <c r="B49" s="16">
        <v>2</v>
      </c>
      <c r="C49" s="16" t="s">
        <v>166</v>
      </c>
      <c r="D49" s="16" t="s">
        <v>165</v>
      </c>
      <c r="E49" s="16" t="s">
        <v>159</v>
      </c>
      <c r="F49" s="16" t="s">
        <v>150</v>
      </c>
      <c r="G49" s="28"/>
      <c r="H49" s="28" t="s">
        <v>14</v>
      </c>
      <c r="I49" s="28" t="s">
        <v>165</v>
      </c>
      <c r="J49" s="13"/>
      <c r="K49" s="12" t="s">
        <v>148</v>
      </c>
      <c r="L49" s="12" t="s">
        <v>147</v>
      </c>
      <c r="M49" s="13"/>
      <c r="N49" s="13"/>
      <c r="O49" s="12" t="s">
        <v>147</v>
      </c>
      <c r="P49" s="12" t="s">
        <v>147</v>
      </c>
      <c r="Q49" s="13"/>
      <c r="R49" s="19">
        <v>0</v>
      </c>
      <c r="S49" s="19"/>
      <c r="T49" s="18">
        <f t="shared" si="5"/>
        <v>2</v>
      </c>
      <c r="U49" s="9"/>
      <c r="V49" s="8">
        <f t="shared" si="3"/>
        <v>10</v>
      </c>
      <c r="W49" s="23">
        <f t="shared" si="4"/>
        <v>0</v>
      </c>
      <c r="X49" s="22" t="s">
        <v>0</v>
      </c>
    </row>
    <row r="50" spans="1:24" x14ac:dyDescent="0.2">
      <c r="A50" s="16">
        <v>44</v>
      </c>
      <c r="B50" s="16">
        <v>2</v>
      </c>
      <c r="C50" s="16" t="s">
        <v>164</v>
      </c>
      <c r="D50" s="16" t="s">
        <v>163</v>
      </c>
      <c r="E50" s="16" t="s">
        <v>159</v>
      </c>
      <c r="F50" s="16" t="s">
        <v>150</v>
      </c>
      <c r="G50" s="28"/>
      <c r="H50" s="28" t="s">
        <v>14</v>
      </c>
      <c r="I50" s="28" t="s">
        <v>163</v>
      </c>
      <c r="J50" s="13"/>
      <c r="K50" s="12" t="s">
        <v>148</v>
      </c>
      <c r="L50" s="12" t="s">
        <v>147</v>
      </c>
      <c r="M50" s="13"/>
      <c r="N50" s="13"/>
      <c r="O50" s="12" t="s">
        <v>147</v>
      </c>
      <c r="P50" s="12" t="s">
        <v>147</v>
      </c>
      <c r="Q50" s="13"/>
      <c r="R50" s="19">
        <v>0</v>
      </c>
      <c r="S50" s="19"/>
      <c r="T50" s="18">
        <f t="shared" si="5"/>
        <v>2</v>
      </c>
      <c r="U50" s="9"/>
      <c r="V50" s="8">
        <f t="shared" si="3"/>
        <v>10</v>
      </c>
      <c r="W50" s="23">
        <f t="shared" si="4"/>
        <v>0</v>
      </c>
      <c r="X50" s="22" t="s">
        <v>0</v>
      </c>
    </row>
    <row r="51" spans="1:24" x14ac:dyDescent="0.2">
      <c r="A51" s="16">
        <v>45</v>
      </c>
      <c r="B51" s="16">
        <v>2</v>
      </c>
      <c r="C51" s="16" t="s">
        <v>162</v>
      </c>
      <c r="D51" s="16" t="s">
        <v>161</v>
      </c>
      <c r="E51" s="16" t="s">
        <v>159</v>
      </c>
      <c r="F51" s="16" t="s">
        <v>150</v>
      </c>
      <c r="G51" s="28"/>
      <c r="H51" s="28" t="s">
        <v>14</v>
      </c>
      <c r="I51" s="28" t="s">
        <v>161</v>
      </c>
      <c r="J51" s="13"/>
      <c r="K51" s="12" t="s">
        <v>148</v>
      </c>
      <c r="L51" s="12" t="s">
        <v>147</v>
      </c>
      <c r="M51" s="13"/>
      <c r="N51" s="13"/>
      <c r="O51" s="12" t="s">
        <v>147</v>
      </c>
      <c r="P51" s="12" t="s">
        <v>147</v>
      </c>
      <c r="Q51" s="13"/>
      <c r="R51" s="19">
        <v>0</v>
      </c>
      <c r="S51" s="19"/>
      <c r="T51" s="18">
        <f t="shared" si="5"/>
        <v>2</v>
      </c>
      <c r="U51" s="9"/>
      <c r="V51" s="8">
        <f t="shared" si="3"/>
        <v>10</v>
      </c>
      <c r="W51" s="23">
        <f t="shared" si="4"/>
        <v>0</v>
      </c>
      <c r="X51" s="22" t="s">
        <v>0</v>
      </c>
    </row>
    <row r="52" spans="1:24" x14ac:dyDescent="0.2">
      <c r="A52" s="16">
        <v>46</v>
      </c>
      <c r="B52" s="16">
        <v>2</v>
      </c>
      <c r="C52" s="16" t="s">
        <v>160</v>
      </c>
      <c r="D52" s="16" t="s">
        <v>158</v>
      </c>
      <c r="E52" s="16" t="s">
        <v>159</v>
      </c>
      <c r="F52" s="16" t="s">
        <v>150</v>
      </c>
      <c r="G52" s="28"/>
      <c r="H52" s="28" t="s">
        <v>14</v>
      </c>
      <c r="I52" s="28" t="s">
        <v>158</v>
      </c>
      <c r="J52" s="13"/>
      <c r="K52" s="12" t="s">
        <v>148</v>
      </c>
      <c r="L52" s="12" t="s">
        <v>147</v>
      </c>
      <c r="M52" s="13"/>
      <c r="N52" s="13"/>
      <c r="O52" s="12" t="s">
        <v>147</v>
      </c>
      <c r="P52" s="12" t="s">
        <v>147</v>
      </c>
      <c r="Q52" s="13"/>
      <c r="R52" s="19">
        <v>0</v>
      </c>
      <c r="S52" s="19"/>
      <c r="T52" s="18">
        <f t="shared" si="5"/>
        <v>2</v>
      </c>
      <c r="U52" s="9"/>
      <c r="V52" s="8">
        <f t="shared" si="3"/>
        <v>10</v>
      </c>
      <c r="W52" s="23">
        <f t="shared" si="4"/>
        <v>0</v>
      </c>
      <c r="X52" s="22" t="s">
        <v>0</v>
      </c>
    </row>
    <row r="53" spans="1:24" x14ac:dyDescent="0.2">
      <c r="A53" s="16">
        <v>47</v>
      </c>
      <c r="B53" s="16">
        <v>2</v>
      </c>
      <c r="C53" s="16" t="s">
        <v>157</v>
      </c>
      <c r="D53" s="16" t="s">
        <v>156</v>
      </c>
      <c r="E53" s="16" t="s">
        <v>154</v>
      </c>
      <c r="F53" s="16" t="s">
        <v>150</v>
      </c>
      <c r="G53" s="28"/>
      <c r="H53" s="28" t="s">
        <v>14</v>
      </c>
      <c r="I53" s="28" t="s">
        <v>156</v>
      </c>
      <c r="J53" s="13"/>
      <c r="K53" s="12" t="s">
        <v>148</v>
      </c>
      <c r="L53" s="12" t="s">
        <v>147</v>
      </c>
      <c r="M53" s="13"/>
      <c r="N53" s="13"/>
      <c r="O53" s="12" t="s">
        <v>147</v>
      </c>
      <c r="P53" s="12" t="s">
        <v>147</v>
      </c>
      <c r="Q53" s="13"/>
      <c r="R53" s="19">
        <v>0</v>
      </c>
      <c r="S53" s="19"/>
      <c r="T53" s="18">
        <f t="shared" si="5"/>
        <v>2</v>
      </c>
      <c r="U53" s="9"/>
      <c r="V53" s="8">
        <f t="shared" si="3"/>
        <v>10</v>
      </c>
      <c r="W53" s="23">
        <f t="shared" si="4"/>
        <v>0</v>
      </c>
      <c r="X53" s="22" t="s">
        <v>0</v>
      </c>
    </row>
    <row r="54" spans="1:24" x14ac:dyDescent="0.2">
      <c r="A54" s="16">
        <v>48</v>
      </c>
      <c r="B54" s="16">
        <v>2</v>
      </c>
      <c r="C54" s="16" t="s">
        <v>155</v>
      </c>
      <c r="D54" s="16" t="s">
        <v>153</v>
      </c>
      <c r="E54" s="16" t="s">
        <v>154</v>
      </c>
      <c r="F54" s="16" t="s">
        <v>150</v>
      </c>
      <c r="G54" s="28"/>
      <c r="H54" s="28" t="s">
        <v>14</v>
      </c>
      <c r="I54" s="28" t="s">
        <v>153</v>
      </c>
      <c r="J54" s="13"/>
      <c r="K54" s="12" t="s">
        <v>148</v>
      </c>
      <c r="L54" s="12" t="s">
        <v>147</v>
      </c>
      <c r="M54" s="13"/>
      <c r="N54" s="13"/>
      <c r="O54" s="12" t="s">
        <v>147</v>
      </c>
      <c r="P54" s="12" t="s">
        <v>147</v>
      </c>
      <c r="Q54" s="13"/>
      <c r="R54" s="19">
        <v>0</v>
      </c>
      <c r="S54" s="19"/>
      <c r="T54" s="18">
        <f t="shared" si="5"/>
        <v>2</v>
      </c>
      <c r="U54" s="9"/>
      <c r="V54" s="8">
        <f t="shared" si="3"/>
        <v>10</v>
      </c>
      <c r="W54" s="23">
        <f t="shared" si="4"/>
        <v>0</v>
      </c>
      <c r="X54" s="22" t="s">
        <v>0</v>
      </c>
    </row>
    <row r="55" spans="1:24" x14ac:dyDescent="0.2">
      <c r="A55" s="16">
        <v>49</v>
      </c>
      <c r="B55" s="16">
        <v>2</v>
      </c>
      <c r="C55" s="16" t="s">
        <v>152</v>
      </c>
      <c r="D55" s="16" t="s">
        <v>149</v>
      </c>
      <c r="E55" s="16" t="s">
        <v>151</v>
      </c>
      <c r="F55" s="28" t="s">
        <v>150</v>
      </c>
      <c r="G55" s="28"/>
      <c r="H55" s="28" t="s">
        <v>14</v>
      </c>
      <c r="I55" s="28" t="s">
        <v>149</v>
      </c>
      <c r="J55" s="13"/>
      <c r="K55" s="12" t="s">
        <v>148</v>
      </c>
      <c r="L55" s="12" t="s">
        <v>147</v>
      </c>
      <c r="M55" s="13"/>
      <c r="N55" s="13"/>
      <c r="O55" s="12" t="s">
        <v>147</v>
      </c>
      <c r="P55" s="12" t="s">
        <v>147</v>
      </c>
      <c r="Q55" s="13"/>
      <c r="R55" s="19">
        <v>0</v>
      </c>
      <c r="S55" s="19"/>
      <c r="T55" s="18">
        <f t="shared" si="5"/>
        <v>2</v>
      </c>
      <c r="U55" s="9"/>
      <c r="V55" s="8">
        <f t="shared" si="3"/>
        <v>10</v>
      </c>
      <c r="W55" s="23">
        <f t="shared" si="4"/>
        <v>0</v>
      </c>
      <c r="X55" s="22" t="s">
        <v>0</v>
      </c>
    </row>
    <row r="56" spans="1:24" x14ac:dyDescent="0.2">
      <c r="A56" s="16">
        <v>69</v>
      </c>
      <c r="B56" s="16">
        <v>1</v>
      </c>
      <c r="C56" s="16" t="s">
        <v>146</v>
      </c>
      <c r="D56" s="16" t="s">
        <v>145</v>
      </c>
      <c r="E56" s="15" t="s">
        <v>144</v>
      </c>
      <c r="F56" s="21" t="s">
        <v>103</v>
      </c>
      <c r="G56" s="21" t="s">
        <v>143</v>
      </c>
      <c r="H56" s="21" t="s">
        <v>142</v>
      </c>
      <c r="I56" s="21" t="s">
        <v>141</v>
      </c>
      <c r="J56" s="13"/>
      <c r="K56" s="13"/>
      <c r="L56" s="13"/>
      <c r="M56" s="13"/>
      <c r="N56" s="13"/>
      <c r="O56" s="27" t="s">
        <v>140</v>
      </c>
      <c r="P56" s="12" t="s">
        <v>139</v>
      </c>
      <c r="Q56" s="13"/>
      <c r="R56" s="19">
        <v>3.7</v>
      </c>
      <c r="S56" s="19"/>
      <c r="T56" s="18">
        <f t="shared" si="5"/>
        <v>1</v>
      </c>
      <c r="U56" s="9"/>
      <c r="V56" s="8">
        <f t="shared" si="3"/>
        <v>5</v>
      </c>
      <c r="W56" s="23">
        <f t="shared" si="4"/>
        <v>18.5</v>
      </c>
      <c r="X56" s="22" t="s">
        <v>0</v>
      </c>
    </row>
    <row r="57" spans="1:24" x14ac:dyDescent="0.2">
      <c r="A57" s="16">
        <v>70</v>
      </c>
      <c r="B57" s="16">
        <v>1</v>
      </c>
      <c r="C57" s="16" t="s">
        <v>138</v>
      </c>
      <c r="D57" s="16" t="s">
        <v>136</v>
      </c>
      <c r="E57" s="15" t="s">
        <v>137</v>
      </c>
      <c r="F57" s="21" t="s">
        <v>35</v>
      </c>
      <c r="G57" s="21"/>
      <c r="H57" s="21" t="s">
        <v>14</v>
      </c>
      <c r="I57" s="21" t="s">
        <v>136</v>
      </c>
      <c r="J57" s="13"/>
      <c r="K57" s="13" t="s">
        <v>135</v>
      </c>
      <c r="L57" s="25" t="s">
        <v>134</v>
      </c>
      <c r="M57" s="13"/>
      <c r="N57" s="25" t="s">
        <v>21</v>
      </c>
      <c r="O57" s="26" t="s">
        <v>91</v>
      </c>
      <c r="P57" s="12" t="s">
        <v>133</v>
      </c>
      <c r="Q57" s="13" t="s">
        <v>30</v>
      </c>
      <c r="R57" s="19">
        <v>56</v>
      </c>
      <c r="S57" s="19"/>
      <c r="T57" s="18">
        <f t="shared" si="5"/>
        <v>1</v>
      </c>
      <c r="U57" s="9">
        <v>5</v>
      </c>
      <c r="V57" s="8">
        <f t="shared" si="3"/>
        <v>10</v>
      </c>
      <c r="W57" s="23">
        <f t="shared" si="4"/>
        <v>560</v>
      </c>
      <c r="X57" s="22" t="s">
        <v>0</v>
      </c>
    </row>
    <row r="58" spans="1:24" x14ac:dyDescent="0.2">
      <c r="A58" s="16">
        <v>71</v>
      </c>
      <c r="B58" s="16">
        <v>1</v>
      </c>
      <c r="C58" s="16" t="s">
        <v>132</v>
      </c>
      <c r="D58" s="16" t="s">
        <v>130</v>
      </c>
      <c r="E58" s="15" t="s">
        <v>131</v>
      </c>
      <c r="F58" s="21" t="s">
        <v>35</v>
      </c>
      <c r="G58" s="21"/>
      <c r="H58" s="21" t="s">
        <v>14</v>
      </c>
      <c r="I58" s="21" t="s">
        <v>130</v>
      </c>
      <c r="J58" s="13"/>
      <c r="K58" s="13" t="s">
        <v>129</v>
      </c>
      <c r="L58" s="25" t="s">
        <v>128</v>
      </c>
      <c r="M58" s="13" t="s">
        <v>332</v>
      </c>
      <c r="N58" s="25" t="s">
        <v>21</v>
      </c>
      <c r="O58" s="20" t="s">
        <v>84</v>
      </c>
      <c r="P58" s="12" t="s">
        <v>83</v>
      </c>
      <c r="Q58" s="13" t="s">
        <v>121</v>
      </c>
      <c r="R58" s="19">
        <v>67.86</v>
      </c>
      <c r="S58" s="19">
        <v>143.35</v>
      </c>
      <c r="T58" s="18">
        <v>2</v>
      </c>
      <c r="U58" s="9">
        <v>5</v>
      </c>
      <c r="V58" s="8">
        <f t="shared" si="3"/>
        <v>10</v>
      </c>
      <c r="W58" s="23">
        <f t="shared" si="4"/>
        <v>2112.1</v>
      </c>
      <c r="X58" s="22" t="s">
        <v>0</v>
      </c>
    </row>
    <row r="59" spans="1:24" x14ac:dyDescent="0.2">
      <c r="A59" s="16">
        <v>72</v>
      </c>
      <c r="B59" s="16">
        <v>1</v>
      </c>
      <c r="C59" s="16" t="s">
        <v>127</v>
      </c>
      <c r="D59" s="16" t="s">
        <v>125</v>
      </c>
      <c r="E59" s="15" t="s">
        <v>126</v>
      </c>
      <c r="F59" s="21" t="s">
        <v>35</v>
      </c>
      <c r="G59" s="21"/>
      <c r="H59" s="21" t="s">
        <v>14</v>
      </c>
      <c r="I59" s="21" t="s">
        <v>125</v>
      </c>
      <c r="J59" s="13"/>
      <c r="K59" s="13" t="s">
        <v>124</v>
      </c>
      <c r="L59" s="13" t="s">
        <v>123</v>
      </c>
      <c r="M59" s="13" t="s">
        <v>333</v>
      </c>
      <c r="N59" s="13" t="s">
        <v>21</v>
      </c>
      <c r="O59" s="20" t="s">
        <v>122</v>
      </c>
      <c r="P59" s="12" t="s">
        <v>83</v>
      </c>
      <c r="Q59" s="13" t="s">
        <v>121</v>
      </c>
      <c r="R59" s="19">
        <v>215</v>
      </c>
      <c r="S59" s="19">
        <f>626.15+146.75</f>
        <v>772.9</v>
      </c>
      <c r="T59" s="18">
        <v>2</v>
      </c>
      <c r="U59" s="9">
        <v>6</v>
      </c>
      <c r="V59" s="8">
        <f t="shared" si="3"/>
        <v>11</v>
      </c>
      <c r="W59" s="23">
        <f t="shared" si="4"/>
        <v>10866.9</v>
      </c>
      <c r="X59" s="22" t="s">
        <v>0</v>
      </c>
    </row>
    <row r="60" spans="1:24" x14ac:dyDescent="0.2">
      <c r="A60" s="16">
        <v>73</v>
      </c>
      <c r="B60" s="16">
        <v>1</v>
      </c>
      <c r="C60" s="16" t="s">
        <v>120</v>
      </c>
      <c r="D60" s="16" t="s">
        <v>118</v>
      </c>
      <c r="E60" s="15" t="s">
        <v>119</v>
      </c>
      <c r="F60" s="21" t="s">
        <v>35</v>
      </c>
      <c r="G60" s="21"/>
      <c r="H60" s="21" t="s">
        <v>14</v>
      </c>
      <c r="I60" s="21" t="s">
        <v>118</v>
      </c>
      <c r="J60" s="13"/>
      <c r="K60" s="13"/>
      <c r="L60" s="13"/>
      <c r="M60" s="13"/>
      <c r="N60" s="13"/>
      <c r="O60" s="20" t="s">
        <v>117</v>
      </c>
      <c r="P60" s="12" t="s">
        <v>62</v>
      </c>
      <c r="Q60" s="13"/>
      <c r="R60" s="19"/>
      <c r="S60" s="19"/>
      <c r="T60" s="18">
        <v>2</v>
      </c>
      <c r="U60" s="9"/>
      <c r="V60" s="8">
        <f t="shared" si="3"/>
        <v>5</v>
      </c>
      <c r="W60" s="23">
        <f t="shared" si="4"/>
        <v>0</v>
      </c>
      <c r="X60" s="22" t="s">
        <v>0</v>
      </c>
    </row>
    <row r="61" spans="1:24" x14ac:dyDescent="0.2">
      <c r="A61" s="16">
        <v>74</v>
      </c>
      <c r="B61" s="16">
        <v>1</v>
      </c>
      <c r="C61" s="16" t="s">
        <v>116</v>
      </c>
      <c r="D61" s="16" t="s">
        <v>115</v>
      </c>
      <c r="E61" s="15" t="s">
        <v>114</v>
      </c>
      <c r="F61" s="21"/>
      <c r="G61" s="21"/>
      <c r="H61" s="21" t="s">
        <v>14</v>
      </c>
      <c r="I61" s="21" t="s">
        <v>113</v>
      </c>
      <c r="J61" s="13"/>
      <c r="K61" s="13"/>
      <c r="L61" s="13"/>
      <c r="M61" s="13"/>
      <c r="N61" s="13"/>
      <c r="O61" s="20"/>
      <c r="P61" s="12" t="s">
        <v>62</v>
      </c>
      <c r="Q61" s="13"/>
      <c r="R61" s="19"/>
      <c r="S61" s="19"/>
      <c r="T61" s="18">
        <f t="shared" ref="T61:T66" si="6">B61</f>
        <v>1</v>
      </c>
      <c r="U61" s="9"/>
      <c r="V61" s="8">
        <f t="shared" si="3"/>
        <v>5</v>
      </c>
      <c r="W61" s="23">
        <f t="shared" si="4"/>
        <v>0</v>
      </c>
      <c r="X61" s="22" t="s">
        <v>0</v>
      </c>
    </row>
    <row r="62" spans="1:24" x14ac:dyDescent="0.2">
      <c r="A62" s="16">
        <v>75</v>
      </c>
      <c r="B62" s="16">
        <v>1</v>
      </c>
      <c r="C62" s="16" t="s">
        <v>112</v>
      </c>
      <c r="D62" s="16" t="s">
        <v>109</v>
      </c>
      <c r="E62" s="15" t="s">
        <v>111</v>
      </c>
      <c r="F62" s="21"/>
      <c r="G62" s="21"/>
      <c r="H62" s="21" t="s">
        <v>110</v>
      </c>
      <c r="I62" s="21" t="s">
        <v>109</v>
      </c>
      <c r="J62" s="13"/>
      <c r="K62" s="13" t="s">
        <v>108</v>
      </c>
      <c r="L62" s="13" t="s">
        <v>331</v>
      </c>
      <c r="M62" s="13"/>
      <c r="N62" s="13"/>
      <c r="O62" s="20" t="s">
        <v>107</v>
      </c>
      <c r="P62" s="12" t="s">
        <v>106</v>
      </c>
      <c r="Q62" s="13"/>
      <c r="R62" s="19">
        <v>299</v>
      </c>
      <c r="S62" s="19"/>
      <c r="T62" s="18">
        <f t="shared" si="6"/>
        <v>1</v>
      </c>
      <c r="U62" s="9">
        <v>1</v>
      </c>
      <c r="V62" s="8">
        <f t="shared" si="3"/>
        <v>6</v>
      </c>
      <c r="W62" s="23">
        <f t="shared" si="4"/>
        <v>1794</v>
      </c>
      <c r="X62" s="22" t="s">
        <v>0</v>
      </c>
    </row>
    <row r="63" spans="1:24" x14ac:dyDescent="0.2">
      <c r="A63" s="16">
        <v>76</v>
      </c>
      <c r="B63" s="16">
        <v>1</v>
      </c>
      <c r="C63" s="16" t="s">
        <v>105</v>
      </c>
      <c r="D63" s="16" t="s">
        <v>100</v>
      </c>
      <c r="E63" s="15" t="s">
        <v>104</v>
      </c>
      <c r="F63" s="21" t="s">
        <v>103</v>
      </c>
      <c r="G63" s="21" t="s">
        <v>102</v>
      </c>
      <c r="H63" s="21" t="s">
        <v>101</v>
      </c>
      <c r="I63" s="21" t="s">
        <v>100</v>
      </c>
      <c r="J63" s="13"/>
      <c r="K63" s="13"/>
      <c r="L63" s="13"/>
      <c r="M63" s="13"/>
      <c r="N63" s="13"/>
      <c r="O63" s="20" t="s">
        <v>99</v>
      </c>
      <c r="P63" s="12" t="s">
        <v>98</v>
      </c>
      <c r="Q63" s="13"/>
      <c r="R63" s="19">
        <v>2.48</v>
      </c>
      <c r="S63" s="19"/>
      <c r="T63" s="18">
        <f t="shared" si="6"/>
        <v>1</v>
      </c>
      <c r="U63" s="9"/>
      <c r="V63" s="8">
        <f t="shared" si="3"/>
        <v>5</v>
      </c>
      <c r="W63" s="23">
        <f t="shared" si="4"/>
        <v>12.4</v>
      </c>
      <c r="X63" s="22" t="s">
        <v>0</v>
      </c>
    </row>
    <row r="64" spans="1:24" x14ac:dyDescent="0.2">
      <c r="A64" s="16">
        <v>78</v>
      </c>
      <c r="B64" s="16">
        <v>1</v>
      </c>
      <c r="C64" s="16" t="s">
        <v>97</v>
      </c>
      <c r="D64" s="16" t="s">
        <v>94</v>
      </c>
      <c r="E64" s="15" t="s">
        <v>96</v>
      </c>
      <c r="F64" s="21" t="s">
        <v>95</v>
      </c>
      <c r="G64" s="21"/>
      <c r="H64" s="21" t="s">
        <v>14</v>
      </c>
      <c r="I64" s="21" t="s">
        <v>94</v>
      </c>
      <c r="J64" s="13"/>
      <c r="K64" s="13" t="s">
        <v>93</v>
      </c>
      <c r="L64" s="25" t="s">
        <v>92</v>
      </c>
      <c r="M64" s="13"/>
      <c r="N64" s="25" t="s">
        <v>21</v>
      </c>
      <c r="O64" s="26" t="s">
        <v>91</v>
      </c>
      <c r="P64" s="12" t="s">
        <v>90</v>
      </c>
      <c r="Q64" s="13" t="s">
        <v>30</v>
      </c>
      <c r="R64" s="19">
        <v>8.8000000000000007</v>
      </c>
      <c r="S64" s="19">
        <v>0.8</v>
      </c>
      <c r="T64" s="18">
        <f t="shared" si="6"/>
        <v>1</v>
      </c>
      <c r="U64" s="9">
        <v>10</v>
      </c>
      <c r="V64" s="8">
        <f t="shared" si="3"/>
        <v>15</v>
      </c>
      <c r="W64" s="23">
        <f t="shared" si="4"/>
        <v>144.00000000000003</v>
      </c>
      <c r="X64" s="22" t="s">
        <v>0</v>
      </c>
    </row>
    <row r="65" spans="1:24" x14ac:dyDescent="0.2">
      <c r="A65" s="16">
        <v>79</v>
      </c>
      <c r="B65" s="16">
        <v>1</v>
      </c>
      <c r="C65" s="16" t="s">
        <v>89</v>
      </c>
      <c r="D65" s="16" t="s">
        <v>87</v>
      </c>
      <c r="E65" s="15" t="s">
        <v>88</v>
      </c>
      <c r="F65" s="21" t="s">
        <v>35</v>
      </c>
      <c r="G65" s="21"/>
      <c r="H65" s="21" t="s">
        <v>14</v>
      </c>
      <c r="I65" s="21" t="s">
        <v>87</v>
      </c>
      <c r="J65" s="13"/>
      <c r="K65" s="13" t="s">
        <v>86</v>
      </c>
      <c r="L65" s="25" t="s">
        <v>85</v>
      </c>
      <c r="M65" s="13" t="s">
        <v>334</v>
      </c>
      <c r="N65" s="25" t="s">
        <v>21</v>
      </c>
      <c r="O65" s="20" t="s">
        <v>84</v>
      </c>
      <c r="P65" s="12" t="s">
        <v>83</v>
      </c>
      <c r="Q65" s="13" t="s">
        <v>30</v>
      </c>
      <c r="R65" s="19">
        <v>37.340000000000003</v>
      </c>
      <c r="S65" s="19">
        <v>123.12</v>
      </c>
      <c r="T65" s="18">
        <f t="shared" si="6"/>
        <v>1</v>
      </c>
      <c r="U65" s="9">
        <v>6</v>
      </c>
      <c r="V65" s="8">
        <f t="shared" si="3"/>
        <v>11</v>
      </c>
      <c r="W65" s="23">
        <f t="shared" si="4"/>
        <v>1765.0600000000002</v>
      </c>
      <c r="X65" s="22" t="s">
        <v>0</v>
      </c>
    </row>
    <row r="66" spans="1:24" ht="30" x14ac:dyDescent="0.2">
      <c r="A66" s="16">
        <v>80</v>
      </c>
      <c r="B66" s="16">
        <v>1</v>
      </c>
      <c r="C66" s="16" t="s">
        <v>82</v>
      </c>
      <c r="D66" s="16" t="s">
        <v>79</v>
      </c>
      <c r="E66" s="15" t="s">
        <v>81</v>
      </c>
      <c r="F66" s="21"/>
      <c r="G66" s="21"/>
      <c r="H66" s="21" t="s">
        <v>80</v>
      </c>
      <c r="I66" s="21" t="s">
        <v>79</v>
      </c>
      <c r="J66" s="13"/>
      <c r="K66" s="13"/>
      <c r="L66" s="13"/>
      <c r="M66" s="13"/>
      <c r="N66" s="13"/>
      <c r="O66" s="20" t="s">
        <v>78</v>
      </c>
      <c r="P66" s="12" t="s">
        <v>77</v>
      </c>
      <c r="Q66" s="13"/>
      <c r="R66" s="19"/>
      <c r="S66" s="19"/>
      <c r="T66" s="18">
        <f t="shared" si="6"/>
        <v>1</v>
      </c>
      <c r="U66" s="9"/>
      <c r="V66" s="8">
        <f t="shared" si="3"/>
        <v>5</v>
      </c>
      <c r="W66" s="23">
        <f t="shared" si="4"/>
        <v>0</v>
      </c>
      <c r="X66" s="22" t="s">
        <v>0</v>
      </c>
    </row>
    <row r="67" spans="1:24" x14ac:dyDescent="0.2">
      <c r="A67" s="16">
        <v>81</v>
      </c>
      <c r="B67" s="16">
        <v>1</v>
      </c>
      <c r="C67" s="16" t="s">
        <v>76</v>
      </c>
      <c r="D67" s="16" t="s">
        <v>16</v>
      </c>
      <c r="E67" s="15" t="s">
        <v>15</v>
      </c>
      <c r="F67" s="21"/>
      <c r="G67" s="21"/>
      <c r="H67" s="21" t="s">
        <v>14</v>
      </c>
      <c r="I67" s="21" t="s">
        <v>13</v>
      </c>
      <c r="J67" s="13" t="s">
        <v>75</v>
      </c>
      <c r="K67" s="13" t="s">
        <v>11</v>
      </c>
      <c r="L67" s="13" t="s">
        <v>10</v>
      </c>
      <c r="M67" s="13" t="s">
        <v>335</v>
      </c>
      <c r="N67" s="13"/>
      <c r="O67" s="20" t="s">
        <v>9</v>
      </c>
      <c r="P67" s="12" t="s">
        <v>342</v>
      </c>
      <c r="Q67" s="13"/>
      <c r="R67" s="19">
        <v>10.4</v>
      </c>
      <c r="S67" s="19">
        <v>99.75</v>
      </c>
      <c r="T67" s="18">
        <v>0</v>
      </c>
      <c r="U67" s="9"/>
      <c r="V67" s="8">
        <f t="shared" si="3"/>
        <v>5</v>
      </c>
      <c r="W67" s="23">
        <f t="shared" si="4"/>
        <v>550.75</v>
      </c>
      <c r="X67" s="22" t="s">
        <v>0</v>
      </c>
    </row>
    <row r="68" spans="1:24" x14ac:dyDescent="0.2">
      <c r="A68" s="16">
        <v>82</v>
      </c>
      <c r="B68" s="16">
        <v>3</v>
      </c>
      <c r="C68" s="16" t="s">
        <v>74</v>
      </c>
      <c r="D68" s="16" t="s">
        <v>16</v>
      </c>
      <c r="E68" s="15" t="s">
        <v>15</v>
      </c>
      <c r="F68" s="21"/>
      <c r="G68" s="21"/>
      <c r="H68" s="21" t="s">
        <v>14</v>
      </c>
      <c r="I68" s="21" t="s">
        <v>13</v>
      </c>
      <c r="J68" s="13" t="s">
        <v>73</v>
      </c>
      <c r="K68" s="13" t="s">
        <v>11</v>
      </c>
      <c r="L68" s="13" t="s">
        <v>10</v>
      </c>
      <c r="M68" s="13" t="s">
        <v>336</v>
      </c>
      <c r="N68" s="13"/>
      <c r="P68" s="12" t="s">
        <v>342</v>
      </c>
      <c r="Q68" s="13"/>
      <c r="R68" s="19">
        <v>10.4</v>
      </c>
      <c r="S68" s="19">
        <v>99.75</v>
      </c>
      <c r="T68" s="18">
        <v>0</v>
      </c>
      <c r="U68" s="9">
        <v>8</v>
      </c>
      <c r="V68" s="8">
        <f t="shared" si="3"/>
        <v>23</v>
      </c>
      <c r="W68" s="23">
        <f t="shared" si="4"/>
        <v>2533.4500000000003</v>
      </c>
      <c r="X68" s="22" t="s">
        <v>0</v>
      </c>
    </row>
    <row r="69" spans="1:24" x14ac:dyDescent="0.2">
      <c r="A69" s="16">
        <v>83</v>
      </c>
      <c r="B69" s="16">
        <v>6</v>
      </c>
      <c r="C69" s="16" t="s">
        <v>72</v>
      </c>
      <c r="D69" s="16" t="s">
        <v>16</v>
      </c>
      <c r="E69" s="15" t="s">
        <v>15</v>
      </c>
      <c r="F69" s="21"/>
      <c r="G69" s="21"/>
      <c r="H69" s="21" t="s">
        <v>14</v>
      </c>
      <c r="I69" s="21" t="s">
        <v>13</v>
      </c>
      <c r="J69" s="13" t="s">
        <v>71</v>
      </c>
      <c r="K69" s="13" t="s">
        <v>11</v>
      </c>
      <c r="L69" s="13" t="s">
        <v>10</v>
      </c>
      <c r="M69" s="13" t="s">
        <v>337</v>
      </c>
      <c r="N69" s="13"/>
      <c r="O69" s="20" t="s">
        <v>9</v>
      </c>
      <c r="P69" s="12" t="s">
        <v>342</v>
      </c>
      <c r="Q69" s="13"/>
      <c r="R69" s="19">
        <v>10.4</v>
      </c>
      <c r="S69" s="19">
        <v>99.92</v>
      </c>
      <c r="T69" s="18">
        <v>0</v>
      </c>
      <c r="U69" s="9">
        <v>5</v>
      </c>
      <c r="V69" s="8">
        <f t="shared" si="3"/>
        <v>35</v>
      </c>
      <c r="W69" s="23">
        <f t="shared" si="4"/>
        <v>3861.2000000000003</v>
      </c>
      <c r="X69" s="22" t="s">
        <v>0</v>
      </c>
    </row>
    <row r="70" spans="1:24" x14ac:dyDescent="0.2">
      <c r="A70" s="16">
        <v>84</v>
      </c>
      <c r="B70" s="16">
        <v>2</v>
      </c>
      <c r="C70" s="16" t="s">
        <v>70</v>
      </c>
      <c r="D70" s="16" t="s">
        <v>16</v>
      </c>
      <c r="E70" s="15" t="s">
        <v>15</v>
      </c>
      <c r="F70" s="21"/>
      <c r="G70" s="21"/>
      <c r="H70" s="21" t="s">
        <v>14</v>
      </c>
      <c r="I70" s="21" t="s">
        <v>13</v>
      </c>
      <c r="J70" s="13" t="s">
        <v>69</v>
      </c>
      <c r="K70" s="13" t="s">
        <v>11</v>
      </c>
      <c r="L70" s="13" t="s">
        <v>10</v>
      </c>
      <c r="M70" s="13" t="s">
        <v>338</v>
      </c>
      <c r="N70" s="13"/>
      <c r="O70" s="20" t="s">
        <v>9</v>
      </c>
      <c r="P70" s="12" t="s">
        <v>342</v>
      </c>
      <c r="Q70" s="13"/>
      <c r="R70" s="19">
        <v>10.4</v>
      </c>
      <c r="S70" s="19">
        <v>99.75</v>
      </c>
      <c r="T70" s="18">
        <v>0</v>
      </c>
      <c r="U70" s="9">
        <v>9</v>
      </c>
      <c r="V70" s="8">
        <f t="shared" si="3"/>
        <v>19</v>
      </c>
      <c r="W70" s="23">
        <f t="shared" si="4"/>
        <v>2092.85</v>
      </c>
      <c r="X70" s="22" t="s">
        <v>0</v>
      </c>
    </row>
    <row r="71" spans="1:24" x14ac:dyDescent="0.2">
      <c r="A71" s="16">
        <v>85</v>
      </c>
      <c r="B71" s="16">
        <v>1</v>
      </c>
      <c r="C71" s="16" t="s">
        <v>68</v>
      </c>
      <c r="D71" s="16" t="s">
        <v>16</v>
      </c>
      <c r="E71" s="15" t="s">
        <v>15</v>
      </c>
      <c r="F71" s="15"/>
      <c r="G71" s="15"/>
      <c r="H71" s="15" t="s">
        <v>14</v>
      </c>
      <c r="I71" s="21" t="s">
        <v>13</v>
      </c>
      <c r="J71" s="12" t="s">
        <v>67</v>
      </c>
      <c r="K71" s="13" t="s">
        <v>11</v>
      </c>
      <c r="L71" s="13" t="s">
        <v>10</v>
      </c>
      <c r="M71" s="13" t="s">
        <v>339</v>
      </c>
      <c r="N71" s="12"/>
      <c r="O71" s="20" t="s">
        <v>9</v>
      </c>
      <c r="P71" s="12" t="s">
        <v>342</v>
      </c>
      <c r="Q71" s="12"/>
      <c r="R71" s="19">
        <v>10.4</v>
      </c>
      <c r="S71" s="19">
        <v>99.75</v>
      </c>
      <c r="T71" s="18">
        <v>0</v>
      </c>
      <c r="U71" s="9">
        <v>7</v>
      </c>
      <c r="V71" s="8">
        <f t="shared" ref="V71:V102" si="7">($C$5*B71)+U71</f>
        <v>12</v>
      </c>
      <c r="W71" s="23">
        <f t="shared" ref="W71:W102" si="8">(R71+S71)*V71</f>
        <v>1321.8000000000002</v>
      </c>
      <c r="X71" s="22" t="s">
        <v>0</v>
      </c>
    </row>
    <row r="72" spans="1:24" x14ac:dyDescent="0.2">
      <c r="A72" s="16">
        <v>86</v>
      </c>
      <c r="B72" s="16">
        <v>2</v>
      </c>
      <c r="C72" s="16" t="s">
        <v>66</v>
      </c>
      <c r="D72" s="16" t="s">
        <v>64</v>
      </c>
      <c r="E72" s="15" t="s">
        <v>65</v>
      </c>
      <c r="F72" s="15"/>
      <c r="G72" s="15"/>
      <c r="H72" s="15" t="s">
        <v>14</v>
      </c>
      <c r="I72" s="15" t="s">
        <v>64</v>
      </c>
      <c r="J72" s="12"/>
      <c r="K72" s="12"/>
      <c r="L72" s="12"/>
      <c r="M72" s="12"/>
      <c r="N72" s="12"/>
      <c r="O72" s="12" t="s">
        <v>63</v>
      </c>
      <c r="P72" s="12" t="s">
        <v>62</v>
      </c>
      <c r="Q72" s="12"/>
      <c r="R72" s="19"/>
      <c r="S72" s="19"/>
      <c r="T72" s="18">
        <f>B72</f>
        <v>2</v>
      </c>
      <c r="U72" s="9">
        <v>4</v>
      </c>
      <c r="V72" s="8">
        <f t="shared" si="7"/>
        <v>14</v>
      </c>
      <c r="W72" s="23">
        <f t="shared" si="8"/>
        <v>0</v>
      </c>
      <c r="X72" s="22" t="s">
        <v>0</v>
      </c>
    </row>
    <row r="73" spans="1:24" x14ac:dyDescent="0.2">
      <c r="A73" s="16">
        <v>87</v>
      </c>
      <c r="B73" s="16">
        <v>1</v>
      </c>
      <c r="C73" s="16" t="s">
        <v>61</v>
      </c>
      <c r="D73" s="16" t="s">
        <v>16</v>
      </c>
      <c r="E73" s="15" t="s">
        <v>15</v>
      </c>
      <c r="F73" s="15"/>
      <c r="G73" s="15"/>
      <c r="H73" s="15" t="s">
        <v>14</v>
      </c>
      <c r="I73" s="21" t="s">
        <v>13</v>
      </c>
      <c r="J73" s="12" t="s">
        <v>60</v>
      </c>
      <c r="K73" s="13" t="s">
        <v>11</v>
      </c>
      <c r="L73" s="13" t="s">
        <v>10</v>
      </c>
      <c r="M73" s="13" t="s">
        <v>340</v>
      </c>
      <c r="N73" s="12"/>
      <c r="O73" s="20" t="s">
        <v>9</v>
      </c>
      <c r="P73" s="12" t="s">
        <v>342</v>
      </c>
      <c r="Q73" s="12"/>
      <c r="R73" s="19">
        <v>10.4</v>
      </c>
      <c r="S73" s="19">
        <v>88.65</v>
      </c>
      <c r="T73" s="18">
        <v>0</v>
      </c>
      <c r="U73" s="9">
        <v>4</v>
      </c>
      <c r="V73" s="8">
        <f t="shared" si="7"/>
        <v>9</v>
      </c>
      <c r="W73" s="23">
        <f t="shared" si="8"/>
        <v>891.45</v>
      </c>
      <c r="X73" s="22" t="s">
        <v>0</v>
      </c>
    </row>
    <row r="74" spans="1:24" x14ac:dyDescent="0.2">
      <c r="A74" s="16">
        <v>88</v>
      </c>
      <c r="B74" s="16">
        <v>1</v>
      </c>
      <c r="C74" s="16" t="s">
        <v>59</v>
      </c>
      <c r="D74" s="16" t="s">
        <v>56</v>
      </c>
      <c r="E74" s="15" t="s">
        <v>58</v>
      </c>
      <c r="F74" s="15" t="s">
        <v>57</v>
      </c>
      <c r="G74" s="15"/>
      <c r="H74" s="15" t="s">
        <v>14</v>
      </c>
      <c r="I74" s="15" t="s">
        <v>56</v>
      </c>
      <c r="J74" s="12"/>
      <c r="K74" s="12" t="s">
        <v>55</v>
      </c>
      <c r="L74" s="12" t="s">
        <v>54</v>
      </c>
      <c r="M74" s="12" t="s">
        <v>53</v>
      </c>
      <c r="N74" s="12"/>
      <c r="O74" s="12" t="s">
        <v>20</v>
      </c>
      <c r="P74" s="12"/>
      <c r="Q74" s="12"/>
      <c r="R74" s="19"/>
      <c r="S74" s="19">
        <v>123.12</v>
      </c>
      <c r="T74" s="18">
        <f t="shared" ref="T74:T80" si="9">B74</f>
        <v>1</v>
      </c>
      <c r="U74" s="9"/>
      <c r="V74" s="8">
        <f t="shared" si="7"/>
        <v>5</v>
      </c>
      <c r="W74" s="23">
        <f t="shared" si="8"/>
        <v>615.6</v>
      </c>
      <c r="X74" s="22" t="s">
        <v>0</v>
      </c>
    </row>
    <row r="75" spans="1:24" x14ac:dyDescent="0.2">
      <c r="A75" s="16">
        <v>89</v>
      </c>
      <c r="B75" s="16">
        <v>1</v>
      </c>
      <c r="C75" s="16" t="s">
        <v>52</v>
      </c>
      <c r="D75" s="16" t="s">
        <v>49</v>
      </c>
      <c r="E75" s="15" t="s">
        <v>51</v>
      </c>
      <c r="F75" s="15"/>
      <c r="G75" s="15"/>
      <c r="H75" s="15" t="s">
        <v>50</v>
      </c>
      <c r="I75" s="15" t="s">
        <v>49</v>
      </c>
      <c r="J75" s="12"/>
      <c r="K75" s="12" t="s">
        <v>48</v>
      </c>
      <c r="L75" s="12" t="s">
        <v>47</v>
      </c>
      <c r="M75" s="12"/>
      <c r="N75" s="12"/>
      <c r="O75" s="24" t="s">
        <v>38</v>
      </c>
      <c r="P75" s="12" t="s">
        <v>46</v>
      </c>
      <c r="Q75" s="12"/>
      <c r="R75" s="19">
        <v>600</v>
      </c>
      <c r="S75" s="19"/>
      <c r="T75" s="18">
        <f t="shared" si="9"/>
        <v>1</v>
      </c>
      <c r="U75" s="9"/>
      <c r="V75" s="8">
        <f t="shared" si="7"/>
        <v>5</v>
      </c>
      <c r="W75" s="23">
        <f t="shared" si="8"/>
        <v>3000</v>
      </c>
      <c r="X75" s="22" t="s">
        <v>0</v>
      </c>
    </row>
    <row r="76" spans="1:24" x14ac:dyDescent="0.2">
      <c r="A76" s="16">
        <v>90</v>
      </c>
      <c r="B76" s="16">
        <v>1</v>
      </c>
      <c r="C76" s="16" t="s">
        <v>45</v>
      </c>
      <c r="D76" s="16" t="s">
        <v>44</v>
      </c>
      <c r="E76" s="15" t="s">
        <v>43</v>
      </c>
      <c r="F76" s="15"/>
      <c r="G76" s="15"/>
      <c r="H76" s="15" t="s">
        <v>42</v>
      </c>
      <c r="I76" s="15" t="s">
        <v>41</v>
      </c>
      <c r="J76" s="12"/>
      <c r="K76" s="12" t="s">
        <v>40</v>
      </c>
      <c r="L76" s="12" t="s">
        <v>39</v>
      </c>
      <c r="M76" s="12"/>
      <c r="N76" s="12"/>
      <c r="O76" s="24" t="s">
        <v>38</v>
      </c>
      <c r="P76" s="12" t="s">
        <v>1</v>
      </c>
      <c r="Q76" s="12"/>
      <c r="R76" s="19">
        <v>594</v>
      </c>
      <c r="S76" s="19"/>
      <c r="T76" s="18">
        <f t="shared" si="9"/>
        <v>1</v>
      </c>
      <c r="U76" s="9"/>
      <c r="V76" s="8">
        <f t="shared" si="7"/>
        <v>5</v>
      </c>
      <c r="W76" s="23">
        <f t="shared" si="8"/>
        <v>2970</v>
      </c>
      <c r="X76" s="22" t="s">
        <v>0</v>
      </c>
    </row>
    <row r="77" spans="1:24" x14ac:dyDescent="0.2">
      <c r="A77" s="16">
        <v>91</v>
      </c>
      <c r="B77" s="16">
        <v>2</v>
      </c>
      <c r="C77" s="16" t="s">
        <v>37</v>
      </c>
      <c r="D77" s="16" t="s">
        <v>34</v>
      </c>
      <c r="E77" s="15" t="s">
        <v>36</v>
      </c>
      <c r="F77" s="15" t="s">
        <v>35</v>
      </c>
      <c r="G77" s="15"/>
      <c r="H77" s="15" t="s">
        <v>14</v>
      </c>
      <c r="I77" s="15" t="s">
        <v>34</v>
      </c>
      <c r="J77" s="12"/>
      <c r="K77" s="12" t="s">
        <v>33</v>
      </c>
      <c r="L77" s="24" t="s">
        <v>32</v>
      </c>
      <c r="M77" s="12"/>
      <c r="N77" s="25" t="s">
        <v>21</v>
      </c>
      <c r="O77" s="13" t="s">
        <v>31</v>
      </c>
      <c r="P77" s="12" t="s">
        <v>19</v>
      </c>
      <c r="Q77" s="13" t="s">
        <v>30</v>
      </c>
      <c r="R77" s="19">
        <v>93.34</v>
      </c>
      <c r="S77" s="19"/>
      <c r="T77" s="18">
        <f t="shared" si="9"/>
        <v>2</v>
      </c>
      <c r="U77" s="9">
        <v>6</v>
      </c>
      <c r="V77" s="8">
        <f t="shared" si="7"/>
        <v>16</v>
      </c>
      <c r="W77" s="23">
        <f t="shared" si="8"/>
        <v>1493.44</v>
      </c>
      <c r="X77" s="22" t="s">
        <v>0</v>
      </c>
    </row>
    <row r="78" spans="1:24" x14ac:dyDescent="0.2">
      <c r="A78" s="16">
        <v>93</v>
      </c>
      <c r="B78" s="16">
        <v>1</v>
      </c>
      <c r="C78" s="16" t="s">
        <v>29</v>
      </c>
      <c r="D78" s="16" t="s">
        <v>28</v>
      </c>
      <c r="E78" s="15" t="s">
        <v>27</v>
      </c>
      <c r="F78" s="15" t="s">
        <v>26</v>
      </c>
      <c r="G78" s="15"/>
      <c r="H78" s="15" t="s">
        <v>14</v>
      </c>
      <c r="I78" s="15" t="s">
        <v>25</v>
      </c>
      <c r="J78" s="12"/>
      <c r="K78" s="12" t="s">
        <v>24</v>
      </c>
      <c r="L78" s="24" t="s">
        <v>23</v>
      </c>
      <c r="M78" s="12" t="s">
        <v>22</v>
      </c>
      <c r="N78" s="25" t="s">
        <v>21</v>
      </c>
      <c r="O78" s="13" t="s">
        <v>20</v>
      </c>
      <c r="P78" s="12" t="s">
        <v>19</v>
      </c>
      <c r="Q78" s="13" t="s">
        <v>18</v>
      </c>
      <c r="R78" s="19">
        <v>76.959999999999994</v>
      </c>
      <c r="S78" s="19">
        <v>86.15</v>
      </c>
      <c r="T78" s="18">
        <f t="shared" si="9"/>
        <v>1</v>
      </c>
      <c r="U78" s="9">
        <v>20</v>
      </c>
      <c r="V78" s="8">
        <f t="shared" si="7"/>
        <v>25</v>
      </c>
      <c r="W78" s="23">
        <f t="shared" si="8"/>
        <v>4077.7500000000005</v>
      </c>
      <c r="X78" s="22" t="s">
        <v>0</v>
      </c>
    </row>
    <row r="79" spans="1:24" x14ac:dyDescent="0.2">
      <c r="A79" s="16">
        <v>109</v>
      </c>
      <c r="B79" s="16">
        <v>24</v>
      </c>
      <c r="C79" s="16" t="s">
        <v>17</v>
      </c>
      <c r="D79" s="16" t="s">
        <v>16</v>
      </c>
      <c r="E79" s="15" t="s">
        <v>15</v>
      </c>
      <c r="F79" s="15"/>
      <c r="G79" s="15"/>
      <c r="H79" s="15" t="s">
        <v>14</v>
      </c>
      <c r="I79" s="21" t="s">
        <v>13</v>
      </c>
      <c r="J79" s="12" t="s">
        <v>12</v>
      </c>
      <c r="K79" s="13" t="s">
        <v>11</v>
      </c>
      <c r="L79" s="13" t="s">
        <v>10</v>
      </c>
      <c r="M79" s="13" t="s">
        <v>341</v>
      </c>
      <c r="N79" s="12"/>
      <c r="O79" s="20" t="s">
        <v>9</v>
      </c>
      <c r="P79" s="12" t="s">
        <v>8</v>
      </c>
      <c r="Q79" s="12"/>
      <c r="R79" s="19">
        <v>10.4</v>
      </c>
      <c r="S79" s="19">
        <v>89.95</v>
      </c>
      <c r="T79" s="18">
        <f t="shared" si="9"/>
        <v>24</v>
      </c>
      <c r="U79" s="9"/>
      <c r="V79" s="8">
        <f>B79</f>
        <v>24</v>
      </c>
      <c r="W79" s="7">
        <f t="shared" si="8"/>
        <v>2408.4</v>
      </c>
      <c r="X79" s="6" t="s">
        <v>0</v>
      </c>
    </row>
    <row r="80" spans="1:24" ht="30" x14ac:dyDescent="0.2">
      <c r="A80" s="9">
        <v>110</v>
      </c>
      <c r="B80" s="17">
        <v>1</v>
      </c>
      <c r="C80" s="16"/>
      <c r="D80" s="12" t="s">
        <v>5</v>
      </c>
      <c r="E80" s="15" t="s">
        <v>7</v>
      </c>
      <c r="F80" s="14" t="s">
        <v>6</v>
      </c>
      <c r="G80" s="14" t="s">
        <v>5</v>
      </c>
      <c r="H80" s="15"/>
      <c r="I80" s="14"/>
      <c r="J80" s="12"/>
      <c r="K80" s="12" t="s">
        <v>4</v>
      </c>
      <c r="L80" s="13" t="s">
        <v>3</v>
      </c>
      <c r="M80" s="12"/>
      <c r="N80" s="12"/>
      <c r="O80" s="12" t="s">
        <v>2</v>
      </c>
      <c r="P80" s="12" t="s">
        <v>1</v>
      </c>
      <c r="Q80" s="11">
        <v>42943</v>
      </c>
      <c r="R80" s="10">
        <v>55.36</v>
      </c>
      <c r="S80" s="10"/>
      <c r="T80" s="10">
        <f t="shared" si="9"/>
        <v>1</v>
      </c>
      <c r="U80" s="9"/>
      <c r="V80" s="8">
        <f>B80</f>
        <v>1</v>
      </c>
      <c r="W80" s="7">
        <f t="shared" si="8"/>
        <v>55.36</v>
      </c>
      <c r="X80" s="6" t="s">
        <v>0</v>
      </c>
    </row>
    <row r="112" ht="32.25" customHeight="1" x14ac:dyDescent="0.2"/>
  </sheetData>
  <mergeCells count="3">
    <mergeCell ref="A1:X1"/>
    <mergeCell ref="B2:F2"/>
    <mergeCell ref="A5:B5"/>
  </mergeCells>
  <pageMargins left="0.7" right="0.7" top="0.75" bottom="0.75" header="0.3" footer="0.3"/>
  <pageSetup paperSize="17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JOSE ORDER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Microsoft Office User</cp:lastModifiedBy>
  <dcterms:created xsi:type="dcterms:W3CDTF">2017-07-18T19:30:03Z</dcterms:created>
  <dcterms:modified xsi:type="dcterms:W3CDTF">2017-07-27T22:44:13Z</dcterms:modified>
</cp:coreProperties>
</file>