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Volumes/ProjectLibrary/901803 Carbon Wave Glider/Purchase Orders/"/>
    </mc:Choice>
  </mc:AlternateContent>
  <xr:revisionPtr revIDLastSave="0" documentId="13_ncr:1_{5EAFC834-B59A-8C44-A8E1-72A6F6C164B3}" xr6:coauthVersionLast="46" xr6:coauthVersionMax="46" xr10:uidLastSave="{00000000-0000-0000-0000-000000000000}"/>
  <bookViews>
    <workbookView xWindow="0" yWindow="520" windowWidth="28800" windowHeight="174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5" i="1" l="1"/>
  <c r="H92" i="1"/>
  <c r="H93" i="1" s="1"/>
  <c r="H86" i="1"/>
  <c r="H84" i="1"/>
  <c r="H83" i="1"/>
  <c r="H82" i="1"/>
  <c r="H81" i="1"/>
  <c r="H37" i="1" l="1"/>
  <c r="H79" i="1" l="1"/>
  <c r="H78" i="1"/>
  <c r="H77" i="1"/>
  <c r="H76" i="1"/>
  <c r="H75" i="1"/>
  <c r="H74" i="1"/>
  <c r="H73" i="1"/>
  <c r="H72" i="1"/>
  <c r="H71" i="1"/>
  <c r="H70" i="1"/>
  <c r="H69" i="1"/>
  <c r="H68" i="1" l="1"/>
  <c r="H67" i="1"/>
  <c r="H66" i="1"/>
  <c r="H65" i="1"/>
  <c r="H64" i="1"/>
  <c r="H63" i="1"/>
  <c r="H62" i="1"/>
  <c r="H61" i="1"/>
  <c r="H60" i="1"/>
  <c r="H59" i="1"/>
  <c r="H58" i="1"/>
  <c r="H57" i="1"/>
  <c r="H85" i="1" l="1"/>
  <c r="H56" i="1"/>
  <c r="H55" i="1"/>
  <c r="H54" i="1"/>
  <c r="H53" i="1"/>
  <c r="H52" i="1"/>
  <c r="H14" i="1" l="1"/>
  <c r="H13" i="1"/>
  <c r="H51" i="1" l="1"/>
  <c r="H50" i="1"/>
  <c r="H49" i="1"/>
  <c r="H48" i="1"/>
  <c r="H47" i="1"/>
  <c r="H46" i="1"/>
  <c r="H45" i="1"/>
  <c r="H44" i="1"/>
  <c r="H43" i="1"/>
  <c r="H42" i="1"/>
  <c r="H41" i="1"/>
  <c r="H40" i="1"/>
  <c r="H39" i="1"/>
  <c r="H36" i="1"/>
  <c r="H35" i="1"/>
  <c r="H34" i="1"/>
  <c r="H33" i="1"/>
  <c r="H31" i="1"/>
  <c r="H30" i="1"/>
  <c r="H28" i="1"/>
  <c r="H27" i="1"/>
  <c r="H26" i="1"/>
  <c r="H24" i="1"/>
  <c r="H22" i="1"/>
  <c r="H21" i="1"/>
  <c r="H20" i="1"/>
  <c r="H18" i="1"/>
  <c r="H17" i="1"/>
  <c r="H16" i="1"/>
  <c r="H12" i="1" l="1"/>
  <c r="H11" i="1"/>
  <c r="H10" i="1"/>
  <c r="H9" i="1"/>
  <c r="H8" i="1"/>
  <c r="H7" i="1"/>
  <c r="H6" i="1"/>
  <c r="H5" i="1"/>
  <c r="H94" i="1" l="1"/>
  <c r="H96" i="1" s="1"/>
  <c r="H99" i="1" s="1"/>
</calcChain>
</file>

<file path=xl/sharedStrings.xml><?xml version="1.0" encoding="utf-8"?>
<sst xmlns="http://schemas.openxmlformats.org/spreadsheetml/2006/main" count="380" uniqueCount="224">
  <si>
    <t>Description</t>
  </si>
  <si>
    <t>Vendor</t>
  </si>
  <si>
    <t>SKU</t>
  </si>
  <si>
    <t>qty</t>
  </si>
  <si>
    <t>unit</t>
  </si>
  <si>
    <t>ext</t>
  </si>
  <si>
    <t>McMaster</t>
  </si>
  <si>
    <t>stainless steel 6-32 PEM nut, .09 thick</t>
  </si>
  <si>
    <t>96439A250</t>
  </si>
  <si>
    <t>https://www.mcmaster.com/96439A250/</t>
  </si>
  <si>
    <t>90308A607</t>
  </si>
  <si>
    <t>Hex Standoff, Zinc-Plated Brass, 3/16" , 5/16" , 4-40</t>
  </si>
  <si>
    <t>https://www.mcmaster.com/90308A607/</t>
  </si>
  <si>
    <t>91075A238</t>
  </si>
  <si>
    <t>M-F Hex Standoff, stainless steel, 3/16" , 1.375" , 4-40</t>
  </si>
  <si>
    <t>https://www.mcmaster.com/91075A238/</t>
  </si>
  <si>
    <t>300V AC/300V DC Terminal Block, 6 pos, 3/8 ctrs</t>
  </si>
  <si>
    <t>https://www.mcmaster.com/7527K46/</t>
  </si>
  <si>
    <t>7527K46</t>
  </si>
  <si>
    <t>90131A101</t>
  </si>
  <si>
    <t>https://www.mcmaster.com/90131A101/</t>
  </si>
  <si>
    <t>Plug with Hex Drive, 1/4 NPT Male</t>
  </si>
  <si>
    <t>https://www.mcmaster.com/1725K13/</t>
  </si>
  <si>
    <t>1725K13</t>
  </si>
  <si>
    <t>SSl 1/4 Turn Plug Valve, 1/4 in. MNPT x 1/4 in. Swagelok Tube, 0.9 Cv</t>
  </si>
  <si>
    <t>SS-4P4T1</t>
  </si>
  <si>
    <t>https://www.swagelok.com/en/catalog/Product/Detail?part=SS-4P4T1</t>
  </si>
  <si>
    <t>Stainless Steel Swagelok Tube Fitting, Port Connector, 1/4 in. Tube OD</t>
  </si>
  <si>
    <t>https://www.swagelok.com/en/catalog/Product/Detail?part=SS-401-PC</t>
  </si>
  <si>
    <t>PRD3HP 1N1</t>
  </si>
  <si>
    <t>304 SS Double End DOT Sample Cylinder, 1/4 in. FNPT, 300cc, 1800 psig</t>
  </si>
  <si>
    <t>https://www.swagelok.com/en/catalog/Product/Detail?part=304L-HDF4-300</t>
  </si>
  <si>
    <t>304L-HDF4-300</t>
  </si>
  <si>
    <t>Universal “L” Fitting, Pack of 5</t>
  </si>
  <si>
    <t>15002-1-PKG</t>
  </si>
  <si>
    <t>https://www.clippard.com/part/15002-1-PKG</t>
  </si>
  <si>
    <t>Swagelok</t>
  </si>
  <si>
    <t>Swivel Connector #10-32</t>
  </si>
  <si>
    <t>https://www.clippard.com/part/15040-PKG</t>
  </si>
  <si>
    <t>#10-32 Male Stud, Stainless Steel, Pack of 10</t>
  </si>
  <si>
    <t>15453-PKG</t>
  </si>
  <si>
    <t>https://www.clippard.com/part/15453-PKG</t>
  </si>
  <si>
    <t>KNF</t>
  </si>
  <si>
    <t>NMP09KPDC-B</t>
  </si>
  <si>
    <t>NMP09 SERIESMICRO DIAPHRAGM GAS PUMP</t>
  </si>
  <si>
    <t>P-387</t>
  </si>
  <si>
    <t>https://www.idex-hs.com/store/fluidics/fluidic-connections/fittings/flat-bottom-fittings/super-flangelesstm-fittings/super-flangelesstm-nut-pps-headless-1-4-28-flat-bottom-for-1-8-od-natural.html</t>
  </si>
  <si>
    <r>
      <t>Super Flangeless</t>
    </r>
    <r>
      <rPr>
        <vertAlign val="superscript"/>
        <sz val="11"/>
        <color theme="1"/>
        <rFont val="Calibri"/>
        <family val="2"/>
        <scheme val="minor"/>
      </rPr>
      <t>™</t>
    </r>
    <r>
      <rPr>
        <sz val="11"/>
        <color theme="1"/>
        <rFont val="Calibri"/>
        <family val="2"/>
        <scheme val="minor"/>
      </rPr>
      <t xml:space="preserve"> Nut Short, Headless 1/4-28 Flat Bottom, for 1/8" OD</t>
    </r>
  </si>
  <si>
    <t>P-336</t>
  </si>
  <si>
    <t>https://www.idex-hs.com/store/fluidics/fluidic-connections/fittings/flat-bottom-fittings/super-flangelesstm-fittings/super-flangelesstm-nut-short-headless-1-4-28-flat-bottom-for-1-8-od-natural.html</t>
  </si>
  <si>
    <r>
      <t>Super Flangeless</t>
    </r>
    <r>
      <rPr>
        <vertAlign val="superscript"/>
        <sz val="11"/>
        <color theme="1"/>
        <rFont val="Calibri"/>
        <family val="2"/>
        <scheme val="minor"/>
      </rPr>
      <t>™</t>
    </r>
    <r>
      <rPr>
        <sz val="11"/>
        <color theme="1"/>
        <rFont val="Calibri"/>
        <family val="2"/>
        <scheme val="minor"/>
      </rPr>
      <t xml:space="preserve"> Nut PPS, Headless, 1/4-28 Flat-Bottom, for 1/8" OD</t>
    </r>
  </si>
  <si>
    <t>Plastic Barbed Tube Fitting Straight Adapter, for 3/8" Tube ID x 1/4 NPT</t>
  </si>
  <si>
    <t>5372K117</t>
  </si>
  <si>
    <t>https://www.mcmaster.com/5372K117/</t>
  </si>
  <si>
    <t>CWG orders</t>
  </si>
  <si>
    <t>https://www.beswick.com/catalog/product-detail/PRD3HP/?9d438178-e0b8-4089-bb96-23b8d67ebf43=7b586bfe-aa30-4af7-8d11-adfe2adbc1b6&amp;cs_opt_PRODUCTS/PRD3HP/PRODUCTS111_def=cs_opt_PRODUCTS/PRD3HP/PRODUCTS111_def_choice_-&amp;cs_opt_PRODUCTS/PRD3HP/PRODUCTS13_def=cs_opt_PRODUCTS/PRD3HP/PRODUCTS13_def_choice_1&amp;cs_opt_PRODUCTS/PRD3HP/PRODUCTS15_def=cs_opt_PRODUCTS/PRD3HP/PRODUCTS15_def_choice_-&amp;cs_opt_PRODUCTS/PRD3HP/PRODUCTS17_def=cs_opt_PRODUCTS/PRD3HP/PRODUCTS17_def_choice_&amp;cs_opt_PRODUCTS/PRD3HP/PRODUCTS1_def=cs_opt_PRODUCTS/PRD3HP/PRODUCTS1_def_choice_PRD3HP&amp;cs_opt_PRODUCTS/PRD3HP/PRODUCTS27_def=cs_opt_PRODUCTS/PRD3HP/PRODUCTS27_def_choice_&amp;cs_opt_PRODUCTS/PRD3HP/PRODUCTS29_def=cs_opt_PRODUCTS/PRD3HP/PRODUCTS29_def_choice_&amp;cs_opt_PRODUCTS/PRD3HP/PRODUCTS2_def=cs_opt_PRODUCTS/PRD3HP/PRODUCTS2_def_choice_-&amp;cs_opt_PRODUCTS/PRD3HP/PRODUCTS3_def=cs_opt_PRODUCTS/PRD3HP/PRODUCTS3_def_choice_N&amp;cs_opt_PRODUCTS/PRD3HP/PRODUCTS5_def=cs_opt_PRODUCTS/PRD3HP/PRODUCTS5_def_choice_1&amp;cs_opt_PRODUCTS/PRD3HP/PRODUCTS9_def=cs_opt_PRODUCTS/PRD3HP/PRODUCTS9_def_choice_1</t>
  </si>
  <si>
    <t>MCB 1414-316</t>
  </si>
  <si>
    <t>1/4-28 Thread to 1/4 Inch O.D. Tubing, Straight Compression</t>
  </si>
  <si>
    <t>https://www.beswick.com/catalog/product-detail/MCB-1414/?cs_opt_PRODUCTS/MCB-1414%20Product%20Options/PRODUCTS12852_def=cs_opt_PRODUCTS/MCB-1414%20Product%20Options/PRODUCTS12852_def_choice_-&amp;cs_opt_PRODUCTS/MCB-1414%20Product%20Options/PRODUCTS25557_def=cs_opt_PRODUCTS/MCB-1414%20Product%20Options/PRODUCTS25557_def_choice_&amp;cs_opt_PRODUCTS/MCB-1414%20Product%20Options/PRODUCTS25559_def=cs_opt_PRODUCTS/MCB-1414%20Product%20Options/PRODUCTS25559_def_choice_&amp;cs_opt_PRODUCTS/MCB-1414%20Product%20Options/PRODUCTS414_1_def=cs_opt_PRODUCTS/MCB-1414%20Product%20Options/PRODUCTS414_1_def_choice_MCB-1414&amp;cs_opt_PRODUCTS/MCB-1414%20Product%20Options/PRODUCTS4211_def=cs_opt_PRODUCTS/MCB-1414%20Product%20Options/PRODUCTS4211_def_choice_-316&amp;cs_opt_PRODUCTS/MCB-1414%20Product%20Options/PRODUCTS425_2_def=cs_opt_PRODUCTS/MCB-1414%20Product%20Options/PRODUCTS425_2_def_choice_</t>
  </si>
  <si>
    <t>4757T32</t>
  </si>
  <si>
    <t>Extreme-Pressure Brass Pipe Fitting90 Deg Elbow  1/4 NPTF F x M</t>
  </si>
  <si>
    <t>https://www.mcmaster.com/4757T32/</t>
  </si>
  <si>
    <t>Beswick</t>
  </si>
  <si>
    <t>Idex</t>
  </si>
  <si>
    <t>S15MML-30-12-2B</t>
  </si>
  <si>
    <t>https://www.pneumadyne.com/way-normally-closed-latching-solenoid-valves-p-1453.html#1-YToxOntzOjQ6ImdyaWQiO2k6MDt9</t>
  </si>
  <si>
    <t>S15MM-20HF-12-2H</t>
  </si>
  <si>
    <t>https://www.pneumadyne.com/flying-leads-p-1219.html#1-YToxOntzOjQ6ImdyaWQiO2k6MDt9</t>
  </si>
  <si>
    <t>Subconn whip, 2 pin female, 1 meter cable</t>
  </si>
  <si>
    <t>MCIL2F on 2 meter SJO</t>
  </si>
  <si>
    <t>Micro Circular Delrin locking sleeve, blue</t>
  </si>
  <si>
    <t>MCDLSF</t>
  </si>
  <si>
    <t>Subconn male 4-pin bulkhead connector</t>
  </si>
  <si>
    <t>MCBH4M</t>
  </si>
  <si>
    <t>Subconn female 4-pin bulkhead connector</t>
  </si>
  <si>
    <t>MCBH4F</t>
  </si>
  <si>
    <t>Subconn whip, 4 pin female, 3 meter cable</t>
  </si>
  <si>
    <t>MCIL4F on 3 meter SJO</t>
  </si>
  <si>
    <t>Subconn female 2-pin bulkhead connector</t>
  </si>
  <si>
    <t>MCBH2F</t>
  </si>
  <si>
    <t>Subconn male 8-pin bulkhead connector</t>
  </si>
  <si>
    <t>MCBH8M</t>
  </si>
  <si>
    <t>Subconn whip, 8 pin female</t>
  </si>
  <si>
    <t>MCIL8F</t>
  </si>
  <si>
    <t>Ocean Innovations</t>
  </si>
  <si>
    <t>SBE 5M Pump with Plastic Housing, MCBH Connector, Continuous Duty</t>
  </si>
  <si>
    <t>05M.1220</t>
  </si>
  <si>
    <t>Seabird</t>
  </si>
  <si>
    <t>Empty Payload box (3MPU)</t>
  </si>
  <si>
    <t>05047</t>
  </si>
  <si>
    <t>LI-830-3</t>
  </si>
  <si>
    <t>Licor</t>
  </si>
  <si>
    <t>Liicor CO2 analyzer no display, no pump</t>
  </si>
  <si>
    <t>P-359X</t>
  </si>
  <si>
    <t>https://www.idex-hs.com/store/catalogsearch/result/?q=+P-359</t>
  </si>
  <si>
    <t>SS-401-PC</t>
  </si>
  <si>
    <t>15040-PKG</t>
  </si>
  <si>
    <t>URL</t>
  </si>
  <si>
    <t xml:space="preserve">2-Way Normally Closed Solenoid Valves, 12v </t>
  </si>
  <si>
    <t>Chris Whal is ordering so ours are added to his order</t>
  </si>
  <si>
    <t>3-Way Normally Closed Latching Solenoid Valves, 12v</t>
  </si>
  <si>
    <t>https://www.mcmaster.com/5233K63/</t>
  </si>
  <si>
    <t>5233K63</t>
  </si>
  <si>
    <t>Masterkleer Soft PVC Plastic Tubing for Air and Water, 3/8" ID, 1/2" OD</t>
  </si>
  <si>
    <t>5233K66</t>
  </si>
  <si>
    <t>https://www.mcmaster.com/5233K66/</t>
  </si>
  <si>
    <t>Masterkleer Soft PVC Plastic Tubing for Air and Water, 1/2" ID, 5/8" OD</t>
  </si>
  <si>
    <t>tax</t>
  </si>
  <si>
    <t>shipping guess</t>
  </si>
  <si>
    <t>Grand total</t>
  </si>
  <si>
    <t>margin</t>
  </si>
  <si>
    <t>see quote</t>
  </si>
  <si>
    <t>Abrasion-Resistant Cushioning Washer for Number 10 Screw, pkg of 10</t>
  </si>
  <si>
    <t>Three-Stage High Pressure Diaphragm Regulator</t>
  </si>
  <si>
    <t>ordered by Craig  11/17</t>
  </si>
  <si>
    <t>ordered by Paul 17Nov20</t>
  </si>
  <si>
    <t>Pneumadyne</t>
  </si>
  <si>
    <t>Clippard</t>
  </si>
  <si>
    <t>ordered by Paul 18Nov20</t>
  </si>
  <si>
    <t>Upchurch ferrules 1/8 tubing, yellow, 10 pack</t>
  </si>
  <si>
    <t>ordered by Craig  11/18</t>
  </si>
  <si>
    <t>SDSQUB3-032G-ANCIA</t>
  </si>
  <si>
    <t>SanDisk - Ultra PLUS 32GB microSDHC UHS-I Memory Card</t>
  </si>
  <si>
    <t>Best Buy</t>
  </si>
  <si>
    <t>Digikey</t>
  </si>
  <si>
    <t>batteries, fuses</t>
  </si>
  <si>
    <t>Science Comodities</t>
  </si>
  <si>
    <t>GP-9095-1K</t>
  </si>
  <si>
    <t>https://scicominc.com/product/porous-plastic-column-frits-15/</t>
  </si>
  <si>
    <t>https://scicominc.com/product/liquid-chromatography-solid-phase-extraction-spe-column-frits-cat-gp-9095l-1k/</t>
  </si>
  <si>
    <t>https://scicominc.com/product/polypropylene-125-micron-porous-sheets-13/</t>
  </si>
  <si>
    <t>https://scicominc.com/product/polypropylene-90-micron-porous-sheets-23/</t>
  </si>
  <si>
    <t>BB2061-90AL-1</t>
  </si>
  <si>
    <t>BB2061—125A-1</t>
  </si>
  <si>
    <t>GP-9095L-1K</t>
  </si>
  <si>
    <t>POLYPROPYLENE/UHMW PE BLEND 90 MICRON HYDROPHILIC POROUS SHEETS</t>
  </si>
  <si>
    <t>POLYPROPYLENE 125 MICRON HYDROPHOBIC POROUS SHEETS</t>
  </si>
  <si>
    <t>LIQUID CHROMATOGRAPHY &amp; SOLID PHASE EXTRACTION (SPE) HYDROPHILIC COLUMN FRITS</t>
  </si>
  <si>
    <t>POROUS PLASTIC LIQUID CHROMATOGRAPHY &amp; SOLID PHASE EXTRACTION (SPE) HYDROPHOBIC COLUMN FRITS</t>
  </si>
  <si>
    <t>24675K830 </t>
  </si>
  <si>
    <t>2418T116</t>
  </si>
  <si>
    <t xml:space="preserve">010 oring             </t>
  </si>
  <si>
    <t>003 oring</t>
  </si>
  <si>
    <t>018 oring</t>
  </si>
  <si>
    <t>022 oring</t>
  </si>
  <si>
    <t>1173N003</t>
  </si>
  <si>
    <t>5018T128</t>
  </si>
  <si>
    <t>1173N022</t>
  </si>
  <si>
    <t>Plug for Pneumatic Components for 7/32" ID</t>
  </si>
  <si>
    <t>18-8 Stainless Steel Socket Head Screw 8-32 Thread Size, 7/8" Long</t>
  </si>
  <si>
    <t>92196A198</t>
  </si>
  <si>
    <t>18-8 Stainless Steel Socket Head Screw 4-40 Thread Size, 1" Long, Fully Threaded</t>
  </si>
  <si>
    <t>92196A031</t>
  </si>
  <si>
    <t>18-8 Stainless Steel Phillips Flat Head Screw Passivated, 4-40 Thread Size, 1/8" Long</t>
  </si>
  <si>
    <t>91771A103</t>
  </si>
  <si>
    <t>18-8 Stainless Steel Phillips Flat Head Screw Passivated, 4-40 Thread Size, 3/8" Long</t>
  </si>
  <si>
    <t>91771A108</t>
  </si>
  <si>
    <t>Passivated 18-8 Stainless Steel Pan Head Phillips Screw 4-40 Thread, 1/2" Long</t>
  </si>
  <si>
    <t>91772A110</t>
  </si>
  <si>
    <t>Passivated 18-8 Stainless Steel Pan Head Phillips Screw 6-32 Thread, 1/2" Long</t>
  </si>
  <si>
    <t>91772A148</t>
  </si>
  <si>
    <t>Passivated 18-8 Stainless Steel Pan Head Phillips Screw 6-32 Thread, 3/4" Lon</t>
  </si>
  <si>
    <t>91772A151</t>
  </si>
  <si>
    <t>Passivated 18-8 Stainless Steel Pan Head Phillips Screw 6-32 Thread, 7/8" Long</t>
  </si>
  <si>
    <t>91772A152</t>
  </si>
  <si>
    <t>Passivated 18-8 Stainless Steel Pan Head Phillips Screw 6-32 Thread, 1-3/4" Long</t>
  </si>
  <si>
    <t>91772A158</t>
  </si>
  <si>
    <t>Passivated 18-8 Stainless Steel Pan Head Phillips Screw 4-40 Thread, 3/4" Long</t>
  </si>
  <si>
    <t>91772A113</t>
  </si>
  <si>
    <t>18-8 Stainless Steel Washer for Number 6 Screw Size, 0.156" ID, 0.312" O</t>
  </si>
  <si>
    <t>92141A008</t>
  </si>
  <si>
    <t>18-8 Stainless Steel Mil. Spec. Washer Passivated, Number 8 Screw Size, MS51496-P71</t>
  </si>
  <si>
    <t>98019A241</t>
  </si>
  <si>
    <t>18-8 Stainless Steel Mil. Spec. Washer Passivated, Number 4 Screw Size, MS51496-P8</t>
  </si>
  <si>
    <t>98019A216</t>
  </si>
  <si>
    <t>18-8 Stainless Steel Mil. Spec. Washer Passivated, Number 6 Screw Size, MS/NASM 15795-805</t>
  </si>
  <si>
    <t>98019A314</t>
  </si>
  <si>
    <t>Ordered by Chris Whal 11/19</t>
  </si>
  <si>
    <t>ordered by Paul 20Nov20</t>
  </si>
  <si>
    <t>ordered by Paul 19Nov20</t>
  </si>
  <si>
    <t>received 18Nov20</t>
  </si>
  <si>
    <t>received 21Nov20</t>
  </si>
  <si>
    <t>remaining budget</t>
  </si>
  <si>
    <t>ordered by Paul 10Nov20</t>
  </si>
  <si>
    <t>received 23Nov20</t>
  </si>
  <si>
    <t>Protolabs</t>
  </si>
  <si>
    <t>DIC PCO2 mounting plate</t>
  </si>
  <si>
    <t xml:space="preserve">Order RSM278044 </t>
  </si>
  <si>
    <t>Smart Products</t>
  </si>
  <si>
    <t>11000PB-0300S000</t>
  </si>
  <si>
    <t>111000PB-0050S000</t>
  </si>
  <si>
    <t>18000PB-0300S000</t>
  </si>
  <si>
    <t>118000PB-0050S000</t>
  </si>
  <si>
    <t>1/4" barbed cv 0.45 PSi cracking</t>
  </si>
  <si>
    <t>1/4" barbed cv 2.94 PSi cracking</t>
  </si>
  <si>
    <t>1/4" barbed reversed cv 2.94 PSi cracking</t>
  </si>
  <si>
    <t>1/4" barbed reversed cv 0.45 PSi cracking</t>
  </si>
  <si>
    <t>Per quote</t>
  </si>
  <si>
    <t xml:space="preserve"> Order</t>
  </si>
  <si>
    <t>received status</t>
  </si>
  <si>
    <t>Liquid Robotics</t>
  </si>
  <si>
    <t>ordered by Paul 24Nov20</t>
  </si>
  <si>
    <t>ordered by Paul 3Dec20</t>
  </si>
  <si>
    <t>misc</t>
  </si>
  <si>
    <t>received 30Nov20</t>
  </si>
  <si>
    <t>received 4Dec20</t>
  </si>
  <si>
    <t>received 9Dec20</t>
  </si>
  <si>
    <t>received</t>
  </si>
  <si>
    <t>received 24Dec20</t>
  </si>
  <si>
    <t>received 19Jan21</t>
  </si>
  <si>
    <t>2/1/2020 update</t>
  </si>
  <si>
    <t>ordered by Paul 25Feb21</t>
  </si>
  <si>
    <t>DIC PCO2 work stand ends</t>
  </si>
  <si>
    <t xml:space="preserve">Order RSM279668 </t>
  </si>
  <si>
    <t>ordered by Paul 11Mar21</t>
  </si>
  <si>
    <t>Screws and feet for work stands</t>
  </si>
  <si>
    <t>various</t>
  </si>
  <si>
    <t>Order 3620714</t>
  </si>
  <si>
    <t>D-sub and banana jack connectors for work stands</t>
  </si>
  <si>
    <t>Digi-Key</t>
  </si>
  <si>
    <t>Order 68531864</t>
  </si>
  <si>
    <t>Subconn connectors for work stands</t>
  </si>
  <si>
    <t>PO 2110278</t>
  </si>
  <si>
    <t>2021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</si>
</sst>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0" fontId="3" fillId="0" borderId="0" xfId="2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44" fontId="2" fillId="0" borderId="0" xfId="1" applyFont="1"/>
    <xf numFmtId="0" fontId="2" fillId="2" borderId="0" xfId="0" applyFont="1" applyFill="1" applyAlignment="1">
      <alignment horizontal="center"/>
    </xf>
    <xf numFmtId="44" fontId="2" fillId="2" borderId="0" xfId="1" applyFont="1" applyFill="1" applyAlignment="1">
      <alignment horizontal="center"/>
    </xf>
    <xf numFmtId="0" fontId="2" fillId="0" borderId="0" xfId="0" applyFont="1"/>
    <xf numFmtId="0" fontId="0" fillId="0" borderId="0" xfId="0" applyFont="1" applyAlignment="1">
      <alignment horizontal="center" vertical="center"/>
    </xf>
    <xf numFmtId="0" fontId="3" fillId="0" borderId="0" xfId="2" applyFill="1"/>
    <xf numFmtId="0" fontId="2" fillId="3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44" fontId="0" fillId="4" borderId="0" xfId="1" applyFont="1" applyFill="1"/>
    <xf numFmtId="0" fontId="0" fillId="4" borderId="0" xfId="0" applyFont="1" applyFill="1" applyAlignment="1">
      <alignment vertical="center"/>
    </xf>
    <xf numFmtId="0" fontId="0" fillId="4" borderId="0" xfId="0" applyFont="1" applyFill="1" applyAlignment="1">
      <alignment vertical="center" wrapText="1"/>
    </xf>
    <xf numFmtId="0" fontId="0" fillId="4" borderId="0" xfId="0" applyFont="1" applyFill="1" applyAlignment="1">
      <alignment horizontal="center" vertical="center"/>
    </xf>
    <xf numFmtId="0" fontId="3" fillId="0" borderId="0" xfId="2" applyAlignment="1">
      <alignment vertical="center"/>
    </xf>
    <xf numFmtId="0" fontId="0" fillId="0" borderId="0" xfId="0" applyFill="1" applyAlignment="1">
      <alignment wrapText="1"/>
    </xf>
    <xf numFmtId="0" fontId="0" fillId="4" borderId="0" xfId="0" applyFill="1" applyAlignment="1">
      <alignment wrapText="1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left"/>
    </xf>
    <xf numFmtId="0" fontId="6" fillId="5" borderId="0" xfId="0" applyFont="1" applyFill="1"/>
    <xf numFmtId="0" fontId="0" fillId="6" borderId="0" xfId="0" applyFill="1"/>
    <xf numFmtId="0" fontId="0" fillId="6" borderId="0" xfId="0" applyFill="1" applyAlignment="1">
      <alignment horizontal="center"/>
    </xf>
    <xf numFmtId="44" fontId="0" fillId="6" borderId="0" xfId="1" applyFont="1" applyFill="1"/>
    <xf numFmtId="0" fontId="5" fillId="6" borderId="0" xfId="0" applyFont="1" applyFill="1" applyAlignment="1">
      <alignment vertical="center"/>
    </xf>
    <xf numFmtId="49" fontId="0" fillId="6" borderId="0" xfId="0" applyNumberFormat="1" applyFill="1" applyAlignment="1">
      <alignment horizontal="center"/>
    </xf>
    <xf numFmtId="0" fontId="3" fillId="4" borderId="0" xfId="2" applyFill="1"/>
    <xf numFmtId="0" fontId="0" fillId="4" borderId="0" xfId="0" applyFont="1" applyFill="1"/>
    <xf numFmtId="0" fontId="6" fillId="7" borderId="0" xfId="0" applyFont="1" applyFill="1"/>
    <xf numFmtId="0" fontId="0" fillId="6" borderId="0" xfId="0" applyFill="1" applyAlignment="1">
      <alignment horizontal="left"/>
    </xf>
    <xf numFmtId="0" fontId="0" fillId="0" borderId="0" xfId="0" applyFill="1" applyAlignment="1">
      <alignment horizontal="left"/>
    </xf>
    <xf numFmtId="8" fontId="0" fillId="6" borderId="0" xfId="1" applyNumberFormat="1" applyFont="1" applyFill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lippard.com/part/15002-1-PKG" TargetMode="External"/><Relationship Id="rId13" Type="http://schemas.openxmlformats.org/officeDocument/2006/relationships/hyperlink" Target="https://scicominc.com/product/polypropylene-90-micron-porous-sheets-23/" TargetMode="External"/><Relationship Id="rId3" Type="http://schemas.openxmlformats.org/officeDocument/2006/relationships/hyperlink" Target="https://www.idex-hs.com/store/catalogsearch/result/?q=+P-359" TargetMode="External"/><Relationship Id="rId7" Type="http://schemas.openxmlformats.org/officeDocument/2006/relationships/hyperlink" Target="https://www.swagelok.com/en/catalog/Product/Detail?part=SS-4P4T1" TargetMode="External"/><Relationship Id="rId12" Type="http://schemas.openxmlformats.org/officeDocument/2006/relationships/hyperlink" Target="https://scicominc.com/product/polypropylene-125-micron-porous-sheets-13/" TargetMode="External"/><Relationship Id="rId2" Type="http://schemas.openxmlformats.org/officeDocument/2006/relationships/hyperlink" Target="https://www.idex-hs.com/store/fluidics/fluidic-connections/fittings/flat-bottom-fittings/super-flangelesstm-fittings/super-flangelesstm-nut-pps-headless-1-4-28-flat-bottom-for-1-8-od-natural.html" TargetMode="External"/><Relationship Id="rId1" Type="http://schemas.openxmlformats.org/officeDocument/2006/relationships/hyperlink" Target="https://www.mcmaster.com/96439A250/" TargetMode="External"/><Relationship Id="rId6" Type="http://schemas.openxmlformats.org/officeDocument/2006/relationships/hyperlink" Target="https://www.pneumadyne.com/way-normally-closed-latching-solenoid-valves-p-1453.html" TargetMode="External"/><Relationship Id="rId11" Type="http://schemas.openxmlformats.org/officeDocument/2006/relationships/hyperlink" Target="https://scicominc.com/product/liquid-chromatography-solid-phase-extraction-spe-column-frits-cat-gp-9095l-1k/" TargetMode="External"/><Relationship Id="rId5" Type="http://schemas.openxmlformats.org/officeDocument/2006/relationships/hyperlink" Target="https://www.mcmaster.com/90131A101/" TargetMode="External"/><Relationship Id="rId10" Type="http://schemas.openxmlformats.org/officeDocument/2006/relationships/hyperlink" Target="https://scicominc.com/product/porous-plastic-column-frits-15/" TargetMode="External"/><Relationship Id="rId4" Type="http://schemas.openxmlformats.org/officeDocument/2006/relationships/hyperlink" Target="https://www.idex-hs.com/store/fluidics/fluidic-connections/fittings/flat-bottom-fittings/super-flangelesstm-fittings/super-flangelesstm-nut-short-headless-1-4-28-flat-bottom-for-1-8-od-natural.html" TargetMode="External"/><Relationship Id="rId9" Type="http://schemas.openxmlformats.org/officeDocument/2006/relationships/hyperlink" Target="https://www.pneumadyne.com/flying-leads-p-1219.html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abSelected="1" topLeftCell="A79" workbookViewId="0">
      <selection activeCell="H96" sqref="H96"/>
    </sheetView>
  </sheetViews>
  <sheetFormatPr baseColWidth="10" defaultColWidth="8.83203125" defaultRowHeight="15" x14ac:dyDescent="0.2"/>
  <cols>
    <col min="1" max="1" width="25.5" customWidth="1"/>
    <col min="2" max="2" width="22.5" customWidth="1"/>
    <col min="3" max="3" width="80" customWidth="1"/>
    <col min="4" max="4" width="18" style="1" customWidth="1"/>
    <col min="5" max="5" width="21.1640625" style="1" customWidth="1"/>
    <col min="6" max="6" width="5.33203125" style="1" customWidth="1"/>
    <col min="7" max="7" width="12.5" style="2" customWidth="1"/>
    <col min="8" max="8" width="13" style="2" customWidth="1"/>
    <col min="9" max="9" width="75.5" customWidth="1"/>
  </cols>
  <sheetData>
    <row r="1" spans="1:9" x14ac:dyDescent="0.2">
      <c r="C1" t="s">
        <v>54</v>
      </c>
    </row>
    <row r="2" spans="1:9" x14ac:dyDescent="0.2">
      <c r="C2" t="s">
        <v>210</v>
      </c>
    </row>
    <row r="4" spans="1:9" s="1" customFormat="1" x14ac:dyDescent="0.2">
      <c r="A4" s="15" t="s">
        <v>198</v>
      </c>
      <c r="B4" s="15" t="s">
        <v>199</v>
      </c>
      <c r="C4" s="10" t="s">
        <v>0</v>
      </c>
      <c r="D4" s="10" t="s">
        <v>1</v>
      </c>
      <c r="E4" s="10" t="s">
        <v>2</v>
      </c>
      <c r="F4" s="10" t="s">
        <v>3</v>
      </c>
      <c r="G4" s="11" t="s">
        <v>4</v>
      </c>
      <c r="H4" s="11" t="s">
        <v>5</v>
      </c>
      <c r="I4" s="10" t="s">
        <v>97</v>
      </c>
    </row>
    <row r="5" spans="1:9" x14ac:dyDescent="0.2">
      <c r="A5" s="16" t="s">
        <v>115</v>
      </c>
      <c r="B5" s="16" t="s">
        <v>180</v>
      </c>
      <c r="C5" s="16" t="s">
        <v>7</v>
      </c>
      <c r="D5" s="17" t="s">
        <v>6</v>
      </c>
      <c r="E5" s="17" t="s">
        <v>8</v>
      </c>
      <c r="F5" s="17">
        <v>4</v>
      </c>
      <c r="G5" s="18">
        <v>14.03</v>
      </c>
      <c r="H5" s="18">
        <f>F5*G5</f>
        <v>56.12</v>
      </c>
      <c r="I5" s="3" t="s">
        <v>9</v>
      </c>
    </row>
    <row r="6" spans="1:9" x14ac:dyDescent="0.2">
      <c r="A6" s="16" t="s">
        <v>115</v>
      </c>
      <c r="B6" s="16" t="s">
        <v>180</v>
      </c>
      <c r="C6" s="19" t="s">
        <v>11</v>
      </c>
      <c r="D6" s="17" t="s">
        <v>6</v>
      </c>
      <c r="E6" s="17" t="s">
        <v>10</v>
      </c>
      <c r="F6" s="17">
        <v>20</v>
      </c>
      <c r="G6" s="18">
        <v>0.99</v>
      </c>
      <c r="H6" s="18">
        <f t="shared" ref="H6:H49" si="0">F6*G6</f>
        <v>19.8</v>
      </c>
      <c r="I6" t="s">
        <v>12</v>
      </c>
    </row>
    <row r="7" spans="1:9" x14ac:dyDescent="0.2">
      <c r="A7" s="16" t="s">
        <v>115</v>
      </c>
      <c r="B7" s="16" t="s">
        <v>180</v>
      </c>
      <c r="C7" s="19" t="s">
        <v>14</v>
      </c>
      <c r="D7" s="17" t="s">
        <v>6</v>
      </c>
      <c r="E7" s="17" t="s">
        <v>13</v>
      </c>
      <c r="F7" s="17">
        <v>20</v>
      </c>
      <c r="G7" s="18">
        <v>3.16</v>
      </c>
      <c r="H7" s="18">
        <f t="shared" si="0"/>
        <v>63.2</v>
      </c>
      <c r="I7" t="s">
        <v>15</v>
      </c>
    </row>
    <row r="8" spans="1:9" x14ac:dyDescent="0.2">
      <c r="A8" s="16" t="s">
        <v>115</v>
      </c>
      <c r="B8" s="16" t="s">
        <v>180</v>
      </c>
      <c r="C8" s="19" t="s">
        <v>16</v>
      </c>
      <c r="D8" s="17" t="s">
        <v>6</v>
      </c>
      <c r="E8" s="17" t="s">
        <v>18</v>
      </c>
      <c r="F8" s="17">
        <v>4</v>
      </c>
      <c r="G8" s="18">
        <v>3.46</v>
      </c>
      <c r="H8" s="18">
        <f t="shared" si="0"/>
        <v>13.84</v>
      </c>
      <c r="I8" t="s">
        <v>17</v>
      </c>
    </row>
    <row r="9" spans="1:9" x14ac:dyDescent="0.2">
      <c r="A9" s="16" t="s">
        <v>115</v>
      </c>
      <c r="B9" s="16" t="s">
        <v>180</v>
      </c>
      <c r="C9" s="16" t="s">
        <v>112</v>
      </c>
      <c r="D9" s="17" t="s">
        <v>6</v>
      </c>
      <c r="E9" s="17" t="s">
        <v>19</v>
      </c>
      <c r="F9" s="17">
        <v>2</v>
      </c>
      <c r="G9" s="18">
        <v>3.06</v>
      </c>
      <c r="H9" s="18">
        <f t="shared" si="0"/>
        <v>6.12</v>
      </c>
      <c r="I9" s="3" t="s">
        <v>20</v>
      </c>
    </row>
    <row r="10" spans="1:9" x14ac:dyDescent="0.2">
      <c r="A10" s="16" t="s">
        <v>115</v>
      </c>
      <c r="B10" s="16" t="s">
        <v>180</v>
      </c>
      <c r="C10" s="19" t="s">
        <v>21</v>
      </c>
      <c r="D10" s="17" t="s">
        <v>6</v>
      </c>
      <c r="E10" s="17" t="s">
        <v>23</v>
      </c>
      <c r="F10" s="17">
        <v>10</v>
      </c>
      <c r="G10" s="18">
        <v>4.5</v>
      </c>
      <c r="H10" s="18">
        <f t="shared" si="0"/>
        <v>45</v>
      </c>
      <c r="I10" t="s">
        <v>22</v>
      </c>
    </row>
    <row r="11" spans="1:9" ht="14" customHeight="1" x14ac:dyDescent="0.2">
      <c r="A11" s="16" t="s">
        <v>115</v>
      </c>
      <c r="B11" s="16" t="s">
        <v>180</v>
      </c>
      <c r="C11" s="20" t="s">
        <v>51</v>
      </c>
      <c r="D11" s="17" t="s">
        <v>6</v>
      </c>
      <c r="E11" s="17" t="s">
        <v>52</v>
      </c>
      <c r="F11" s="17">
        <v>10</v>
      </c>
      <c r="G11" s="18">
        <v>4.88</v>
      </c>
      <c r="H11" s="18">
        <f t="shared" si="0"/>
        <v>48.8</v>
      </c>
      <c r="I11" t="s">
        <v>53</v>
      </c>
    </row>
    <row r="12" spans="1:9" x14ac:dyDescent="0.2">
      <c r="A12" s="16" t="s">
        <v>115</v>
      </c>
      <c r="B12" s="16" t="s">
        <v>180</v>
      </c>
      <c r="C12" s="19" t="s">
        <v>60</v>
      </c>
      <c r="D12" s="17" t="s">
        <v>6</v>
      </c>
      <c r="E12" s="17" t="s">
        <v>59</v>
      </c>
      <c r="F12" s="17">
        <v>5</v>
      </c>
      <c r="G12" s="18">
        <v>10.039999999999999</v>
      </c>
      <c r="H12" s="18">
        <f t="shared" si="0"/>
        <v>50.199999999999996</v>
      </c>
      <c r="I12" t="s">
        <v>61</v>
      </c>
    </row>
    <row r="13" spans="1:9" x14ac:dyDescent="0.2">
      <c r="A13" s="16" t="s">
        <v>115</v>
      </c>
      <c r="B13" s="16" t="s">
        <v>180</v>
      </c>
      <c r="C13" s="19" t="s">
        <v>103</v>
      </c>
      <c r="D13" s="17" t="s">
        <v>6</v>
      </c>
      <c r="E13" s="17" t="s">
        <v>102</v>
      </c>
      <c r="F13" s="17">
        <v>25</v>
      </c>
      <c r="G13" s="18">
        <v>0.37</v>
      </c>
      <c r="H13" s="18">
        <f t="shared" si="0"/>
        <v>9.25</v>
      </c>
      <c r="I13" t="s">
        <v>101</v>
      </c>
    </row>
    <row r="14" spans="1:9" x14ac:dyDescent="0.2">
      <c r="A14" s="16" t="s">
        <v>115</v>
      </c>
      <c r="B14" s="16" t="s">
        <v>180</v>
      </c>
      <c r="C14" s="19" t="s">
        <v>106</v>
      </c>
      <c r="D14" s="17" t="s">
        <v>6</v>
      </c>
      <c r="E14" s="17" t="s">
        <v>104</v>
      </c>
      <c r="F14" s="17">
        <v>25</v>
      </c>
      <c r="G14" s="18">
        <v>0.5</v>
      </c>
      <c r="H14" s="18">
        <f t="shared" si="0"/>
        <v>12.5</v>
      </c>
      <c r="I14" t="s">
        <v>105</v>
      </c>
    </row>
    <row r="15" spans="1:9" x14ac:dyDescent="0.2">
      <c r="C15" s="4"/>
    </row>
    <row r="16" spans="1:9" x14ac:dyDescent="0.2">
      <c r="A16" s="16" t="s">
        <v>118</v>
      </c>
      <c r="B16" s="28" t="s">
        <v>205</v>
      </c>
      <c r="C16" s="19" t="s">
        <v>24</v>
      </c>
      <c r="D16" s="17" t="s">
        <v>36</v>
      </c>
      <c r="E16" s="21" t="s">
        <v>25</v>
      </c>
      <c r="F16" s="17">
        <v>5</v>
      </c>
      <c r="G16" s="16">
        <v>94.26</v>
      </c>
      <c r="H16" s="18">
        <f t="shared" si="0"/>
        <v>471.3</v>
      </c>
      <c r="I16" s="3" t="s">
        <v>26</v>
      </c>
    </row>
    <row r="17" spans="1:9" x14ac:dyDescent="0.2">
      <c r="A17" s="16" t="s">
        <v>118</v>
      </c>
      <c r="B17" s="28" t="s">
        <v>205</v>
      </c>
      <c r="C17" s="19" t="s">
        <v>27</v>
      </c>
      <c r="D17" s="17" t="s">
        <v>36</v>
      </c>
      <c r="E17" s="17" t="s">
        <v>95</v>
      </c>
      <c r="F17" s="17">
        <v>10</v>
      </c>
      <c r="G17" s="18">
        <v>9.94</v>
      </c>
      <c r="H17" s="18">
        <f t="shared" si="0"/>
        <v>99.399999999999991</v>
      </c>
      <c r="I17" t="s">
        <v>28</v>
      </c>
    </row>
    <row r="18" spans="1:9" x14ac:dyDescent="0.2">
      <c r="A18" s="16" t="s">
        <v>118</v>
      </c>
      <c r="B18" s="28" t="s">
        <v>205</v>
      </c>
      <c r="C18" s="19" t="s">
        <v>30</v>
      </c>
      <c r="D18" s="17" t="s">
        <v>36</v>
      </c>
      <c r="E18" s="17" t="s">
        <v>32</v>
      </c>
      <c r="F18" s="17">
        <v>5</v>
      </c>
      <c r="G18" s="18">
        <v>212.93</v>
      </c>
      <c r="H18" s="18">
        <f t="shared" si="0"/>
        <v>1064.6500000000001</v>
      </c>
      <c r="I18" t="s">
        <v>31</v>
      </c>
    </row>
    <row r="19" spans="1:9" x14ac:dyDescent="0.2">
      <c r="B19" s="6"/>
      <c r="C19" s="5"/>
    </row>
    <row r="20" spans="1:9" x14ac:dyDescent="0.2">
      <c r="A20" s="16" t="s">
        <v>118</v>
      </c>
      <c r="B20" s="16" t="s">
        <v>204</v>
      </c>
      <c r="C20" s="16" t="s">
        <v>33</v>
      </c>
      <c r="D20" s="17" t="s">
        <v>117</v>
      </c>
      <c r="E20" s="21" t="s">
        <v>34</v>
      </c>
      <c r="F20" s="17">
        <v>4</v>
      </c>
      <c r="G20" s="18">
        <v>12.45</v>
      </c>
      <c r="H20" s="18">
        <f t="shared" si="0"/>
        <v>49.8</v>
      </c>
      <c r="I20" s="3" t="s">
        <v>35</v>
      </c>
    </row>
    <row r="21" spans="1:9" x14ac:dyDescent="0.2">
      <c r="A21" s="16" t="s">
        <v>118</v>
      </c>
      <c r="B21" s="16" t="s">
        <v>204</v>
      </c>
      <c r="C21" s="16" t="s">
        <v>37</v>
      </c>
      <c r="D21" s="17" t="s">
        <v>117</v>
      </c>
      <c r="E21" s="21" t="s">
        <v>96</v>
      </c>
      <c r="F21" s="17">
        <v>4</v>
      </c>
      <c r="G21" s="18">
        <v>11.25</v>
      </c>
      <c r="H21" s="18">
        <f t="shared" si="0"/>
        <v>45</v>
      </c>
      <c r="I21" t="s">
        <v>38</v>
      </c>
    </row>
    <row r="22" spans="1:9" x14ac:dyDescent="0.2">
      <c r="A22" s="16" t="s">
        <v>118</v>
      </c>
      <c r="B22" s="16" t="s">
        <v>204</v>
      </c>
      <c r="C22" s="16" t="s">
        <v>39</v>
      </c>
      <c r="D22" s="17" t="s">
        <v>117</v>
      </c>
      <c r="E22" s="21" t="s">
        <v>40</v>
      </c>
      <c r="F22" s="17">
        <v>4</v>
      </c>
      <c r="G22" s="18">
        <v>8.3000000000000007</v>
      </c>
      <c r="H22" s="18">
        <f t="shared" si="0"/>
        <v>33.200000000000003</v>
      </c>
      <c r="I22" t="s">
        <v>41</v>
      </c>
    </row>
    <row r="23" spans="1:9" x14ac:dyDescent="0.2">
      <c r="B23" s="6"/>
      <c r="E23" s="13"/>
    </row>
    <row r="24" spans="1:9" s="29" customFormat="1" x14ac:dyDescent="0.2">
      <c r="A24" s="16" t="s">
        <v>114</v>
      </c>
      <c r="B24" s="16" t="s">
        <v>207</v>
      </c>
      <c r="C24" s="35" t="s">
        <v>44</v>
      </c>
      <c r="D24" s="17" t="s">
        <v>42</v>
      </c>
      <c r="E24" s="17" t="s">
        <v>43</v>
      </c>
      <c r="F24" s="17">
        <v>4</v>
      </c>
      <c r="G24" s="18">
        <v>312</v>
      </c>
      <c r="H24" s="18">
        <f t="shared" si="0"/>
        <v>1248</v>
      </c>
      <c r="I24" s="16" t="s">
        <v>111</v>
      </c>
    </row>
    <row r="26" spans="1:9" ht="17" x14ac:dyDescent="0.2">
      <c r="A26" s="16" t="s">
        <v>118</v>
      </c>
      <c r="B26" s="28" t="s">
        <v>184</v>
      </c>
      <c r="C26" s="19" t="s">
        <v>50</v>
      </c>
      <c r="D26" s="17" t="s">
        <v>63</v>
      </c>
      <c r="E26" s="17" t="s">
        <v>45</v>
      </c>
      <c r="F26" s="17">
        <v>20</v>
      </c>
      <c r="G26" s="18">
        <v>2.93</v>
      </c>
      <c r="H26" s="18">
        <f t="shared" si="0"/>
        <v>58.6</v>
      </c>
      <c r="I26" s="3" t="s">
        <v>46</v>
      </c>
    </row>
    <row r="27" spans="1:9" x14ac:dyDescent="0.2">
      <c r="A27" s="16" t="s">
        <v>118</v>
      </c>
      <c r="B27" s="28" t="s">
        <v>184</v>
      </c>
      <c r="C27" s="16" t="s">
        <v>119</v>
      </c>
      <c r="D27" s="17" t="s">
        <v>63</v>
      </c>
      <c r="E27" s="17" t="s">
        <v>93</v>
      </c>
      <c r="F27" s="17">
        <v>3</v>
      </c>
      <c r="G27" s="18">
        <v>32.54</v>
      </c>
      <c r="H27" s="18">
        <f t="shared" si="0"/>
        <v>97.62</v>
      </c>
      <c r="I27" s="3" t="s">
        <v>94</v>
      </c>
    </row>
    <row r="28" spans="1:9" ht="17" x14ac:dyDescent="0.2">
      <c r="A28" s="16" t="s">
        <v>118</v>
      </c>
      <c r="B28" s="28" t="s">
        <v>184</v>
      </c>
      <c r="C28" s="19" t="s">
        <v>47</v>
      </c>
      <c r="D28" s="17" t="s">
        <v>63</v>
      </c>
      <c r="E28" s="17" t="s">
        <v>48</v>
      </c>
      <c r="F28" s="17">
        <v>20</v>
      </c>
      <c r="G28" s="18">
        <v>3.45</v>
      </c>
      <c r="H28" s="18">
        <f t="shared" si="0"/>
        <v>69</v>
      </c>
      <c r="I28" s="3" t="s">
        <v>49</v>
      </c>
    </row>
    <row r="30" spans="1:9" s="16" customFormat="1" x14ac:dyDescent="0.2">
      <c r="A30" s="16" t="s">
        <v>118</v>
      </c>
      <c r="B30" s="36" t="s">
        <v>209</v>
      </c>
      <c r="C30" s="16" t="s">
        <v>113</v>
      </c>
      <c r="D30" s="17" t="s">
        <v>62</v>
      </c>
      <c r="E30" s="17" t="s">
        <v>29</v>
      </c>
      <c r="F30" s="17">
        <v>3</v>
      </c>
      <c r="G30" s="18">
        <v>195</v>
      </c>
      <c r="H30" s="18">
        <f t="shared" si="0"/>
        <v>585</v>
      </c>
      <c r="I30" s="16" t="s">
        <v>55</v>
      </c>
    </row>
    <row r="31" spans="1:9" s="16" customFormat="1" x14ac:dyDescent="0.2">
      <c r="A31" s="16" t="s">
        <v>118</v>
      </c>
      <c r="B31" s="36" t="s">
        <v>209</v>
      </c>
      <c r="C31" s="19" t="s">
        <v>57</v>
      </c>
      <c r="D31" s="17" t="s">
        <v>62</v>
      </c>
      <c r="E31" s="17" t="s">
        <v>56</v>
      </c>
      <c r="F31" s="17">
        <v>3</v>
      </c>
      <c r="G31" s="18">
        <v>31.6</v>
      </c>
      <c r="H31" s="18">
        <f t="shared" si="0"/>
        <v>94.800000000000011</v>
      </c>
      <c r="I31" s="16" t="s">
        <v>58</v>
      </c>
    </row>
    <row r="32" spans="1:9" x14ac:dyDescent="0.2">
      <c r="B32" s="6"/>
    </row>
    <row r="33" spans="1:9" s="29" customFormat="1" x14ac:dyDescent="0.2">
      <c r="A33" s="16" t="s">
        <v>120</v>
      </c>
      <c r="B33" s="16" t="s">
        <v>207</v>
      </c>
      <c r="C33" s="16" t="s">
        <v>92</v>
      </c>
      <c r="D33" s="17" t="s">
        <v>91</v>
      </c>
      <c r="E33" s="17" t="s">
        <v>90</v>
      </c>
      <c r="F33" s="17">
        <v>2</v>
      </c>
      <c r="G33" s="18">
        <v>3820</v>
      </c>
      <c r="H33" s="18">
        <f t="shared" si="0"/>
        <v>7640</v>
      </c>
      <c r="I33" s="16" t="s">
        <v>111</v>
      </c>
    </row>
    <row r="34" spans="1:9" x14ac:dyDescent="0.2">
      <c r="B34" s="6"/>
      <c r="H34" s="2">
        <f t="shared" si="0"/>
        <v>0</v>
      </c>
    </row>
    <row r="35" spans="1:9" s="29" customFormat="1" ht="16" x14ac:dyDescent="0.2">
      <c r="A35" s="29" t="s">
        <v>114</v>
      </c>
      <c r="C35" s="32" t="s">
        <v>85</v>
      </c>
      <c r="D35" s="30" t="s">
        <v>87</v>
      </c>
      <c r="E35" s="30" t="s">
        <v>86</v>
      </c>
      <c r="F35" s="30">
        <v>2</v>
      </c>
      <c r="G35" s="31">
        <v>1509.33</v>
      </c>
      <c r="H35" s="31">
        <f t="shared" si="0"/>
        <v>3018.66</v>
      </c>
      <c r="I35" s="29" t="s">
        <v>111</v>
      </c>
    </row>
    <row r="36" spans="1:9" x14ac:dyDescent="0.2">
      <c r="H36" s="2">
        <f t="shared" si="0"/>
        <v>0</v>
      </c>
      <c r="I36" s="6"/>
    </row>
    <row r="37" spans="1:9" x14ac:dyDescent="0.2">
      <c r="A37" s="16" t="s">
        <v>183</v>
      </c>
      <c r="B37" s="16" t="s">
        <v>184</v>
      </c>
      <c r="C37" s="27" t="s">
        <v>186</v>
      </c>
      <c r="D37" s="17" t="s">
        <v>185</v>
      </c>
      <c r="E37" s="17" t="s">
        <v>186</v>
      </c>
      <c r="F37" s="17">
        <v>2</v>
      </c>
      <c r="G37" s="18">
        <v>220.45</v>
      </c>
      <c r="H37" s="18">
        <f t="shared" si="0"/>
        <v>440.9</v>
      </c>
      <c r="I37" s="6" t="s">
        <v>187</v>
      </c>
    </row>
    <row r="38" spans="1:9" x14ac:dyDescent="0.2">
      <c r="I38" s="6"/>
    </row>
    <row r="39" spans="1:9" s="29" customFormat="1" x14ac:dyDescent="0.2">
      <c r="A39" s="16" t="s">
        <v>120</v>
      </c>
      <c r="B39" s="16" t="s">
        <v>207</v>
      </c>
      <c r="C39" s="16" t="s">
        <v>68</v>
      </c>
      <c r="D39" s="17" t="s">
        <v>84</v>
      </c>
      <c r="E39" s="17" t="s">
        <v>69</v>
      </c>
      <c r="F39" s="17">
        <v>2</v>
      </c>
      <c r="G39" s="18">
        <v>55.6</v>
      </c>
      <c r="H39" s="18">
        <f t="shared" si="0"/>
        <v>111.2</v>
      </c>
      <c r="I39" s="16" t="s">
        <v>111</v>
      </c>
    </row>
    <row r="40" spans="1:9" s="29" customFormat="1" x14ac:dyDescent="0.2">
      <c r="A40" s="16"/>
      <c r="B40" s="16"/>
      <c r="C40" s="16" t="s">
        <v>70</v>
      </c>
      <c r="D40" s="17" t="s">
        <v>84</v>
      </c>
      <c r="E40" s="17" t="s">
        <v>71</v>
      </c>
      <c r="F40" s="17">
        <v>4</v>
      </c>
      <c r="G40" s="18">
        <v>12.5</v>
      </c>
      <c r="H40" s="18">
        <f t="shared" si="0"/>
        <v>50</v>
      </c>
      <c r="I40" s="16"/>
    </row>
    <row r="41" spans="1:9" s="29" customFormat="1" x14ac:dyDescent="0.2">
      <c r="A41" s="16"/>
      <c r="B41" s="16"/>
      <c r="C41" s="16" t="s">
        <v>72</v>
      </c>
      <c r="D41" s="17" t="s">
        <v>84</v>
      </c>
      <c r="E41" s="17" t="s">
        <v>73</v>
      </c>
      <c r="F41" s="17">
        <v>4</v>
      </c>
      <c r="G41" s="18">
        <v>82.05</v>
      </c>
      <c r="H41" s="18">
        <f t="shared" si="0"/>
        <v>328.2</v>
      </c>
      <c r="I41" s="16"/>
    </row>
    <row r="42" spans="1:9" s="29" customFormat="1" x14ac:dyDescent="0.2">
      <c r="A42" s="16"/>
      <c r="B42" s="16"/>
      <c r="C42" s="16" t="s">
        <v>74</v>
      </c>
      <c r="D42" s="17" t="s">
        <v>84</v>
      </c>
      <c r="E42" s="17" t="s">
        <v>75</v>
      </c>
      <c r="F42" s="17">
        <v>4</v>
      </c>
      <c r="G42" s="18">
        <v>87</v>
      </c>
      <c r="H42" s="18">
        <f t="shared" si="0"/>
        <v>348</v>
      </c>
      <c r="I42" s="16"/>
    </row>
    <row r="43" spans="1:9" s="29" customFormat="1" x14ac:dyDescent="0.2">
      <c r="A43" s="16"/>
      <c r="B43" s="16"/>
      <c r="C43" s="16" t="s">
        <v>76</v>
      </c>
      <c r="D43" s="17" t="s">
        <v>84</v>
      </c>
      <c r="E43" s="17" t="s">
        <v>77</v>
      </c>
      <c r="F43" s="17">
        <v>2</v>
      </c>
      <c r="G43" s="18">
        <v>81.45</v>
      </c>
      <c r="H43" s="18">
        <f t="shared" si="0"/>
        <v>162.9</v>
      </c>
      <c r="I43" s="16"/>
    </row>
    <row r="44" spans="1:9" s="29" customFormat="1" x14ac:dyDescent="0.2">
      <c r="A44" s="16"/>
      <c r="B44" s="16"/>
      <c r="C44" s="16" t="s">
        <v>78</v>
      </c>
      <c r="D44" s="17" t="s">
        <v>84</v>
      </c>
      <c r="E44" s="17" t="s">
        <v>79</v>
      </c>
      <c r="F44" s="17">
        <v>2</v>
      </c>
      <c r="G44" s="18">
        <v>59.65</v>
      </c>
      <c r="H44" s="18">
        <f t="shared" si="0"/>
        <v>119.3</v>
      </c>
      <c r="I44" s="16"/>
    </row>
    <row r="45" spans="1:9" s="29" customFormat="1" x14ac:dyDescent="0.2">
      <c r="A45" s="16"/>
      <c r="B45" s="16"/>
      <c r="C45" s="16" t="s">
        <v>80</v>
      </c>
      <c r="D45" s="17" t="s">
        <v>84</v>
      </c>
      <c r="E45" s="17" t="s">
        <v>81</v>
      </c>
      <c r="F45" s="17">
        <v>2</v>
      </c>
      <c r="G45" s="18">
        <v>114.45</v>
      </c>
      <c r="H45" s="18">
        <f t="shared" si="0"/>
        <v>228.9</v>
      </c>
      <c r="I45" s="16"/>
    </row>
    <row r="46" spans="1:9" s="29" customFormat="1" x14ac:dyDescent="0.2">
      <c r="A46" s="16"/>
      <c r="B46" s="16"/>
      <c r="C46" s="16" t="s">
        <v>82</v>
      </c>
      <c r="D46" s="17" t="s">
        <v>84</v>
      </c>
      <c r="E46" s="17" t="s">
        <v>83</v>
      </c>
      <c r="F46" s="17">
        <v>4</v>
      </c>
      <c r="G46" s="18">
        <v>96.05</v>
      </c>
      <c r="H46" s="18">
        <f t="shared" si="0"/>
        <v>384.2</v>
      </c>
      <c r="I46" s="16"/>
    </row>
    <row r="47" spans="1:9" x14ac:dyDescent="0.2">
      <c r="B47" s="6"/>
      <c r="H47" s="2">
        <f t="shared" si="0"/>
        <v>0</v>
      </c>
    </row>
    <row r="48" spans="1:9" s="29" customFormat="1" x14ac:dyDescent="0.2">
      <c r="A48" s="29" t="s">
        <v>177</v>
      </c>
      <c r="C48" s="29" t="s">
        <v>88</v>
      </c>
      <c r="D48" s="30" t="s">
        <v>200</v>
      </c>
      <c r="E48" s="33" t="s">
        <v>89</v>
      </c>
      <c r="F48" s="30">
        <v>2</v>
      </c>
      <c r="G48" s="31">
        <v>900</v>
      </c>
      <c r="H48" s="31">
        <f t="shared" si="0"/>
        <v>1800</v>
      </c>
      <c r="I48" s="29" t="s">
        <v>99</v>
      </c>
    </row>
    <row r="49" spans="1:9" x14ac:dyDescent="0.2">
      <c r="H49" s="2">
        <f t="shared" si="0"/>
        <v>0</v>
      </c>
    </row>
    <row r="50" spans="1:9" s="16" customFormat="1" x14ac:dyDescent="0.2">
      <c r="A50" s="16" t="s">
        <v>201</v>
      </c>
      <c r="B50" s="36" t="s">
        <v>206</v>
      </c>
      <c r="C50" s="19" t="s">
        <v>100</v>
      </c>
      <c r="D50" s="17" t="s">
        <v>116</v>
      </c>
      <c r="E50" s="17" t="s">
        <v>64</v>
      </c>
      <c r="F50" s="17">
        <v>24</v>
      </c>
      <c r="G50" s="18">
        <v>57.06</v>
      </c>
      <c r="H50" s="18">
        <f>F50*G50</f>
        <v>1369.44</v>
      </c>
      <c r="I50" s="34" t="s">
        <v>65</v>
      </c>
    </row>
    <row r="51" spans="1:9" x14ac:dyDescent="0.2">
      <c r="A51" s="16" t="s">
        <v>201</v>
      </c>
      <c r="B51" s="28" t="s">
        <v>206</v>
      </c>
      <c r="C51" s="16" t="s">
        <v>98</v>
      </c>
      <c r="D51" s="17" t="s">
        <v>116</v>
      </c>
      <c r="E51" s="17" t="s">
        <v>66</v>
      </c>
      <c r="F51" s="17">
        <v>4</v>
      </c>
      <c r="G51" s="18">
        <v>33.54</v>
      </c>
      <c r="H51" s="18">
        <f>F51*G51</f>
        <v>134.16</v>
      </c>
      <c r="I51" s="14" t="s">
        <v>67</v>
      </c>
    </row>
    <row r="52" spans="1:9" x14ac:dyDescent="0.2">
      <c r="C52" s="6"/>
      <c r="D52" s="7"/>
      <c r="F52" s="7"/>
      <c r="G52" s="8"/>
      <c r="H52" s="8">
        <f t="shared" ref="H52:H86" si="1">F52*G52</f>
        <v>0</v>
      </c>
      <c r="I52" s="14"/>
    </row>
    <row r="53" spans="1:9" x14ac:dyDescent="0.2">
      <c r="A53" s="16" t="s">
        <v>179</v>
      </c>
      <c r="B53" s="16" t="s">
        <v>181</v>
      </c>
      <c r="C53" s="19" t="s">
        <v>122</v>
      </c>
      <c r="D53" s="17" t="s">
        <v>123</v>
      </c>
      <c r="E53" s="16" t="s">
        <v>121</v>
      </c>
      <c r="F53" s="17">
        <v>15</v>
      </c>
      <c r="G53" s="18">
        <v>12.99</v>
      </c>
      <c r="H53" s="18">
        <f t="shared" si="1"/>
        <v>194.85</v>
      </c>
      <c r="I53" s="14"/>
    </row>
    <row r="54" spans="1:9" s="29" customFormat="1" x14ac:dyDescent="0.2">
      <c r="A54" s="16" t="s">
        <v>202</v>
      </c>
      <c r="B54" s="28" t="s">
        <v>206</v>
      </c>
      <c r="C54" s="16" t="s">
        <v>125</v>
      </c>
      <c r="D54" s="17" t="s">
        <v>124</v>
      </c>
      <c r="E54" s="17" t="s">
        <v>203</v>
      </c>
      <c r="F54" s="17">
        <v>1</v>
      </c>
      <c r="G54" s="18">
        <v>23</v>
      </c>
      <c r="H54" s="18">
        <f t="shared" si="1"/>
        <v>23</v>
      </c>
      <c r="I54" s="34"/>
    </row>
    <row r="55" spans="1:9" x14ac:dyDescent="0.2">
      <c r="C55" s="6"/>
      <c r="D55" s="7"/>
      <c r="E55" s="7"/>
      <c r="F55" s="7"/>
      <c r="G55" s="8"/>
      <c r="H55" s="8">
        <f t="shared" si="1"/>
        <v>0</v>
      </c>
      <c r="I55" s="14"/>
    </row>
    <row r="56" spans="1:9" x14ac:dyDescent="0.2">
      <c r="A56" s="16" t="s">
        <v>178</v>
      </c>
      <c r="B56" s="28" t="s">
        <v>205</v>
      </c>
      <c r="C56" s="16" t="s">
        <v>138</v>
      </c>
      <c r="D56" s="17" t="s">
        <v>126</v>
      </c>
      <c r="E56" s="25" t="s">
        <v>127</v>
      </c>
      <c r="F56" s="17">
        <v>1</v>
      </c>
      <c r="G56" s="18">
        <v>57</v>
      </c>
      <c r="H56" s="18">
        <f t="shared" si="1"/>
        <v>57</v>
      </c>
      <c r="I56" s="22" t="s">
        <v>128</v>
      </c>
    </row>
    <row r="57" spans="1:9" x14ac:dyDescent="0.2">
      <c r="A57" s="16" t="s">
        <v>178</v>
      </c>
      <c r="B57" s="28" t="s">
        <v>205</v>
      </c>
      <c r="C57" s="16" t="s">
        <v>137</v>
      </c>
      <c r="D57" s="17" t="s">
        <v>126</v>
      </c>
      <c r="E57" s="26" t="s">
        <v>134</v>
      </c>
      <c r="F57" s="17">
        <v>1</v>
      </c>
      <c r="G57" s="18">
        <v>62</v>
      </c>
      <c r="H57" s="18">
        <f t="shared" si="1"/>
        <v>62</v>
      </c>
      <c r="I57" s="22" t="s">
        <v>129</v>
      </c>
    </row>
    <row r="58" spans="1:9" x14ac:dyDescent="0.2">
      <c r="A58" s="16" t="s">
        <v>178</v>
      </c>
      <c r="B58" s="28" t="s">
        <v>205</v>
      </c>
      <c r="C58" s="16" t="s">
        <v>136</v>
      </c>
      <c r="D58" s="17" t="s">
        <v>126</v>
      </c>
      <c r="E58" s="26" t="s">
        <v>133</v>
      </c>
      <c r="F58" s="17">
        <v>1</v>
      </c>
      <c r="G58" s="18">
        <v>83</v>
      </c>
      <c r="H58" s="18">
        <f t="shared" si="1"/>
        <v>83</v>
      </c>
      <c r="I58" s="22" t="s">
        <v>130</v>
      </c>
    </row>
    <row r="59" spans="1:9" x14ac:dyDescent="0.2">
      <c r="A59" s="16" t="s">
        <v>178</v>
      </c>
      <c r="B59" s="28" t="s">
        <v>205</v>
      </c>
      <c r="C59" s="16" t="s">
        <v>135</v>
      </c>
      <c r="D59" s="17" t="s">
        <v>126</v>
      </c>
      <c r="E59" s="16" t="s">
        <v>132</v>
      </c>
      <c r="F59" s="17">
        <v>1</v>
      </c>
      <c r="G59" s="18">
        <v>83</v>
      </c>
      <c r="H59" s="18">
        <f t="shared" si="1"/>
        <v>83</v>
      </c>
      <c r="I59" s="22" t="s">
        <v>131</v>
      </c>
    </row>
    <row r="60" spans="1:9" x14ac:dyDescent="0.2">
      <c r="B60" s="6"/>
      <c r="C60" s="6"/>
      <c r="D60" s="7"/>
      <c r="E60" s="7"/>
      <c r="F60" s="7"/>
      <c r="G60" s="8"/>
      <c r="H60" s="8">
        <f t="shared" si="1"/>
        <v>0</v>
      </c>
      <c r="I60" s="14"/>
    </row>
    <row r="61" spans="1:9" ht="16" x14ac:dyDescent="0.2">
      <c r="A61" s="16" t="s">
        <v>178</v>
      </c>
      <c r="B61" s="16" t="s">
        <v>184</v>
      </c>
      <c r="C61" s="24" t="s">
        <v>148</v>
      </c>
      <c r="D61" s="17" t="s">
        <v>6</v>
      </c>
      <c r="E61" s="16" t="s">
        <v>139</v>
      </c>
      <c r="F61" s="17">
        <v>2</v>
      </c>
      <c r="G61" s="18">
        <v>9.25</v>
      </c>
      <c r="H61" s="18">
        <f t="shared" si="1"/>
        <v>18.5</v>
      </c>
      <c r="I61" s="14"/>
    </row>
    <row r="62" spans="1:9" x14ac:dyDescent="0.2">
      <c r="A62" s="16" t="s">
        <v>178</v>
      </c>
      <c r="B62" s="16" t="s">
        <v>184</v>
      </c>
      <c r="C62" s="16" t="s">
        <v>141</v>
      </c>
      <c r="D62" s="17" t="s">
        <v>6</v>
      </c>
      <c r="E62" s="16" t="s">
        <v>140</v>
      </c>
      <c r="F62" s="17">
        <v>1</v>
      </c>
      <c r="G62" s="18">
        <v>11.62</v>
      </c>
      <c r="H62" s="18">
        <f t="shared" si="1"/>
        <v>11.62</v>
      </c>
      <c r="I62" s="14"/>
    </row>
    <row r="63" spans="1:9" x14ac:dyDescent="0.2">
      <c r="A63" s="16" t="s">
        <v>178</v>
      </c>
      <c r="B63" s="16" t="s">
        <v>184</v>
      </c>
      <c r="C63" s="16" t="s">
        <v>142</v>
      </c>
      <c r="D63" s="17" t="s">
        <v>6</v>
      </c>
      <c r="E63" s="16" t="s">
        <v>145</v>
      </c>
      <c r="F63" s="17">
        <v>1</v>
      </c>
      <c r="G63" s="18">
        <v>9.6199999999999992</v>
      </c>
      <c r="H63" s="18">
        <f t="shared" si="1"/>
        <v>9.6199999999999992</v>
      </c>
      <c r="I63" s="14"/>
    </row>
    <row r="64" spans="1:9" x14ac:dyDescent="0.2">
      <c r="A64" s="16" t="s">
        <v>178</v>
      </c>
      <c r="B64" s="16" t="s">
        <v>184</v>
      </c>
      <c r="C64" s="16" t="s">
        <v>143</v>
      </c>
      <c r="D64" s="17" t="s">
        <v>6</v>
      </c>
      <c r="E64" s="16" t="s">
        <v>146</v>
      </c>
      <c r="F64" s="17">
        <v>1</v>
      </c>
      <c r="G64" s="18">
        <v>14.84</v>
      </c>
      <c r="H64" s="18">
        <f t="shared" si="1"/>
        <v>14.84</v>
      </c>
      <c r="I64" s="14"/>
    </row>
    <row r="65" spans="1:9" x14ac:dyDescent="0.2">
      <c r="A65" s="16" t="s">
        <v>178</v>
      </c>
      <c r="B65" s="16" t="s">
        <v>184</v>
      </c>
      <c r="C65" s="16" t="s">
        <v>144</v>
      </c>
      <c r="D65" s="17" t="s">
        <v>6</v>
      </c>
      <c r="E65" s="16" t="s">
        <v>147</v>
      </c>
      <c r="F65" s="17">
        <v>2</v>
      </c>
      <c r="G65" s="18">
        <v>9.99</v>
      </c>
      <c r="H65" s="18">
        <f t="shared" si="1"/>
        <v>19.98</v>
      </c>
      <c r="I65" s="14"/>
    </row>
    <row r="66" spans="1:9" ht="16" x14ac:dyDescent="0.2">
      <c r="A66" s="16" t="s">
        <v>178</v>
      </c>
      <c r="B66" s="16" t="s">
        <v>184</v>
      </c>
      <c r="C66" s="24" t="s">
        <v>149</v>
      </c>
      <c r="D66" s="17" t="s">
        <v>6</v>
      </c>
      <c r="E66" s="16" t="s">
        <v>150</v>
      </c>
      <c r="F66" s="17">
        <v>1</v>
      </c>
      <c r="G66" s="18">
        <v>9</v>
      </c>
      <c r="H66" s="18">
        <f t="shared" si="1"/>
        <v>9</v>
      </c>
      <c r="I66" s="14"/>
    </row>
    <row r="67" spans="1:9" ht="14.25" customHeight="1" x14ac:dyDescent="0.2">
      <c r="A67" s="16" t="s">
        <v>178</v>
      </c>
      <c r="B67" s="16" t="s">
        <v>184</v>
      </c>
      <c r="C67" s="24" t="s">
        <v>151</v>
      </c>
      <c r="D67" s="17" t="s">
        <v>6</v>
      </c>
      <c r="E67" s="16" t="s">
        <v>152</v>
      </c>
      <c r="F67" s="17">
        <v>1</v>
      </c>
      <c r="G67" s="18">
        <v>7.01</v>
      </c>
      <c r="H67" s="18">
        <f t="shared" si="1"/>
        <v>7.01</v>
      </c>
      <c r="I67" s="14"/>
    </row>
    <row r="68" spans="1:9" x14ac:dyDescent="0.2">
      <c r="A68" s="16" t="s">
        <v>178</v>
      </c>
      <c r="B68" s="16" t="s">
        <v>184</v>
      </c>
      <c r="C68" s="19" t="s">
        <v>153</v>
      </c>
      <c r="D68" s="17" t="s">
        <v>6</v>
      </c>
      <c r="E68" s="16" t="s">
        <v>154</v>
      </c>
      <c r="F68" s="17">
        <v>1</v>
      </c>
      <c r="G68" s="18">
        <v>7.95</v>
      </c>
      <c r="H68" s="18">
        <f t="shared" si="1"/>
        <v>7.95</v>
      </c>
      <c r="I68" s="14"/>
    </row>
    <row r="69" spans="1:9" ht="12.75" customHeight="1" x14ac:dyDescent="0.2">
      <c r="A69" s="16" t="s">
        <v>178</v>
      </c>
      <c r="B69" s="16" t="s">
        <v>184</v>
      </c>
      <c r="C69" s="24" t="s">
        <v>155</v>
      </c>
      <c r="D69" s="17" t="s">
        <v>6</v>
      </c>
      <c r="E69" s="16" t="s">
        <v>156</v>
      </c>
      <c r="F69" s="17">
        <v>1</v>
      </c>
      <c r="G69" s="18">
        <v>4.5599999999999996</v>
      </c>
      <c r="H69" s="18">
        <f t="shared" si="1"/>
        <v>4.5599999999999996</v>
      </c>
      <c r="I69" s="14"/>
    </row>
    <row r="70" spans="1:9" ht="16" x14ac:dyDescent="0.2">
      <c r="A70" s="16" t="s">
        <v>178</v>
      </c>
      <c r="B70" s="16" t="s">
        <v>184</v>
      </c>
      <c r="C70" s="20" t="s">
        <v>157</v>
      </c>
      <c r="D70" s="17" t="s">
        <v>6</v>
      </c>
      <c r="E70" s="16" t="s">
        <v>158</v>
      </c>
      <c r="F70" s="17">
        <v>1</v>
      </c>
      <c r="G70" s="18">
        <v>4.45</v>
      </c>
      <c r="H70" s="18">
        <f t="shared" si="1"/>
        <v>4.45</v>
      </c>
      <c r="I70" s="14"/>
    </row>
    <row r="71" spans="1:9" ht="16" x14ac:dyDescent="0.2">
      <c r="A71" s="16" t="s">
        <v>178</v>
      </c>
      <c r="B71" s="16" t="s">
        <v>184</v>
      </c>
      <c r="C71" s="24" t="s">
        <v>159</v>
      </c>
      <c r="D71" s="17" t="s">
        <v>6</v>
      </c>
      <c r="E71" s="16" t="s">
        <v>160</v>
      </c>
      <c r="F71" s="17">
        <v>1</v>
      </c>
      <c r="G71" s="18">
        <v>5.14</v>
      </c>
      <c r="H71" s="18">
        <f t="shared" si="1"/>
        <v>5.14</v>
      </c>
      <c r="I71" s="14"/>
    </row>
    <row r="72" spans="1:9" ht="16" x14ac:dyDescent="0.2">
      <c r="A72" s="16" t="s">
        <v>178</v>
      </c>
      <c r="B72" s="16" t="s">
        <v>184</v>
      </c>
      <c r="C72" s="24" t="s">
        <v>161</v>
      </c>
      <c r="D72" s="17" t="s">
        <v>6</v>
      </c>
      <c r="E72" s="16" t="s">
        <v>162</v>
      </c>
      <c r="F72" s="17">
        <v>1</v>
      </c>
      <c r="G72" s="18">
        <v>6.28</v>
      </c>
      <c r="H72" s="18">
        <f t="shared" si="1"/>
        <v>6.28</v>
      </c>
      <c r="I72" s="14"/>
    </row>
    <row r="73" spans="1:9" ht="16" x14ac:dyDescent="0.2">
      <c r="A73" s="16" t="s">
        <v>178</v>
      </c>
      <c r="B73" s="16" t="s">
        <v>184</v>
      </c>
      <c r="C73" s="24" t="s">
        <v>163</v>
      </c>
      <c r="D73" s="17" t="s">
        <v>6</v>
      </c>
      <c r="E73" s="16" t="s">
        <v>164</v>
      </c>
      <c r="F73" s="17">
        <v>1</v>
      </c>
      <c r="G73" s="18">
        <v>6.67</v>
      </c>
      <c r="H73" s="18">
        <f t="shared" si="1"/>
        <v>6.67</v>
      </c>
      <c r="I73" s="14"/>
    </row>
    <row r="74" spans="1:9" ht="16" x14ac:dyDescent="0.2">
      <c r="A74" s="16" t="s">
        <v>178</v>
      </c>
      <c r="B74" s="16" t="s">
        <v>184</v>
      </c>
      <c r="C74" s="24" t="s">
        <v>165</v>
      </c>
      <c r="D74" s="17" t="s">
        <v>6</v>
      </c>
      <c r="E74" s="16" t="s">
        <v>166</v>
      </c>
      <c r="F74" s="17">
        <v>1</v>
      </c>
      <c r="G74" s="18">
        <v>8.32</v>
      </c>
      <c r="H74" s="18">
        <f t="shared" si="1"/>
        <v>8.32</v>
      </c>
      <c r="I74" s="14"/>
    </row>
    <row r="75" spans="1:9" ht="16" x14ac:dyDescent="0.2">
      <c r="A75" s="16" t="s">
        <v>178</v>
      </c>
      <c r="B75" s="16" t="s">
        <v>184</v>
      </c>
      <c r="C75" s="24" t="s">
        <v>167</v>
      </c>
      <c r="D75" s="17" t="s">
        <v>6</v>
      </c>
      <c r="E75" s="16" t="s">
        <v>168</v>
      </c>
      <c r="F75" s="17">
        <v>1</v>
      </c>
      <c r="G75" s="18">
        <v>4.95</v>
      </c>
      <c r="H75" s="18">
        <f t="shared" si="1"/>
        <v>4.95</v>
      </c>
      <c r="I75" s="14"/>
    </row>
    <row r="76" spans="1:9" ht="16" x14ac:dyDescent="0.2">
      <c r="A76" s="16" t="s">
        <v>178</v>
      </c>
      <c r="B76" s="16" t="s">
        <v>184</v>
      </c>
      <c r="C76" s="24" t="s">
        <v>169</v>
      </c>
      <c r="D76" s="17" t="s">
        <v>6</v>
      </c>
      <c r="E76" s="16" t="s">
        <v>170</v>
      </c>
      <c r="F76" s="17">
        <v>2</v>
      </c>
      <c r="G76" s="18">
        <v>1.2</v>
      </c>
      <c r="H76" s="18">
        <f t="shared" si="1"/>
        <v>2.4</v>
      </c>
      <c r="I76" s="14"/>
    </row>
    <row r="77" spans="1:9" ht="14.25" customHeight="1" x14ac:dyDescent="0.2">
      <c r="A77" s="16" t="s">
        <v>178</v>
      </c>
      <c r="B77" s="16" t="s">
        <v>184</v>
      </c>
      <c r="C77" s="24" t="s">
        <v>171</v>
      </c>
      <c r="D77" s="17" t="s">
        <v>6</v>
      </c>
      <c r="E77" s="16" t="s">
        <v>172</v>
      </c>
      <c r="F77" s="17">
        <v>2</v>
      </c>
      <c r="G77" s="18">
        <v>8.1999999999999993</v>
      </c>
      <c r="H77" s="18">
        <f t="shared" si="1"/>
        <v>16.399999999999999</v>
      </c>
      <c r="I77" s="14"/>
    </row>
    <row r="78" spans="1:9" ht="16" x14ac:dyDescent="0.2">
      <c r="A78" s="16" t="s">
        <v>178</v>
      </c>
      <c r="B78" s="16" t="s">
        <v>184</v>
      </c>
      <c r="C78" s="24" t="s">
        <v>173</v>
      </c>
      <c r="D78" s="17" t="s">
        <v>6</v>
      </c>
      <c r="E78" s="16" t="s">
        <v>174</v>
      </c>
      <c r="F78" s="17">
        <v>4</v>
      </c>
      <c r="G78" s="18">
        <v>5.65</v>
      </c>
      <c r="H78" s="18">
        <f t="shared" si="1"/>
        <v>22.6</v>
      </c>
      <c r="I78" s="14"/>
    </row>
    <row r="79" spans="1:9" ht="16" x14ac:dyDescent="0.2">
      <c r="A79" s="16" t="s">
        <v>178</v>
      </c>
      <c r="B79" s="16" t="s">
        <v>184</v>
      </c>
      <c r="C79" s="24" t="s">
        <v>175</v>
      </c>
      <c r="D79" s="17" t="s">
        <v>6</v>
      </c>
      <c r="E79" s="16" t="s">
        <v>176</v>
      </c>
      <c r="F79" s="17">
        <v>2</v>
      </c>
      <c r="G79" s="18">
        <v>8.69</v>
      </c>
      <c r="H79" s="18">
        <f t="shared" si="1"/>
        <v>17.38</v>
      </c>
      <c r="I79" s="14"/>
    </row>
    <row r="80" spans="1:9" x14ac:dyDescent="0.2">
      <c r="C80" s="23"/>
      <c r="D80" s="7"/>
      <c r="E80"/>
      <c r="F80" s="7"/>
      <c r="G80" s="8"/>
      <c r="H80" s="8"/>
      <c r="I80" s="14"/>
    </row>
    <row r="81" spans="1:9" s="16" customFormat="1" ht="16" x14ac:dyDescent="0.2">
      <c r="A81" s="16" t="s">
        <v>202</v>
      </c>
      <c r="B81" s="16" t="s">
        <v>208</v>
      </c>
      <c r="C81" s="24" t="s">
        <v>194</v>
      </c>
      <c r="D81" s="17" t="s">
        <v>188</v>
      </c>
      <c r="E81" s="16" t="s">
        <v>189</v>
      </c>
      <c r="F81" s="17">
        <v>25</v>
      </c>
      <c r="G81" s="18">
        <v>4.0199999999999996</v>
      </c>
      <c r="H81" s="18">
        <f t="shared" si="1"/>
        <v>100.49999999999999</v>
      </c>
      <c r="I81" s="34" t="s">
        <v>197</v>
      </c>
    </row>
    <row r="82" spans="1:9" s="16" customFormat="1" ht="16" x14ac:dyDescent="0.2">
      <c r="A82" s="16" t="s">
        <v>202</v>
      </c>
      <c r="B82" s="16" t="s">
        <v>208</v>
      </c>
      <c r="C82" s="24" t="s">
        <v>193</v>
      </c>
      <c r="D82" s="17" t="s">
        <v>188</v>
      </c>
      <c r="E82" s="16" t="s">
        <v>190</v>
      </c>
      <c r="F82" s="17">
        <v>25</v>
      </c>
      <c r="G82" s="18">
        <v>3.95</v>
      </c>
      <c r="H82" s="18">
        <f t="shared" si="1"/>
        <v>98.75</v>
      </c>
      <c r="I82" s="34"/>
    </row>
    <row r="83" spans="1:9" s="16" customFormat="1" ht="16" x14ac:dyDescent="0.2">
      <c r="A83" s="16" t="s">
        <v>202</v>
      </c>
      <c r="B83" s="16" t="s">
        <v>208</v>
      </c>
      <c r="C83" s="24" t="s">
        <v>195</v>
      </c>
      <c r="D83" s="17" t="s">
        <v>188</v>
      </c>
      <c r="E83" s="16" t="s">
        <v>191</v>
      </c>
      <c r="F83" s="17">
        <v>25</v>
      </c>
      <c r="G83" s="18">
        <v>3.27</v>
      </c>
      <c r="H83" s="18">
        <f t="shared" si="1"/>
        <v>81.75</v>
      </c>
      <c r="I83" s="34"/>
    </row>
    <row r="84" spans="1:9" s="16" customFormat="1" ht="16" x14ac:dyDescent="0.2">
      <c r="A84" s="16" t="s">
        <v>202</v>
      </c>
      <c r="B84" s="16" t="s">
        <v>208</v>
      </c>
      <c r="C84" s="24" t="s">
        <v>196</v>
      </c>
      <c r="D84" s="17" t="s">
        <v>188</v>
      </c>
      <c r="E84" s="16" t="s">
        <v>192</v>
      </c>
      <c r="F84" s="17">
        <v>25</v>
      </c>
      <c r="G84" s="18">
        <v>3.73</v>
      </c>
      <c r="H84" s="18">
        <f t="shared" si="1"/>
        <v>93.25</v>
      </c>
      <c r="I84" s="34"/>
    </row>
    <row r="85" spans="1:9" x14ac:dyDescent="0.2">
      <c r="H85" s="8">
        <f t="shared" si="1"/>
        <v>0</v>
      </c>
    </row>
    <row r="86" spans="1:9" s="29" customFormat="1" x14ac:dyDescent="0.2">
      <c r="A86" s="29" t="s">
        <v>211</v>
      </c>
      <c r="C86" s="37" t="s">
        <v>212</v>
      </c>
      <c r="D86" s="30" t="s">
        <v>185</v>
      </c>
      <c r="E86" s="37" t="s">
        <v>212</v>
      </c>
      <c r="F86" s="30">
        <v>8</v>
      </c>
      <c r="G86" s="31">
        <v>68.78</v>
      </c>
      <c r="H86" s="31">
        <f t="shared" si="1"/>
        <v>550.24</v>
      </c>
      <c r="I86" s="29" t="s">
        <v>213</v>
      </c>
    </row>
    <row r="87" spans="1:9" s="6" customFormat="1" x14ac:dyDescent="0.2">
      <c r="C87" s="38"/>
      <c r="D87" s="7"/>
      <c r="E87" s="38"/>
      <c r="F87" s="7"/>
      <c r="G87" s="8"/>
      <c r="H87" s="8"/>
    </row>
    <row r="88" spans="1:9" s="29" customFormat="1" x14ac:dyDescent="0.2">
      <c r="A88" s="29" t="s">
        <v>214</v>
      </c>
      <c r="C88" s="37" t="s">
        <v>215</v>
      </c>
      <c r="D88" s="30" t="s">
        <v>6</v>
      </c>
      <c r="E88" s="37" t="s">
        <v>216</v>
      </c>
      <c r="F88" s="30"/>
      <c r="G88" s="31"/>
      <c r="H88" s="31">
        <v>85.87</v>
      </c>
      <c r="I88" s="29" t="s">
        <v>217</v>
      </c>
    </row>
    <row r="89" spans="1:9" s="29" customFormat="1" x14ac:dyDescent="0.2">
      <c r="A89" s="29" t="s">
        <v>214</v>
      </c>
      <c r="C89" s="37" t="s">
        <v>218</v>
      </c>
      <c r="D89" s="30" t="s">
        <v>219</v>
      </c>
      <c r="E89" s="37" t="s">
        <v>216</v>
      </c>
      <c r="F89" s="30"/>
      <c r="G89" s="31"/>
      <c r="H89" s="39">
        <v>57.8</v>
      </c>
      <c r="I89" s="29" t="s">
        <v>220</v>
      </c>
    </row>
    <row r="90" spans="1:9" s="29" customFormat="1" x14ac:dyDescent="0.2">
      <c r="A90" s="29" t="s">
        <v>214</v>
      </c>
      <c r="C90" s="37" t="s">
        <v>221</v>
      </c>
      <c r="D90" s="30" t="s">
        <v>84</v>
      </c>
      <c r="E90" s="37" t="s">
        <v>216</v>
      </c>
      <c r="F90" s="30"/>
      <c r="G90" s="31"/>
      <c r="H90" s="31">
        <v>265.17</v>
      </c>
      <c r="I90" s="29" t="s">
        <v>222</v>
      </c>
    </row>
    <row r="91" spans="1:9" s="6" customFormat="1" x14ac:dyDescent="0.2">
      <c r="C91" s="38"/>
      <c r="D91" s="7"/>
      <c r="E91" s="38"/>
      <c r="F91" s="7"/>
      <c r="G91" s="8"/>
    </row>
    <row r="92" spans="1:9" s="6" customFormat="1" x14ac:dyDescent="0.2">
      <c r="C92" s="38"/>
      <c r="D92" s="7"/>
      <c r="E92" s="38"/>
      <c r="F92" s="7"/>
      <c r="G92" s="8"/>
      <c r="H92" s="8">
        <f>SUM(H86:H90)</f>
        <v>959.07999999999993</v>
      </c>
      <c r="I92" s="6" t="s">
        <v>223</v>
      </c>
    </row>
    <row r="93" spans="1:9" x14ac:dyDescent="0.2">
      <c r="H93" s="2">
        <f>H92*0.0825</f>
        <v>79.124099999999999</v>
      </c>
      <c r="I93" s="2" t="s">
        <v>107</v>
      </c>
    </row>
    <row r="94" spans="1:9" x14ac:dyDescent="0.2">
      <c r="H94" s="2">
        <f>H93+H86</f>
        <v>629.36410000000001</v>
      </c>
    </row>
    <row r="95" spans="1:9" x14ac:dyDescent="0.2">
      <c r="H95" s="2">
        <f>H92*0.1</f>
        <v>95.908000000000001</v>
      </c>
      <c r="I95" t="s">
        <v>108</v>
      </c>
    </row>
    <row r="96" spans="1:9" x14ac:dyDescent="0.2">
      <c r="H96" s="9">
        <f>H94+H95</f>
        <v>725.27210000000002</v>
      </c>
      <c r="I96" s="12" t="s">
        <v>109</v>
      </c>
    </row>
    <row r="98" spans="3:9" x14ac:dyDescent="0.2">
      <c r="H98" s="2">
        <v>23779</v>
      </c>
      <c r="I98" t="s">
        <v>182</v>
      </c>
    </row>
    <row r="99" spans="3:9" x14ac:dyDescent="0.2">
      <c r="H99" s="2">
        <f>H98-H96</f>
        <v>23053.727900000002</v>
      </c>
      <c r="I99" t="s">
        <v>110</v>
      </c>
    </row>
    <row r="105" spans="3:9" x14ac:dyDescent="0.2">
      <c r="C105" s="6"/>
      <c r="D105" s="7"/>
      <c r="E105" s="7"/>
      <c r="F105" s="7"/>
      <c r="G105" s="8"/>
      <c r="H105" s="8"/>
      <c r="I105" s="6"/>
    </row>
    <row r="107" spans="3:9" x14ac:dyDescent="0.2">
      <c r="C107" s="5"/>
      <c r="I107" s="3"/>
    </row>
  </sheetData>
  <hyperlinks>
    <hyperlink ref="I5" r:id="rId1" xr:uid="{00000000-0004-0000-0000-000000000000}"/>
    <hyperlink ref="I26" r:id="rId2" xr:uid="{00000000-0004-0000-0000-000001000000}"/>
    <hyperlink ref="I27" r:id="rId3" xr:uid="{00000000-0004-0000-0000-000002000000}"/>
    <hyperlink ref="I28" r:id="rId4" xr:uid="{00000000-0004-0000-0000-000003000000}"/>
    <hyperlink ref="I9" r:id="rId5" xr:uid="{00000000-0004-0000-0000-000004000000}"/>
    <hyperlink ref="I50" r:id="rId6" location="1-YToxOntzOjQ6ImdyaWQiO2k6MDt9" xr:uid="{00000000-0004-0000-0000-000005000000}"/>
    <hyperlink ref="I16" r:id="rId7" xr:uid="{00000000-0004-0000-0000-000006000000}"/>
    <hyperlink ref="I20" r:id="rId8" xr:uid="{00000000-0004-0000-0000-000007000000}"/>
    <hyperlink ref="I51" r:id="rId9" location="1-YToxOntzOjQ6ImdyaWQiO2k6MDt9" xr:uid="{00000000-0004-0000-0000-000008000000}"/>
    <hyperlink ref="I56" r:id="rId10" xr:uid="{00000000-0004-0000-0000-000009000000}"/>
    <hyperlink ref="I57" r:id="rId11" xr:uid="{00000000-0004-0000-0000-00000A000000}"/>
    <hyperlink ref="I58" r:id="rId12" xr:uid="{00000000-0004-0000-0000-00000B000000}"/>
    <hyperlink ref="I59" r:id="rId13" xr:uid="{00000000-0004-0000-0000-00000C000000}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Paul McGill</cp:lastModifiedBy>
  <dcterms:created xsi:type="dcterms:W3CDTF">2020-11-10T18:17:54Z</dcterms:created>
  <dcterms:modified xsi:type="dcterms:W3CDTF">2021-03-11T22:58:38Z</dcterms:modified>
</cp:coreProperties>
</file>