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bwerb\Documents\SprayDashBoard\GlideAppPackage\"/>
    </mc:Choice>
  </mc:AlternateContent>
  <xr:revisionPtr revIDLastSave="0" documentId="13_ncr:1_{C36ED111-EF4F-407E-AB93-26F70EBD1188}" xr6:coauthVersionLast="47" xr6:coauthVersionMax="47" xr10:uidLastSave="{00000000-0000-0000-0000-000000000000}"/>
  <bookViews>
    <workbookView xWindow="3210" yWindow="4515" windowWidth="21390" windowHeight="12600" xr2:uid="{00000000-000D-0000-FFFF-FFFF00000000}"/>
  </bookViews>
  <sheets>
    <sheet name="CALIBRATION SUMMARY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R401" i="1" l="1"/>
  <c r="AS401" i="1"/>
  <c r="AR402" i="1"/>
  <c r="AS402" i="1"/>
  <c r="AR669" i="1" l="1"/>
  <c r="AS669" i="1"/>
  <c r="AR674" i="1"/>
  <c r="AS674" i="1"/>
  <c r="AR676" i="1"/>
  <c r="AS676" i="1"/>
  <c r="AR400" i="1"/>
  <c r="AS400" i="1"/>
  <c r="AS546" i="1" l="1"/>
  <c r="AR546" i="1"/>
  <c r="AR398" i="1" l="1"/>
  <c r="AS398" i="1"/>
  <c r="AR399" i="1"/>
  <c r="AS399" i="1"/>
  <c r="AR665" i="1"/>
  <c r="AR663" i="1"/>
  <c r="AS663" i="1"/>
  <c r="AS665" i="1"/>
  <c r="AR397" i="1" l="1"/>
  <c r="AS397" i="1"/>
  <c r="AR394" i="1" l="1"/>
  <c r="AS394" i="1"/>
  <c r="AR395" i="1"/>
  <c r="AS395" i="1"/>
  <c r="AR396" i="1"/>
  <c r="AS396" i="1"/>
  <c r="AR392" i="1" l="1"/>
  <c r="AS392" i="1"/>
  <c r="AR393" i="1"/>
  <c r="AS393" i="1"/>
  <c r="AR664" i="1" l="1"/>
  <c r="AS664" i="1"/>
  <c r="AS655" i="1"/>
  <c r="AR655" i="1"/>
  <c r="AR391" i="1" l="1"/>
  <c r="AS391" i="1"/>
  <c r="AR472" i="1" l="1"/>
  <c r="AR656" i="1" l="1"/>
  <c r="AS656" i="1"/>
  <c r="AR652" i="1"/>
  <c r="AS652" i="1"/>
  <c r="AR390" i="1"/>
  <c r="AS390" i="1"/>
  <c r="AR649" i="1" l="1"/>
  <c r="AS649" i="1"/>
  <c r="AR651" i="1"/>
  <c r="AS651" i="1"/>
  <c r="AR648" i="1"/>
  <c r="AS648" i="1"/>
  <c r="AR654" i="1"/>
  <c r="AS654" i="1"/>
  <c r="AR657" i="1"/>
  <c r="AS657" i="1"/>
  <c r="AR659" i="1"/>
  <c r="AS659" i="1"/>
  <c r="AR646" i="1" l="1"/>
  <c r="AS646" i="1"/>
  <c r="AR647" i="1"/>
  <c r="AS647" i="1"/>
  <c r="AR641" i="1"/>
  <c r="AS641" i="1"/>
  <c r="AR381" i="1"/>
  <c r="AS381" i="1"/>
  <c r="AS642" i="1" l="1"/>
  <c r="AS643" i="1"/>
  <c r="AS644" i="1"/>
  <c r="AS645" i="1"/>
  <c r="AR642" i="1"/>
  <c r="AR643" i="1"/>
  <c r="AR644" i="1"/>
  <c r="AR645" i="1"/>
  <c r="AS633" i="1" l="1"/>
  <c r="AR636" i="1"/>
  <c r="AS636" i="1"/>
  <c r="AR637" i="1"/>
  <c r="AS637" i="1"/>
  <c r="AR640" i="1"/>
  <c r="AS640" i="1"/>
  <c r="AR544" i="1"/>
  <c r="AS544" i="1"/>
  <c r="AR388" i="1"/>
  <c r="AS388" i="1"/>
  <c r="AR386" i="1" l="1"/>
  <c r="AS386" i="1"/>
  <c r="AR387" i="1"/>
  <c r="AS387" i="1"/>
  <c r="AR389" i="1"/>
  <c r="AS389" i="1"/>
  <c r="AR355" i="1" l="1"/>
  <c r="AS355" i="1"/>
  <c r="AR353" i="1"/>
  <c r="AS353" i="1"/>
  <c r="AR547" i="1" l="1"/>
  <c r="AS547" i="1"/>
  <c r="AR633" i="1" l="1"/>
  <c r="AR572" i="1" l="1"/>
  <c r="AS572" i="1"/>
  <c r="AR573" i="1"/>
  <c r="AS573" i="1"/>
  <c r="AR574" i="1"/>
  <c r="AS574" i="1"/>
  <c r="AR577" i="1"/>
  <c r="AS577" i="1"/>
  <c r="AR578" i="1"/>
  <c r="AS578" i="1"/>
  <c r="AR635" i="1" l="1"/>
  <c r="AS635" i="1"/>
  <c r="AR634" i="1"/>
  <c r="AS634" i="1"/>
  <c r="AR631" i="1"/>
  <c r="AS631" i="1"/>
  <c r="AR566" i="1"/>
  <c r="AS566" i="1"/>
  <c r="AR567" i="1"/>
  <c r="AS567" i="1"/>
  <c r="AR568" i="1"/>
  <c r="AS568" i="1"/>
  <c r="AR569" i="1"/>
  <c r="AS569" i="1"/>
  <c r="AR570" i="1"/>
  <c r="AS570" i="1"/>
  <c r="AR571" i="1"/>
  <c r="AS571" i="1"/>
  <c r="AS632" i="1" l="1"/>
  <c r="AR632" i="1"/>
  <c r="AS629" i="1"/>
  <c r="AR629" i="1"/>
  <c r="AS616" i="1" l="1"/>
  <c r="AR616" i="1"/>
  <c r="AR559" i="1" l="1"/>
  <c r="AR561" i="1"/>
  <c r="AR562" i="1"/>
  <c r="AR563" i="1"/>
  <c r="AR564" i="1"/>
  <c r="AR565" i="1"/>
  <c r="AS559" i="1"/>
  <c r="AS561" i="1"/>
  <c r="AS562" i="1"/>
  <c r="AS563" i="1"/>
  <c r="AS564" i="1"/>
  <c r="AS565" i="1"/>
  <c r="AS622" i="1"/>
  <c r="AR622" i="1"/>
  <c r="AS630" i="1"/>
  <c r="AR630" i="1"/>
  <c r="AR382" i="1" l="1"/>
  <c r="AS382" i="1"/>
  <c r="AR383" i="1"/>
  <c r="AS383" i="1"/>
  <c r="AR384" i="1"/>
  <c r="AS384" i="1"/>
  <c r="AR385" i="1"/>
  <c r="AS385" i="1"/>
  <c r="AR556" i="1"/>
  <c r="AS556" i="1"/>
  <c r="AR555" i="1"/>
  <c r="AS555" i="1"/>
  <c r="AS623" i="1" l="1"/>
  <c r="AR623" i="1"/>
  <c r="AS553" i="1" l="1"/>
  <c r="AS554" i="1"/>
  <c r="AR554" i="1"/>
  <c r="AR553" i="1"/>
  <c r="AS379" i="1" l="1"/>
  <c r="AS380" i="1"/>
  <c r="AR379" i="1"/>
  <c r="AR380" i="1"/>
  <c r="AS374" i="1"/>
  <c r="AS375" i="1"/>
  <c r="AS376" i="1"/>
  <c r="AS377" i="1"/>
  <c r="AS378" i="1"/>
  <c r="AR374" i="1"/>
  <c r="AR375" i="1"/>
  <c r="AR376" i="1"/>
  <c r="AR377" i="1"/>
  <c r="AR378" i="1"/>
  <c r="AS551" i="1" l="1"/>
  <c r="AR551" i="1"/>
  <c r="AS528" i="1"/>
  <c r="AR528" i="1"/>
  <c r="AS364" i="1"/>
  <c r="AS365" i="1"/>
  <c r="AR364" i="1"/>
  <c r="AR365" i="1"/>
  <c r="AS368" i="1"/>
  <c r="AR368" i="1"/>
  <c r="AS550" i="1" l="1"/>
  <c r="AS552" i="1"/>
  <c r="AR550" i="1"/>
  <c r="AR552" i="1"/>
  <c r="AR620" i="1"/>
  <c r="AS620" i="1"/>
  <c r="AR621" i="1"/>
  <c r="AS621" i="1"/>
  <c r="AS372" i="1" l="1"/>
  <c r="AR372" i="1"/>
  <c r="AS599" i="1" l="1"/>
  <c r="AR599" i="1"/>
  <c r="AR373" i="1" l="1"/>
  <c r="AS373" i="1"/>
  <c r="AS366" i="1"/>
  <c r="AS367" i="1"/>
  <c r="AS369" i="1"/>
  <c r="AS370" i="1"/>
  <c r="AS371" i="1"/>
  <c r="AR366" i="1"/>
  <c r="AR367" i="1"/>
  <c r="AR369" i="1"/>
  <c r="AR370" i="1"/>
  <c r="AR371" i="1"/>
  <c r="AS548" i="1" l="1"/>
  <c r="AS549" i="1"/>
  <c r="AR548" i="1"/>
  <c r="AR549" i="1"/>
  <c r="AS545" i="1" l="1"/>
  <c r="AR545" i="1"/>
  <c r="AS540" i="1" l="1"/>
  <c r="AS541" i="1"/>
  <c r="AS542" i="1"/>
  <c r="AR540" i="1"/>
  <c r="AR541" i="1"/>
  <c r="AR542" i="1"/>
  <c r="AS532" i="1"/>
  <c r="AR532" i="1"/>
  <c r="AS362" i="1" l="1"/>
  <c r="AS363" i="1"/>
  <c r="AR362" i="1"/>
  <c r="AR363" i="1"/>
  <c r="AS600" i="1" l="1"/>
  <c r="AR600" i="1"/>
  <c r="AS615" i="1" l="1"/>
  <c r="AS617" i="1"/>
  <c r="AS618" i="1"/>
  <c r="AS619" i="1"/>
  <c r="AR615" i="1"/>
  <c r="AR617" i="1"/>
  <c r="AR618" i="1"/>
  <c r="AR619" i="1"/>
  <c r="AS601" i="1"/>
  <c r="AR601" i="1"/>
  <c r="AR602" i="1"/>
  <c r="AS613" i="1" l="1"/>
  <c r="AR613" i="1"/>
  <c r="AS539" i="1" l="1"/>
  <c r="AR539" i="1"/>
  <c r="AS538" i="1"/>
  <c r="AR538" i="1"/>
  <c r="AS534" i="1" l="1"/>
  <c r="AS535" i="1"/>
  <c r="AS536" i="1"/>
  <c r="AS537" i="1"/>
  <c r="AR534" i="1"/>
  <c r="AR535" i="1"/>
  <c r="AR536" i="1"/>
  <c r="AR537" i="1"/>
  <c r="AS611" i="1" l="1"/>
  <c r="AR611" i="1"/>
  <c r="AS609" i="1"/>
  <c r="AR609" i="1"/>
  <c r="AS608" i="1"/>
  <c r="AR608" i="1"/>
  <c r="AS612" i="1" l="1"/>
  <c r="AR612" i="1"/>
  <c r="AS610" i="1"/>
  <c r="AR610" i="1"/>
  <c r="AS607" i="1"/>
  <c r="AR607" i="1"/>
  <c r="AS527" i="1" l="1"/>
  <c r="AS529" i="1"/>
  <c r="AS530" i="1"/>
  <c r="AS531" i="1"/>
  <c r="AS533" i="1"/>
  <c r="AR527" i="1"/>
  <c r="AR529" i="1"/>
  <c r="AR530" i="1"/>
  <c r="AR531" i="1"/>
  <c r="AR533" i="1"/>
  <c r="AS525" i="1" l="1"/>
  <c r="AS526" i="1"/>
  <c r="AS597" i="1" l="1"/>
  <c r="AR597" i="1"/>
  <c r="AS354" i="1" l="1"/>
  <c r="AS356" i="1"/>
  <c r="AS357" i="1"/>
  <c r="AS358" i="1"/>
  <c r="AR356" i="1"/>
  <c r="AR357" i="1"/>
  <c r="AR358" i="1"/>
  <c r="AR354" i="1" l="1"/>
  <c r="AR525" i="1"/>
  <c r="AR526" i="1"/>
  <c r="AS352" i="1" l="1"/>
  <c r="AR352" i="1"/>
  <c r="AS523" i="1" l="1"/>
  <c r="AS524" i="1"/>
  <c r="AR523" i="1"/>
  <c r="AR524" i="1"/>
  <c r="AS521" i="1" l="1"/>
  <c r="AR521" i="1"/>
  <c r="AS345" i="1"/>
  <c r="AR345" i="1"/>
  <c r="AS496" i="1"/>
  <c r="AR496" i="1"/>
  <c r="AS495" i="1"/>
  <c r="AR495" i="1"/>
  <c r="AS522" i="1" l="1"/>
  <c r="AR522" i="1"/>
  <c r="AS604" i="1"/>
  <c r="AS605" i="1"/>
  <c r="AR604" i="1"/>
  <c r="AR605" i="1"/>
  <c r="AS350" i="1" l="1"/>
  <c r="AS351" i="1"/>
  <c r="AR350" i="1"/>
  <c r="AR351" i="1"/>
  <c r="AS519" i="1"/>
  <c r="AS520" i="1"/>
  <c r="AR519" i="1"/>
  <c r="AR520" i="1"/>
  <c r="AS348" i="1" l="1"/>
  <c r="AS349" i="1"/>
  <c r="AR348" i="1"/>
  <c r="AR349" i="1"/>
  <c r="AS516" i="1" l="1"/>
  <c r="AR516" i="1"/>
  <c r="AS515" i="1"/>
  <c r="AR515" i="1"/>
  <c r="AS514" i="1" l="1"/>
  <c r="AR514" i="1"/>
  <c r="AS518" i="1"/>
  <c r="AR518" i="1"/>
  <c r="AS512" i="1"/>
  <c r="AR512" i="1"/>
  <c r="AS509" i="1"/>
  <c r="AR509" i="1"/>
  <c r="AS510" i="1" l="1"/>
  <c r="AS511" i="1"/>
  <c r="AS508" i="1" l="1"/>
  <c r="AS517" i="1"/>
  <c r="AR508" i="1"/>
  <c r="AR510" i="1"/>
  <c r="AR511" i="1"/>
  <c r="AR517" i="1"/>
  <c r="AS603" i="1" l="1"/>
  <c r="AR603" i="1"/>
  <c r="AS602" i="1"/>
  <c r="AS346" i="1" l="1"/>
  <c r="AS347" i="1"/>
  <c r="AR346" i="1"/>
  <c r="AR347" i="1"/>
  <c r="AS507" i="1" l="1"/>
  <c r="AR507" i="1"/>
  <c r="AS342" i="1"/>
  <c r="AR342" i="1"/>
  <c r="AS344" i="1"/>
  <c r="AR344" i="1"/>
  <c r="AR343" i="1" l="1"/>
  <c r="AS343" i="1"/>
  <c r="AS502" i="1"/>
  <c r="AS503" i="1"/>
  <c r="AS504" i="1"/>
  <c r="AS505" i="1"/>
  <c r="AS506" i="1"/>
  <c r="AR506" i="1"/>
  <c r="AR10" i="1" l="1"/>
  <c r="AR15" i="1"/>
  <c r="AR31" i="1"/>
  <c r="AR32" i="1"/>
  <c r="AR34" i="1"/>
  <c r="AR35" i="1"/>
  <c r="AR36" i="1"/>
  <c r="AR41" i="1"/>
  <c r="AR45" i="1"/>
  <c r="AR46" i="1"/>
  <c r="AR47" i="1"/>
  <c r="AR48" i="1"/>
  <c r="AR49" i="1"/>
  <c r="AR50" i="1"/>
  <c r="W51" i="1"/>
  <c r="AR51" i="1"/>
  <c r="AR52" i="1"/>
  <c r="AR53" i="1"/>
  <c r="AR54" i="1"/>
  <c r="AR55" i="1"/>
  <c r="AX58" i="1"/>
  <c r="AR59" i="1"/>
  <c r="AX59" i="1"/>
  <c r="AR60" i="1"/>
  <c r="AX60" i="1"/>
  <c r="AR61" i="1"/>
  <c r="AX61" i="1"/>
  <c r="AR62" i="1"/>
  <c r="AX62" i="1"/>
  <c r="AR63" i="1"/>
  <c r="AX63" i="1"/>
  <c r="AR64" i="1"/>
  <c r="AX64" i="1"/>
  <c r="AR67" i="1"/>
  <c r="AS67" i="1"/>
  <c r="AR68" i="1"/>
  <c r="AR69" i="1"/>
  <c r="AR71" i="1"/>
  <c r="AS71" i="1"/>
  <c r="AR72" i="1"/>
  <c r="AS72" i="1"/>
  <c r="AR73" i="1"/>
  <c r="AR74" i="1"/>
  <c r="AS74" i="1"/>
  <c r="AR75" i="1"/>
  <c r="AR76" i="1"/>
  <c r="AR77" i="1"/>
  <c r="AR78" i="1"/>
  <c r="AR79" i="1"/>
  <c r="AR80" i="1"/>
  <c r="AR81" i="1"/>
  <c r="AR82" i="1"/>
  <c r="AS82" i="1"/>
  <c r="AR83" i="1"/>
  <c r="AR84" i="1"/>
  <c r="AS84" i="1"/>
  <c r="AR85" i="1"/>
  <c r="AR86" i="1"/>
  <c r="AS86" i="1"/>
  <c r="AR87" i="1"/>
  <c r="AS87" i="1"/>
  <c r="AR88" i="1"/>
  <c r="AR89" i="1"/>
  <c r="AS89" i="1"/>
  <c r="AR90" i="1"/>
  <c r="AS90" i="1"/>
  <c r="AK91" i="1"/>
  <c r="AR91" i="1"/>
  <c r="AS91" i="1"/>
  <c r="AK92" i="1"/>
  <c r="AR92" i="1"/>
  <c r="AS92" i="1"/>
  <c r="AK93" i="1"/>
  <c r="AR93" i="1"/>
  <c r="AS93" i="1"/>
  <c r="AK94" i="1"/>
  <c r="AR94" i="1"/>
  <c r="AS94" i="1"/>
  <c r="AK95" i="1"/>
  <c r="AR95" i="1"/>
  <c r="AS95" i="1"/>
  <c r="AK96" i="1"/>
  <c r="AR96" i="1"/>
  <c r="AS96" i="1"/>
  <c r="AK97" i="1"/>
  <c r="AR97" i="1"/>
  <c r="AS97" i="1"/>
  <c r="AK98" i="1"/>
  <c r="AR98" i="1"/>
  <c r="AS98" i="1"/>
  <c r="AK99" i="1"/>
  <c r="AR99" i="1"/>
  <c r="AS99" i="1"/>
  <c r="AK100" i="1"/>
  <c r="AR100" i="1"/>
  <c r="AS100" i="1"/>
  <c r="AK101" i="1"/>
  <c r="AR101" i="1"/>
  <c r="AS101" i="1"/>
  <c r="AK102" i="1"/>
  <c r="AR102" i="1"/>
  <c r="AS102" i="1"/>
  <c r="AK103" i="1"/>
  <c r="AK104" i="1" s="1"/>
  <c r="AR103" i="1"/>
  <c r="AS103" i="1"/>
  <c r="AR104" i="1"/>
  <c r="AK105" i="1"/>
  <c r="AR105" i="1"/>
  <c r="AS105" i="1"/>
  <c r="AK106" i="1"/>
  <c r="AR106" i="1"/>
  <c r="AS106" i="1"/>
  <c r="AK107" i="1"/>
  <c r="AR107" i="1"/>
  <c r="AS107" i="1"/>
  <c r="AK108" i="1"/>
  <c r="AR108" i="1"/>
  <c r="AS108" i="1"/>
  <c r="AK109" i="1"/>
  <c r="AR109" i="1"/>
  <c r="AS109" i="1"/>
  <c r="AK110" i="1"/>
  <c r="AR110" i="1"/>
  <c r="AS110" i="1"/>
  <c r="AK111" i="1"/>
  <c r="AR111" i="1"/>
  <c r="AS111" i="1"/>
  <c r="AK112" i="1"/>
  <c r="AK113" i="1" s="1"/>
  <c r="AK114" i="1" s="1"/>
  <c r="AR112" i="1"/>
  <c r="AS112" i="1"/>
  <c r="AR113" i="1"/>
  <c r="AR114" i="1"/>
  <c r="AK115" i="1"/>
  <c r="AR115" i="1"/>
  <c r="AS115" i="1"/>
  <c r="AR116" i="1"/>
  <c r="AK119" i="1"/>
  <c r="AK120" i="1"/>
  <c r="AK121" i="1"/>
  <c r="AK122" i="1"/>
  <c r="AK123" i="1"/>
  <c r="AK124" i="1"/>
  <c r="AK125" i="1"/>
  <c r="AK126" i="1"/>
  <c r="AK127" i="1"/>
  <c r="AK128" i="1"/>
  <c r="AK133" i="1"/>
  <c r="AK134" i="1"/>
  <c r="AK135" i="1"/>
  <c r="AK138" i="1"/>
  <c r="AR138" i="1"/>
  <c r="AK139" i="1"/>
  <c r="AR139" i="1"/>
  <c r="AS139" i="1"/>
  <c r="AK140" i="1"/>
  <c r="AR140" i="1"/>
  <c r="AS140" i="1"/>
  <c r="AK141" i="1"/>
  <c r="AR141" i="1"/>
  <c r="AS141" i="1"/>
  <c r="AK142" i="1"/>
  <c r="AR142" i="1"/>
  <c r="AS142" i="1"/>
  <c r="AK143" i="1"/>
  <c r="AR143" i="1"/>
  <c r="AS143" i="1"/>
  <c r="AK144" i="1"/>
  <c r="AR144" i="1"/>
  <c r="AS144" i="1"/>
  <c r="AK145" i="1"/>
  <c r="AR145" i="1"/>
  <c r="AS145" i="1"/>
  <c r="AK146" i="1"/>
  <c r="AK147" i="1" s="1"/>
  <c r="AR146" i="1"/>
  <c r="AS146" i="1"/>
  <c r="AR147" i="1"/>
  <c r="AK148" i="1"/>
  <c r="AR148" i="1"/>
  <c r="AS148" i="1"/>
  <c r="AK149" i="1"/>
  <c r="AR149" i="1"/>
  <c r="AS149" i="1"/>
  <c r="AK150" i="1"/>
  <c r="AR150" i="1"/>
  <c r="AS150" i="1"/>
  <c r="AK151" i="1"/>
  <c r="AR151" i="1"/>
  <c r="AS151" i="1"/>
  <c r="AK152" i="1"/>
  <c r="AR152" i="1"/>
  <c r="AS152" i="1"/>
  <c r="AK153" i="1"/>
  <c r="AK180" i="1" s="1"/>
  <c r="AR153" i="1"/>
  <c r="AS153" i="1"/>
  <c r="AK155" i="1"/>
  <c r="AR155" i="1"/>
  <c r="AS155" i="1"/>
  <c r="AK156" i="1"/>
  <c r="AR156" i="1"/>
  <c r="AS156" i="1"/>
  <c r="AK157" i="1"/>
  <c r="AR157" i="1"/>
  <c r="AS157" i="1"/>
  <c r="AK158" i="1"/>
  <c r="AR158" i="1"/>
  <c r="AS158" i="1"/>
  <c r="AK159" i="1"/>
  <c r="AR159" i="1"/>
  <c r="AS159" i="1"/>
  <c r="AK160" i="1"/>
  <c r="AR160" i="1"/>
  <c r="AS160" i="1"/>
  <c r="AK161" i="1"/>
  <c r="AR161" i="1"/>
  <c r="AS161" i="1"/>
  <c r="AK162" i="1"/>
  <c r="AR162" i="1"/>
  <c r="AS162" i="1"/>
  <c r="AK163" i="1"/>
  <c r="AR163" i="1"/>
  <c r="AS163" i="1"/>
  <c r="AK164" i="1"/>
  <c r="AR164" i="1"/>
  <c r="AS164" i="1"/>
  <c r="AK165" i="1"/>
  <c r="AR165" i="1"/>
  <c r="AS165" i="1"/>
  <c r="AK166" i="1"/>
  <c r="AR166" i="1"/>
  <c r="AS166" i="1"/>
  <c r="AK167" i="1"/>
  <c r="AR167" i="1"/>
  <c r="AS167" i="1"/>
  <c r="AK168" i="1"/>
  <c r="AR168" i="1"/>
  <c r="AS168" i="1"/>
  <c r="AK169" i="1"/>
  <c r="AR169" i="1"/>
  <c r="AS169" i="1"/>
  <c r="AK170" i="1"/>
  <c r="AR170" i="1"/>
  <c r="AS170" i="1"/>
  <c r="AK171" i="1"/>
  <c r="AR171" i="1"/>
  <c r="AS171" i="1"/>
  <c r="AK172" i="1"/>
  <c r="AR172" i="1"/>
  <c r="AS172" i="1"/>
  <c r="AR173" i="1"/>
  <c r="AS173" i="1"/>
  <c r="AR174" i="1"/>
  <c r="AS174" i="1"/>
  <c r="AK179" i="1"/>
  <c r="AR179" i="1"/>
  <c r="AS179" i="1"/>
  <c r="AR180" i="1"/>
  <c r="AS180" i="1"/>
  <c r="AR181" i="1"/>
  <c r="AS181" i="1"/>
  <c r="AK182" i="1"/>
  <c r="AK183" i="1"/>
  <c r="AK186" i="1"/>
  <c r="AR187" i="1"/>
  <c r="AS187" i="1"/>
  <c r="AR188" i="1"/>
  <c r="AS188" i="1"/>
  <c r="AK189" i="1"/>
  <c r="AR190" i="1"/>
  <c r="AS190" i="1"/>
  <c r="AR191" i="1"/>
  <c r="AS191" i="1"/>
  <c r="AR192" i="1"/>
  <c r="AS192" i="1"/>
  <c r="AR193" i="1"/>
  <c r="AS193" i="1"/>
  <c r="AR194" i="1"/>
  <c r="AS194" i="1"/>
  <c r="AR195" i="1"/>
  <c r="AS195" i="1"/>
  <c r="AR196" i="1"/>
  <c r="AS196" i="1"/>
  <c r="AR197" i="1"/>
  <c r="AS197" i="1"/>
  <c r="AR198" i="1"/>
  <c r="AS198" i="1"/>
  <c r="AR199" i="1"/>
  <c r="AS199" i="1"/>
  <c r="AR200" i="1"/>
  <c r="AS200" i="1"/>
  <c r="AR201" i="1"/>
  <c r="AS201" i="1"/>
  <c r="AR202" i="1"/>
  <c r="AS202" i="1"/>
  <c r="AR203" i="1"/>
  <c r="AS203" i="1"/>
  <c r="AK204" i="1"/>
  <c r="AK205" i="1"/>
  <c r="AR206" i="1"/>
  <c r="AS206" i="1"/>
  <c r="AK207" i="1"/>
  <c r="AR208" i="1"/>
  <c r="AS208" i="1"/>
  <c r="AR209" i="1"/>
  <c r="AS209" i="1"/>
  <c r="AK210" i="1"/>
  <c r="AR211" i="1"/>
  <c r="AS211" i="1"/>
  <c r="AR212" i="1"/>
  <c r="AS212" i="1"/>
  <c r="AR213" i="1"/>
  <c r="AS213" i="1"/>
  <c r="AR214" i="1"/>
  <c r="AS214" i="1"/>
  <c r="AR215" i="1"/>
  <c r="AS215" i="1"/>
  <c r="AR216" i="1"/>
  <c r="AS216" i="1"/>
  <c r="AR217" i="1"/>
  <c r="AS217" i="1"/>
  <c r="AR218" i="1"/>
  <c r="AS218" i="1"/>
  <c r="AR219" i="1"/>
  <c r="AS219" i="1"/>
  <c r="AK220" i="1"/>
  <c r="AR221" i="1"/>
  <c r="AS221" i="1"/>
  <c r="AR222" i="1"/>
  <c r="AS222" i="1"/>
  <c r="AR223" i="1"/>
  <c r="AS223" i="1"/>
  <c r="AR224" i="1"/>
  <c r="AS224" i="1"/>
  <c r="AR225" i="1"/>
  <c r="AS225" i="1"/>
  <c r="AS176" i="1" l="1"/>
  <c r="AS231" i="1"/>
  <c r="AS230" i="1"/>
  <c r="AS177" i="1"/>
  <c r="AR505" i="1"/>
  <c r="AR504" i="1"/>
  <c r="AR502" i="1"/>
  <c r="AR499" i="1" l="1"/>
  <c r="AS497" i="1" l="1"/>
  <c r="AS500" i="1"/>
  <c r="AS501" i="1"/>
  <c r="AR500" i="1"/>
  <c r="AR501" i="1"/>
  <c r="AR503" i="1"/>
  <c r="AS339" i="1" l="1"/>
  <c r="AS340" i="1"/>
  <c r="AS341" i="1"/>
  <c r="AR339" i="1"/>
  <c r="AR340" i="1"/>
  <c r="AR341" i="1"/>
  <c r="AS338" i="1" l="1"/>
  <c r="AR338" i="1"/>
  <c r="AR497" i="1"/>
  <c r="AS492" i="1" l="1"/>
  <c r="AS493" i="1"/>
  <c r="AS494" i="1"/>
  <c r="AR492" i="1"/>
  <c r="AR493" i="1"/>
  <c r="AR494" i="1"/>
  <c r="AS337" i="1" l="1"/>
  <c r="AR337" i="1"/>
  <c r="AS336" i="1"/>
  <c r="AR336" i="1"/>
  <c r="AS335" i="1"/>
  <c r="AR335" i="1"/>
  <c r="AS334" i="1"/>
  <c r="AR334" i="1"/>
  <c r="AS491" i="1" l="1"/>
  <c r="AR491" i="1"/>
  <c r="AS490" i="1" l="1"/>
  <c r="AR490" i="1"/>
  <c r="AS489" i="1" l="1"/>
  <c r="AR489" i="1"/>
  <c r="AS333" i="1" l="1"/>
  <c r="AR333" i="1"/>
  <c r="AS487" i="1" l="1"/>
  <c r="AS488" i="1"/>
  <c r="AR487" i="1"/>
  <c r="AR488" i="1"/>
  <c r="AS332" i="1" l="1"/>
  <c r="AR332" i="1"/>
  <c r="AS331" i="1" l="1"/>
  <c r="AR331" i="1"/>
  <c r="AS330" i="1" l="1"/>
  <c r="AR330" i="1"/>
  <c r="AS329" i="1"/>
  <c r="AR329" i="1"/>
  <c r="AS486" i="1" l="1"/>
  <c r="AR486" i="1"/>
  <c r="AS324" i="1" l="1"/>
  <c r="AR324" i="1"/>
  <c r="AS485" i="1"/>
  <c r="AR485" i="1"/>
  <c r="AS328" i="1" l="1"/>
  <c r="AR328" i="1"/>
  <c r="AS327" i="1" l="1"/>
  <c r="AR327" i="1"/>
  <c r="AR484" i="1" l="1"/>
  <c r="AS484" i="1"/>
  <c r="AR483" i="1" l="1"/>
  <c r="AS483" i="1"/>
  <c r="AS482" i="1" l="1"/>
  <c r="AR482" i="1"/>
  <c r="AS481" i="1" l="1"/>
  <c r="AR481" i="1"/>
  <c r="AR477" i="1" l="1"/>
  <c r="AS477" i="1"/>
  <c r="AS476" i="1" l="1"/>
  <c r="AR476" i="1"/>
  <c r="AS325" i="1" l="1"/>
  <c r="AS326" i="1"/>
  <c r="AR325" i="1"/>
  <c r="AR326" i="1"/>
  <c r="AS473" i="1" l="1"/>
  <c r="AS474" i="1"/>
  <c r="AS475" i="1"/>
  <c r="AR473" i="1"/>
  <c r="AR474" i="1"/>
  <c r="AR475" i="1"/>
  <c r="AS322" i="1" l="1"/>
  <c r="AS323" i="1"/>
  <c r="AR322" i="1"/>
  <c r="AR323" i="1"/>
  <c r="AS471" i="1" l="1"/>
  <c r="AS472" i="1"/>
  <c r="AR471" i="1"/>
  <c r="AS467" i="1" l="1"/>
  <c r="AR467" i="1"/>
  <c r="AS461" i="1" l="1"/>
  <c r="AR461" i="1"/>
  <c r="AS321" i="1" l="1"/>
  <c r="AR321" i="1"/>
  <c r="AS469" i="1" l="1"/>
  <c r="AS470" i="1"/>
  <c r="AR469" i="1"/>
  <c r="AR470" i="1"/>
  <c r="AS468" i="1" l="1"/>
  <c r="AR468" i="1"/>
  <c r="AS320" i="1" l="1"/>
  <c r="AR320" i="1"/>
  <c r="AS298" i="1" l="1"/>
  <c r="AR298" i="1"/>
  <c r="AS462" i="1" l="1"/>
  <c r="AS463" i="1"/>
  <c r="AS464" i="1"/>
  <c r="AS465" i="1"/>
  <c r="AS466" i="1"/>
  <c r="AR462" i="1"/>
  <c r="AR463" i="1"/>
  <c r="AR464" i="1"/>
  <c r="AR465" i="1"/>
  <c r="AR466" i="1"/>
  <c r="AS319" i="1"/>
  <c r="AR319" i="1"/>
  <c r="AR317" i="1" l="1"/>
  <c r="AS317" i="1"/>
  <c r="AR318" i="1"/>
  <c r="AS318" i="1"/>
  <c r="AS459" i="1" l="1"/>
  <c r="AS460" i="1"/>
  <c r="AR459" i="1"/>
  <c r="AR460" i="1"/>
  <c r="AS316" i="1" l="1"/>
  <c r="AR316" i="1"/>
  <c r="AS456" i="1" l="1"/>
  <c r="AS457" i="1"/>
  <c r="AS458" i="1"/>
  <c r="AR456" i="1"/>
  <c r="AR457" i="1"/>
  <c r="AR458" i="1"/>
  <c r="AS308" i="1" l="1"/>
  <c r="AS309" i="1"/>
  <c r="AR308" i="1"/>
  <c r="AR309" i="1"/>
  <c r="AR310" i="1"/>
  <c r="AS311" i="1" l="1"/>
  <c r="AR311" i="1"/>
  <c r="AS315" i="1"/>
  <c r="AR315" i="1"/>
  <c r="AS453" i="1" l="1"/>
  <c r="AS454" i="1"/>
  <c r="AR453" i="1"/>
  <c r="AR454" i="1"/>
  <c r="AS448" i="1" l="1"/>
  <c r="AS449" i="1"/>
  <c r="AS450" i="1"/>
  <c r="AS451" i="1"/>
  <c r="AS452" i="1"/>
  <c r="AS306" i="1"/>
  <c r="AS307" i="1"/>
  <c r="AS310" i="1"/>
  <c r="AS312" i="1"/>
  <c r="AS313" i="1"/>
  <c r="AS314" i="1"/>
  <c r="AR306" i="1"/>
  <c r="AR307" i="1"/>
  <c r="AR312" i="1"/>
  <c r="AR313" i="1"/>
  <c r="AR314" i="1"/>
  <c r="AR448" i="1"/>
  <c r="AR449" i="1"/>
  <c r="AR450" i="1"/>
  <c r="AR451" i="1"/>
  <c r="AR452" i="1"/>
  <c r="AS447" i="1" l="1"/>
  <c r="AS444" i="1"/>
  <c r="AR447" i="1"/>
  <c r="AR444" i="1"/>
  <c r="AS303" i="1" l="1"/>
  <c r="AS304" i="1"/>
  <c r="AS305" i="1"/>
  <c r="AR303" i="1"/>
  <c r="AR304" i="1"/>
  <c r="AR305" i="1"/>
  <c r="AS438" i="1" l="1"/>
  <c r="AR438" i="1"/>
  <c r="AS437" i="1" l="1"/>
  <c r="AR437" i="1"/>
  <c r="AS435" i="1" l="1"/>
  <c r="AR435" i="1"/>
  <c r="AS300" i="1" l="1"/>
  <c r="AS434" i="1"/>
  <c r="AR434" i="1"/>
  <c r="AS425" i="1"/>
  <c r="AS426" i="1"/>
  <c r="AS427" i="1"/>
  <c r="AS428" i="1"/>
  <c r="AS429" i="1"/>
  <c r="AS430" i="1"/>
  <c r="AS445" i="1"/>
  <c r="AS432" i="1"/>
  <c r="AR425" i="1"/>
  <c r="AR426" i="1"/>
  <c r="AR427" i="1"/>
  <c r="AR428" i="1"/>
  <c r="AR429" i="1"/>
  <c r="AR430" i="1"/>
  <c r="AR445" i="1"/>
  <c r="AR432" i="1"/>
  <c r="AR300" i="1" l="1"/>
  <c r="AS420" i="1" l="1"/>
  <c r="AS422" i="1"/>
  <c r="AS423" i="1"/>
  <c r="AS424" i="1"/>
  <c r="AR420" i="1"/>
  <c r="AR422" i="1"/>
  <c r="AR423" i="1"/>
  <c r="AR424" i="1"/>
  <c r="AS302" i="1" l="1"/>
  <c r="AR302" i="1"/>
  <c r="AS301" i="1" l="1"/>
  <c r="AR301" i="1"/>
  <c r="AR299" i="1" l="1"/>
  <c r="AS299" i="1"/>
  <c r="AS297" i="1" l="1"/>
  <c r="AR297" i="1"/>
  <c r="AS287" i="1" l="1"/>
  <c r="AR287" i="1"/>
  <c r="AS294" i="1" l="1"/>
  <c r="AS296" i="1"/>
  <c r="AS291" i="1"/>
  <c r="AR294" i="1"/>
  <c r="AR296" i="1"/>
  <c r="AR293" i="1"/>
  <c r="AR291" i="1"/>
  <c r="AS415" i="1" l="1"/>
  <c r="AS416" i="1"/>
  <c r="AS417" i="1"/>
  <c r="AS418" i="1"/>
  <c r="AS419" i="1"/>
  <c r="AR417" i="1"/>
  <c r="AR418" i="1"/>
  <c r="AR419" i="1"/>
  <c r="AR415" i="1" l="1"/>
  <c r="AS414" i="1" l="1"/>
  <c r="AR414" i="1"/>
  <c r="AR292" i="1" l="1"/>
  <c r="AS292" i="1"/>
  <c r="AS293" i="1" l="1"/>
  <c r="AS413" i="1" l="1"/>
  <c r="AR413" i="1"/>
  <c r="AR279" i="1" l="1"/>
  <c r="AS279" i="1"/>
  <c r="AR278" i="1" l="1"/>
  <c r="AS278" i="1"/>
  <c r="AR416" i="1" l="1"/>
  <c r="AS276" i="1" l="1"/>
  <c r="AS277" i="1"/>
  <c r="AR276" i="1"/>
  <c r="AR277" i="1"/>
  <c r="AS275" i="1" l="1"/>
  <c r="AR275" i="1"/>
  <c r="AS274" i="1" l="1"/>
  <c r="AR274" i="1"/>
  <c r="AR273" i="1" l="1"/>
  <c r="AS273" i="1"/>
  <c r="AR272" i="1" l="1"/>
  <c r="AS272" i="1"/>
  <c r="AR270" i="1" l="1"/>
  <c r="AS270" i="1"/>
  <c r="AR271" i="1" l="1"/>
  <c r="AS271" i="1"/>
  <c r="AS269" i="1" l="1"/>
  <c r="AS268" i="1"/>
  <c r="AS267" i="1"/>
  <c r="AS266" i="1"/>
  <c r="AR267" i="1"/>
  <c r="AR268" i="1"/>
  <c r="AR269" i="1"/>
  <c r="AS249" i="1" l="1"/>
  <c r="AR266" i="1" l="1"/>
  <c r="AR264" i="1" l="1"/>
  <c r="AS264" i="1"/>
  <c r="AS265" i="1" l="1"/>
  <c r="AR265" i="1"/>
  <c r="AS263" i="1" l="1"/>
  <c r="AR263" i="1"/>
  <c r="AR261" i="1" l="1"/>
  <c r="AS261" i="1"/>
  <c r="AR259" i="1" l="1"/>
  <c r="AS259" i="1"/>
  <c r="AR260" i="1"/>
  <c r="AS260" i="1"/>
  <c r="AR257" i="1" l="1"/>
  <c r="AS257" i="1"/>
  <c r="AR258" i="1"/>
  <c r="AS258" i="1"/>
  <c r="AR256" i="1" l="1"/>
  <c r="AS256" i="1"/>
  <c r="AS255" i="1" l="1"/>
  <c r="AR255" i="1"/>
  <c r="AS253" i="1" l="1"/>
  <c r="AS254" i="1"/>
  <c r="AR253" i="1"/>
  <c r="AR254" i="1"/>
  <c r="AS250" i="1" l="1"/>
  <c r="AS251" i="1"/>
  <c r="AS252" i="1"/>
  <c r="AR250" i="1"/>
  <c r="AR251" i="1"/>
  <c r="AR252" i="1"/>
  <c r="AS248" i="1" l="1"/>
  <c r="AR248" i="1"/>
  <c r="AS243" i="1" l="1"/>
  <c r="AR243" i="1"/>
  <c r="AR249" i="1" l="1"/>
  <c r="AS246" i="1" l="1"/>
  <c r="AR246" i="1"/>
  <c r="AS247" i="1" l="1"/>
  <c r="AR247" i="1" l="1"/>
  <c r="AR245" i="1" l="1"/>
  <c r="AS245" i="1"/>
  <c r="AR244" i="1" l="1"/>
  <c r="AS244" i="1"/>
  <c r="AS242" i="1" l="1"/>
  <c r="AR242" i="1"/>
  <c r="AS241" i="1" l="1"/>
  <c r="AR241" i="1"/>
  <c r="AS240" i="1" l="1"/>
  <c r="AR240" i="1"/>
  <c r="AS239" i="1" l="1"/>
  <c r="AR239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Hans Jannasch</author>
    <author>Hans</author>
    <author>Peter Walz</author>
    <author>Josh Plant</author>
  </authors>
  <commentList>
    <comment ref="V7" authorId="0" shapeId="0" xr:uid="{00000000-0006-0000-0000-000001000000}">
      <text>
        <r>
          <rPr>
            <b/>
            <sz val="9"/>
            <color indexed="81"/>
            <rFont val="Calibri"/>
            <family val="2"/>
          </rPr>
          <t>Hans Jannasch:</t>
        </r>
        <r>
          <rPr>
            <sz val="9"/>
            <color indexed="81"/>
            <rFont val="Calibri"/>
            <family val="2"/>
          </rPr>
          <t xml:space="preserve">
K2 run 1/23-24/2012
w/Ref VL#22
</t>
        </r>
      </text>
    </comment>
    <comment ref="G10" authorId="0" shapeId="0" xr:uid="{00000000-0006-0000-0000-000002000000}">
      <text>
        <r>
          <rPr>
            <b/>
            <sz val="9"/>
            <color indexed="81"/>
            <rFont val="Calibri"/>
            <family val="2"/>
          </rPr>
          <t xml:space="preserve">Luke renamed the original 7033 (probe leaked) to 7038 (new probe). Carole recaled new probe as 7033, which was then remnamed to 7038. Dana uploaded renamed "7038" file on 3/27/13.
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AI10" authorId="0" shapeId="0" xr:uid="{00000000-0006-0000-0000-000003000000}">
      <text>
        <r>
          <rPr>
            <b/>
            <sz val="9"/>
            <color indexed="81"/>
            <rFont val="Calibri"/>
            <family val="2"/>
          </rPr>
          <t>Hans Jannasch:</t>
        </r>
        <r>
          <rPr>
            <sz val="9"/>
            <color indexed="81"/>
            <rFont val="Calibri"/>
            <family val="2"/>
          </rPr>
          <t xml:space="preserve">
CE on DF</t>
        </r>
      </text>
    </comment>
    <comment ref="AI11" authorId="0" shapeId="0" xr:uid="{00000000-0006-0000-0000-000004000000}">
      <text>
        <r>
          <rPr>
            <b/>
            <sz val="9"/>
            <color indexed="81"/>
            <rFont val="Calibri"/>
            <family val="2"/>
          </rPr>
          <t>Hans Jannasch:</t>
        </r>
        <r>
          <rPr>
            <sz val="9"/>
            <color indexed="81"/>
            <rFont val="Calibri"/>
            <family val="2"/>
          </rPr>
          <t xml:space="preserve">
CE on DF</t>
        </r>
      </text>
    </comment>
    <comment ref="AI12" authorId="0" shapeId="0" xr:uid="{00000000-0006-0000-0000-000005000000}">
      <text>
        <r>
          <rPr>
            <b/>
            <sz val="9"/>
            <color indexed="81"/>
            <rFont val="Calibri"/>
            <family val="2"/>
          </rPr>
          <t>Hans Jannasch:</t>
        </r>
        <r>
          <rPr>
            <sz val="9"/>
            <color indexed="81"/>
            <rFont val="Calibri"/>
            <family val="2"/>
          </rPr>
          <t xml:space="preserve">
CE on DF</t>
        </r>
      </text>
    </comment>
    <comment ref="AI13" authorId="0" shapeId="0" xr:uid="{00000000-0006-0000-0000-000006000000}">
      <text>
        <r>
          <rPr>
            <b/>
            <sz val="9"/>
            <color indexed="81"/>
            <rFont val="Calibri"/>
            <family val="2"/>
          </rPr>
          <t>Hans Jannasch:</t>
        </r>
        <r>
          <rPr>
            <sz val="9"/>
            <color indexed="81"/>
            <rFont val="Calibri"/>
            <family val="2"/>
          </rPr>
          <t xml:space="preserve">
CE on DF</t>
        </r>
      </text>
    </comment>
    <comment ref="AA41" authorId="0" shapeId="0" xr:uid="{00000000-0006-0000-0000-000007000000}">
      <text>
        <r>
          <rPr>
            <b/>
            <sz val="9"/>
            <color indexed="81"/>
            <rFont val="Calibri"/>
            <family val="2"/>
          </rPr>
          <t>Hans Jannasch:</t>
        </r>
        <r>
          <rPr>
            <sz val="9"/>
            <color indexed="81"/>
            <rFont val="Calibri"/>
            <family val="2"/>
          </rPr>
          <t xml:space="preserve">
Still doesn't get &lt;50psi curvature.</t>
        </r>
      </text>
    </comment>
    <comment ref="H45" authorId="0" shapeId="0" xr:uid="{00000000-0006-0000-0000-000008000000}">
      <text>
        <r>
          <rPr>
            <b/>
            <sz val="9"/>
            <color indexed="81"/>
            <rFont val="Calibri"/>
            <family val="2"/>
          </rPr>
          <t>Hans Jannasch:</t>
        </r>
        <r>
          <rPr>
            <sz val="9"/>
            <color indexed="81"/>
            <rFont val="Calibri"/>
            <family val="2"/>
          </rPr>
          <t xml:space="preserve">
Printed Clearview flow cell for pH only painted black.</t>
        </r>
      </text>
    </comment>
    <comment ref="D48" authorId="0" shapeId="0" xr:uid="{00000000-0006-0000-0000-000009000000}">
      <text>
        <r>
          <rPr>
            <b/>
            <sz val="9"/>
            <color indexed="81"/>
            <rFont val="Calibri"/>
            <family val="2"/>
          </rPr>
          <t>Hans Jannasch:</t>
        </r>
        <r>
          <rPr>
            <sz val="9"/>
            <color indexed="81"/>
            <rFont val="Calibri"/>
            <family val="2"/>
          </rPr>
          <t xml:space="preserve">
Wa APF#9096
</t>
        </r>
      </text>
    </comment>
    <comment ref="E48" authorId="0" shapeId="0" xr:uid="{00000000-0006-0000-0000-00000A000000}">
      <text>
        <r>
          <rPr>
            <b/>
            <sz val="9"/>
            <color indexed="81"/>
            <rFont val="Calibri"/>
            <family val="2"/>
          </rPr>
          <t>Hans Jannasch:</t>
        </r>
        <r>
          <rPr>
            <sz val="9"/>
            <color indexed="81"/>
            <rFont val="Calibri"/>
            <family val="2"/>
          </rPr>
          <t xml:space="preserve">
Was CTD#5588
</t>
        </r>
      </text>
    </comment>
    <comment ref="D67" authorId="0" shapeId="0" xr:uid="{00000000-0006-0000-0000-00000B000000}">
      <text>
        <r>
          <rPr>
            <b/>
            <sz val="9"/>
            <color indexed="81"/>
            <rFont val="Calibri"/>
            <family val="2"/>
          </rPr>
          <t>Hans Jannasch:</t>
        </r>
        <r>
          <rPr>
            <sz val="9"/>
            <color indexed="81"/>
            <rFont val="Calibri"/>
            <family val="2"/>
          </rPr>
          <t xml:space="preserve">
Was 9265 for MRY tests
</t>
        </r>
      </text>
    </comment>
    <comment ref="E67" authorId="0" shapeId="0" xr:uid="{00000000-0006-0000-0000-00000C000000}">
      <text>
        <r>
          <rPr>
            <b/>
            <sz val="9"/>
            <color indexed="81"/>
            <rFont val="Calibri"/>
            <family val="2"/>
          </rPr>
          <t>Hans Jannasch:</t>
        </r>
        <r>
          <rPr>
            <sz val="9"/>
            <color indexed="81"/>
            <rFont val="Calibri"/>
            <family val="2"/>
          </rPr>
          <t xml:space="preserve">
Originally 5584 had bad S readings.  Still deployed in Monterey Bay, but rebuild w/5590 before real deployment.</t>
        </r>
      </text>
    </comment>
    <comment ref="E84" authorId="0" shapeId="0" xr:uid="{00000000-0006-0000-0000-00000D000000}">
      <text>
        <r>
          <rPr>
            <b/>
            <sz val="9"/>
            <color indexed="81"/>
            <rFont val="Calibri"/>
            <family val="2"/>
          </rPr>
          <t>Hans Jannasch:</t>
        </r>
        <r>
          <rPr>
            <sz val="9"/>
            <color indexed="81"/>
            <rFont val="Calibri"/>
            <family val="2"/>
          </rPr>
          <t xml:space="preserve">
Leaked during P-test in Seattle. Will need to rebuild w/new logger.</t>
        </r>
      </text>
    </comment>
    <comment ref="AH91" authorId="0" shapeId="0" xr:uid="{00000000-0006-0000-0000-00000E000000}">
      <text>
        <r>
          <rPr>
            <b/>
            <sz val="9"/>
            <color indexed="81"/>
            <rFont val="Calibri"/>
            <family val="2"/>
          </rPr>
          <t>Hans Jannasch:</t>
        </r>
        <r>
          <rPr>
            <sz val="9"/>
            <color indexed="81"/>
            <rFont val="Calibri"/>
            <family val="2"/>
          </rPr>
          <t xml:space="preserve">
An unusually flat pressure curve (&lt;1 mV), thus the low r^2</t>
        </r>
      </text>
    </comment>
    <comment ref="D93" authorId="0" shapeId="0" xr:uid="{00000000-0006-0000-0000-00000F000000}">
      <text>
        <r>
          <rPr>
            <b/>
            <sz val="9"/>
            <color indexed="81"/>
            <rFont val="Calibri"/>
            <family val="2"/>
          </rPr>
          <t>Hans Jannasch:</t>
        </r>
        <r>
          <rPr>
            <sz val="9"/>
            <color indexed="81"/>
            <rFont val="Calibri"/>
            <family val="2"/>
          </rPr>
          <t xml:space="preserve">
was 9634
now is 12552
</t>
        </r>
      </text>
    </comment>
    <comment ref="D97" authorId="0" shapeId="0" xr:uid="{00000000-0006-0000-0000-000010000000}">
      <text>
        <r>
          <rPr>
            <b/>
            <sz val="9"/>
            <color indexed="81"/>
            <rFont val="Calibri"/>
            <family val="2"/>
          </rPr>
          <t>Hans Jannasch:</t>
        </r>
        <r>
          <rPr>
            <sz val="9"/>
            <color indexed="81"/>
            <rFont val="Calibri"/>
            <family val="2"/>
          </rPr>
          <t xml:space="preserve">
was 9752
12382??
</t>
        </r>
      </text>
    </comment>
    <comment ref="E102" authorId="0" shapeId="0" xr:uid="{00000000-0006-0000-0000-000011000000}">
      <text>
        <r>
          <rPr>
            <b/>
            <sz val="9"/>
            <color indexed="81"/>
            <rFont val="Calibri"/>
            <family val="2"/>
          </rPr>
          <t>Hans Jannasch:</t>
        </r>
        <r>
          <rPr>
            <sz val="9"/>
            <color indexed="81"/>
            <rFont val="Calibri"/>
            <family val="2"/>
          </rPr>
          <t xml:space="preserve">
NO FLOW CELL</t>
        </r>
      </text>
    </comment>
    <comment ref="E105" authorId="0" shapeId="0" xr:uid="{00000000-0006-0000-0000-000012000000}">
      <text>
        <r>
          <rPr>
            <b/>
            <sz val="9"/>
            <color indexed="81"/>
            <rFont val="Calibri"/>
            <family val="2"/>
          </rPr>
          <t>Hans Jannasch:</t>
        </r>
        <r>
          <rPr>
            <sz val="9"/>
            <color indexed="81"/>
            <rFont val="Calibri"/>
            <family val="2"/>
          </rPr>
          <t xml:space="preserve">
CF hull</t>
        </r>
      </text>
    </comment>
    <comment ref="E115" authorId="0" shapeId="0" xr:uid="{00000000-0006-0000-0000-000013000000}">
      <text>
        <r>
          <rPr>
            <b/>
            <sz val="9"/>
            <color indexed="81"/>
            <rFont val="Calibri"/>
            <family val="2"/>
          </rPr>
          <t>Hans Jannasch:</t>
        </r>
        <r>
          <rPr>
            <sz val="9"/>
            <color indexed="81"/>
            <rFont val="Calibri"/>
            <family val="2"/>
          </rPr>
          <t xml:space="preserve">
4521 was #6&amp; #4 port</t>
        </r>
      </text>
    </comment>
    <comment ref="AP138" authorId="0" shapeId="0" xr:uid="{00000000-0006-0000-0000-000014000000}">
      <text>
        <r>
          <rPr>
            <b/>
            <sz val="9"/>
            <color indexed="81"/>
            <rFont val="Calibri"/>
            <family val="2"/>
          </rPr>
          <t>Hans Jannasch:</t>
        </r>
        <r>
          <rPr>
            <sz val="9"/>
            <color indexed="81"/>
            <rFont val="Calibri"/>
            <family val="2"/>
          </rPr>
          <t xml:space="preserve">
High?</t>
        </r>
      </text>
    </comment>
    <comment ref="E140" authorId="1" shapeId="0" xr:uid="{00000000-0006-0000-0000-000015000000}">
      <text>
        <r>
          <rPr>
            <b/>
            <sz val="9"/>
            <color indexed="81"/>
            <rFont val="Tahoma"/>
            <family val="2"/>
          </rPr>
          <t>Hans:</t>
        </r>
        <r>
          <rPr>
            <sz val="9"/>
            <color indexed="81"/>
            <rFont val="Tahoma"/>
            <family val="2"/>
          </rPr>
          <t xml:space="preserve">
recalibrated with CTD#7973
</t>
        </r>
      </text>
    </comment>
    <comment ref="AP140" authorId="0" shapeId="0" xr:uid="{00000000-0006-0000-0000-000016000000}">
      <text>
        <r>
          <rPr>
            <b/>
            <sz val="9"/>
            <color indexed="81"/>
            <rFont val="Calibri"/>
            <family val="2"/>
          </rPr>
          <t>Hans Jannasch:</t>
        </r>
        <r>
          <rPr>
            <sz val="9"/>
            <color indexed="81"/>
            <rFont val="Calibri"/>
            <family val="2"/>
          </rPr>
          <t xml:space="preserve">
High?</t>
        </r>
      </text>
    </comment>
    <comment ref="F146" authorId="0" shapeId="0" xr:uid="{00000000-0006-0000-0000-000017000000}">
      <text>
        <r>
          <rPr>
            <b/>
            <sz val="9"/>
            <color indexed="81"/>
            <rFont val="Calibri"/>
            <family val="2"/>
          </rPr>
          <t>Hans Jannasch:</t>
        </r>
        <r>
          <rPr>
            <sz val="9"/>
            <color indexed="81"/>
            <rFont val="Calibri"/>
            <family val="2"/>
          </rPr>
          <t xml:space="preserve">
746 replaced damaged 738.</t>
        </r>
      </text>
    </comment>
    <comment ref="AP150" authorId="0" shapeId="0" xr:uid="{00000000-0006-0000-0000-000018000000}">
      <text>
        <r>
          <rPr>
            <b/>
            <sz val="9"/>
            <color indexed="81"/>
            <rFont val="Calibri"/>
            <family val="2"/>
          </rPr>
          <t>Hans Jannasch:</t>
        </r>
        <r>
          <rPr>
            <sz val="9"/>
            <color indexed="81"/>
            <rFont val="Calibri"/>
            <family val="2"/>
          </rPr>
          <t xml:space="preserve">
Low?</t>
        </r>
      </text>
    </comment>
    <comment ref="D152" authorId="0" shapeId="0" xr:uid="{00000000-0006-0000-0000-000019000000}">
      <text>
        <r>
          <rPr>
            <b/>
            <sz val="9"/>
            <color indexed="81"/>
            <rFont val="Calibri"/>
            <family val="2"/>
          </rPr>
          <t>Hans Jannasch:</t>
        </r>
        <r>
          <rPr>
            <sz val="9"/>
            <color indexed="81"/>
            <rFont val="Calibri"/>
            <family val="2"/>
          </rPr>
          <t xml:space="preserve">
12575
</t>
        </r>
      </text>
    </comment>
    <comment ref="D153" authorId="0" shapeId="0" xr:uid="{00000000-0006-0000-0000-00001A000000}">
      <text>
        <r>
          <rPr>
            <b/>
            <sz val="9"/>
            <color indexed="81"/>
            <rFont val="Calibri"/>
            <family val="2"/>
          </rPr>
          <t>Hans Jannasch:</t>
        </r>
        <r>
          <rPr>
            <sz val="9"/>
            <color indexed="81"/>
            <rFont val="Calibri"/>
            <family val="2"/>
          </rPr>
          <t xml:space="preserve">
12559
</t>
        </r>
      </text>
    </comment>
    <comment ref="D155" authorId="0" shapeId="0" xr:uid="{00000000-0006-0000-0000-00001B000000}">
      <text>
        <r>
          <rPr>
            <b/>
            <sz val="9"/>
            <color indexed="81"/>
            <rFont val="Calibri"/>
            <family val="2"/>
          </rPr>
          <t>Hans Jannasch:</t>
        </r>
        <r>
          <rPr>
            <sz val="9"/>
            <color indexed="81"/>
            <rFont val="Calibri"/>
            <family val="2"/>
          </rPr>
          <t xml:space="preserve">
12542
</t>
        </r>
      </text>
    </comment>
    <comment ref="D167" authorId="0" shapeId="0" xr:uid="{00000000-0006-0000-0000-00001C000000}">
      <text>
        <r>
          <rPr>
            <b/>
            <sz val="9"/>
            <color indexed="81"/>
            <rFont val="Calibri"/>
            <family val="2"/>
          </rPr>
          <t>Hans Jannasch:</t>
        </r>
        <r>
          <rPr>
            <sz val="9"/>
            <color indexed="81"/>
            <rFont val="Calibri"/>
            <family val="2"/>
          </rPr>
          <t xml:space="preserve">
12361
</t>
        </r>
      </text>
    </comment>
    <comment ref="AP167" authorId="0" shapeId="0" xr:uid="{00000000-0006-0000-0000-00001D000000}">
      <text>
        <r>
          <rPr>
            <b/>
            <sz val="9"/>
            <color indexed="81"/>
            <rFont val="Calibri"/>
            <family val="2"/>
          </rPr>
          <t>Hans Jannasch:</t>
        </r>
        <r>
          <rPr>
            <sz val="9"/>
            <color indexed="81"/>
            <rFont val="Calibri"/>
            <family val="2"/>
          </rPr>
          <t xml:space="preserve">
Low?</t>
        </r>
      </text>
    </comment>
    <comment ref="D168" authorId="0" shapeId="0" xr:uid="{00000000-0006-0000-0000-00001E000000}">
      <text>
        <r>
          <rPr>
            <b/>
            <sz val="9"/>
            <color indexed="81"/>
            <rFont val="Calibri"/>
            <family val="2"/>
          </rPr>
          <t>Hans Jannasch:</t>
        </r>
        <r>
          <rPr>
            <sz val="9"/>
            <color indexed="81"/>
            <rFont val="Calibri"/>
            <family val="2"/>
          </rPr>
          <t xml:space="preserve">
12369
</t>
        </r>
      </text>
    </comment>
    <comment ref="D169" authorId="0" shapeId="0" xr:uid="{00000000-0006-0000-0000-00001F000000}">
      <text>
        <r>
          <rPr>
            <b/>
            <sz val="9"/>
            <color indexed="81"/>
            <rFont val="Calibri"/>
            <family val="2"/>
          </rPr>
          <t>Hans Jannasch:</t>
        </r>
        <r>
          <rPr>
            <sz val="9"/>
            <color indexed="81"/>
            <rFont val="Calibri"/>
            <family val="2"/>
          </rPr>
          <t xml:space="preserve">
12363
</t>
        </r>
      </text>
    </comment>
    <comment ref="F174" authorId="0" shapeId="0" xr:uid="{00000000-0006-0000-0000-000020000000}">
      <text>
        <r>
          <rPr>
            <b/>
            <sz val="9"/>
            <color indexed="81"/>
            <rFont val="Calibri"/>
            <family val="2"/>
          </rPr>
          <t>Hans Jannasch:</t>
        </r>
        <r>
          <rPr>
            <sz val="9"/>
            <color indexed="81"/>
            <rFont val="Calibri"/>
            <family val="2"/>
          </rPr>
          <t xml:space="preserve">
12544  7914     766</t>
        </r>
      </text>
    </comment>
    <comment ref="A257" authorId="2" shapeId="0" xr:uid="{00000000-0006-0000-0000-000021000000}">
      <text>
        <r>
          <rPr>
            <sz val="14"/>
            <color indexed="81"/>
            <rFont val="Tahoma"/>
            <family val="2"/>
          </rPr>
          <t>Stems built with Dow Corning Molykote 55 oring grease.  No longer using vac grease for o-ring lube</t>
        </r>
      </text>
    </comment>
    <comment ref="E262" authorId="2" shapeId="0" xr:uid="{00000000-0006-0000-0000-000022000000}">
      <text>
        <r>
          <rPr>
            <b/>
            <sz val="9"/>
            <color indexed="81"/>
            <rFont val="Tahoma"/>
            <family val="2"/>
          </rPr>
          <t>Peter Walz:</t>
        </r>
        <r>
          <rPr>
            <sz val="9"/>
            <color indexed="81"/>
            <rFont val="Tahoma"/>
            <family val="2"/>
          </rPr>
          <t xml:space="preserve">
Ib railed after stem built. Replaced chip and gave to Yui</t>
        </r>
      </text>
    </comment>
    <comment ref="A279" authorId="2" shapeId="0" xr:uid="{00000000-0006-0000-0000-000023000000}">
      <text>
        <r>
          <rPr>
            <b/>
            <sz val="9"/>
            <color indexed="81"/>
            <rFont val="Tahoma"/>
            <charset val="1"/>
          </rPr>
          <t>Peter Walz:</t>
        </r>
        <r>
          <rPr>
            <sz val="9"/>
            <color indexed="81"/>
            <rFont val="Tahoma"/>
            <charset val="1"/>
          </rPr>
          <t xml:space="preserve">
ApfID 12544 Recovered by CSIRO with CTD 11434 and MSC 838.  Redeployed with pH SBE 12581, CTD 11434 and MSC 838</t>
        </r>
      </text>
    </comment>
    <comment ref="A284" authorId="2" shapeId="0" xr:uid="{00000000-0006-0000-0000-000024000000}">
      <text>
        <r>
          <rPr>
            <b/>
            <sz val="9"/>
            <color rgb="FF000000"/>
            <rFont val="Tahoma"/>
            <family val="2"/>
          </rPr>
          <t xml:space="preserve">SBE Fuzzbutton sensors first run with longer (0.060") fuzzbutton connectors, Re-ran in May-June with shorter fuzzbuttions.  July 2018 55 durometer o-rings swapped out with 75 durometer orings.
</t>
        </r>
        <r>
          <rPr>
            <b/>
            <sz val="9"/>
            <color rgb="FF000000"/>
            <rFont val="Tahoma"/>
            <family val="2"/>
          </rPr>
          <t xml:space="preserve">
</t>
        </r>
        <r>
          <rPr>
            <b/>
            <sz val="9"/>
            <color rgb="FF000000"/>
            <rFont val="Tahoma"/>
            <family val="2"/>
          </rPr>
          <t xml:space="preserve">All sensors and stems returned to SBE for rebuild with durometer 70 orings and shorter fuzzbuttons (0.055"), July 2018
</t>
        </r>
        <r>
          <rPr>
            <b/>
            <sz val="9"/>
            <color rgb="FF000000"/>
            <rFont val="Tahoma"/>
            <family val="2"/>
          </rPr>
          <t xml:space="preserve">
</t>
        </r>
        <r>
          <rPr>
            <b/>
            <sz val="9"/>
            <color rgb="FF000000"/>
            <rFont val="Tahoma"/>
            <family val="2"/>
          </rPr>
          <t>SBE to run f(P) and MBARI to spot check a few sensor pairs to compare f(P) calcs.  MBARI to do all K0 runs on completed stems from SBE.</t>
        </r>
      </text>
    </comment>
    <comment ref="AK292" authorId="2" shapeId="0" xr:uid="{00000000-0006-0000-0000-000025000000}">
      <text>
        <r>
          <rPr>
            <b/>
            <sz val="9"/>
            <color indexed="81"/>
            <rFont val="Tahoma"/>
            <family val="2"/>
          </rPr>
          <t>SBE built and f(P) and K2 at SBE.  From Charlie Branham</t>
        </r>
      </text>
    </comment>
    <comment ref="AK293" authorId="2" shapeId="0" xr:uid="{00000000-0006-0000-0000-000026000000}">
      <text>
        <r>
          <rPr>
            <b/>
            <sz val="9"/>
            <color indexed="81"/>
            <rFont val="Tahoma"/>
            <family val="2"/>
          </rPr>
          <t>SBE built stem and f(P) and K2 data from SBE Charlie Branham</t>
        </r>
      </text>
    </comment>
    <comment ref="B334" authorId="2" shapeId="0" xr:uid="{00000000-0006-0000-0000-000027000000}">
      <text>
        <r>
          <rPr>
            <b/>
            <sz val="9"/>
            <color indexed="81"/>
            <rFont val="Tahoma"/>
            <family val="2"/>
          </rPr>
          <t>Peter Walz:</t>
        </r>
        <r>
          <rPr>
            <sz val="9"/>
            <color indexed="81"/>
            <rFont val="Tahoma"/>
            <family val="2"/>
          </rPr>
          <t xml:space="preserve">
Began using matlab for data calcs</t>
        </r>
      </text>
    </comment>
    <comment ref="C346" authorId="2" shapeId="0" xr:uid="{00000000-0006-0000-0000-000028000000}">
      <text>
        <r>
          <rPr>
            <b/>
            <sz val="9"/>
            <color indexed="81"/>
            <rFont val="Tahoma"/>
            <family val="2"/>
          </rPr>
          <t>Peter Walz
hi k2 stems - tested ok at MBARI and ok for use on floats</t>
        </r>
      </text>
    </comment>
    <comment ref="C347" authorId="2" shapeId="0" xr:uid="{00000000-0006-0000-0000-000029000000}">
      <text>
        <r>
          <rPr>
            <b/>
            <sz val="9"/>
            <color indexed="81"/>
            <rFont val="Tahoma"/>
            <family val="2"/>
          </rPr>
          <t>Peter Walz:</t>
        </r>
        <r>
          <rPr>
            <sz val="9"/>
            <color indexed="81"/>
            <rFont val="Tahoma"/>
            <family val="2"/>
          </rPr>
          <t xml:space="preserve">
hi k2 stems - tested ok at MBARI and ok for use on floats</t>
        </r>
      </text>
    </comment>
    <comment ref="A359" authorId="2" shapeId="0" xr:uid="{00000000-0006-0000-0000-00002A000000}">
      <text>
        <r>
          <rPr>
            <b/>
            <sz val="9"/>
            <color indexed="81"/>
            <rFont val="Tahoma"/>
            <family val="2"/>
          </rPr>
          <t>Peter Walz:</t>
        </r>
        <r>
          <rPr>
            <sz val="9"/>
            <color indexed="81"/>
            <rFont val="Tahoma"/>
            <family val="2"/>
          </rPr>
          <t xml:space="preserve">
low pressure hook sensor from SBE.  Recalibrated at MBARI and ok for use</t>
        </r>
      </text>
    </comment>
    <comment ref="A360" authorId="2" shapeId="0" xr:uid="{00000000-0006-0000-0000-00002B000000}">
      <text>
        <r>
          <rPr>
            <b/>
            <sz val="9"/>
            <color indexed="81"/>
            <rFont val="Tahoma"/>
            <family val="2"/>
          </rPr>
          <t>Peter Walz:</t>
        </r>
        <r>
          <rPr>
            <sz val="9"/>
            <color indexed="81"/>
            <rFont val="Tahoma"/>
            <family val="2"/>
          </rPr>
          <t xml:space="preserve">
low pressure hook sensor from SBE.  Recalibrated at MBARI and ok for use.</t>
        </r>
      </text>
    </comment>
    <comment ref="A361" authorId="2" shapeId="0" xr:uid="{00000000-0006-0000-0000-00002C000000}">
      <text>
        <r>
          <rPr>
            <b/>
            <sz val="9"/>
            <color indexed="81"/>
            <rFont val="Tahoma"/>
            <family val="2"/>
          </rPr>
          <t>Peter Walz:</t>
        </r>
        <r>
          <rPr>
            <sz val="9"/>
            <color indexed="81"/>
            <rFont val="Tahoma"/>
            <family val="2"/>
          </rPr>
          <t xml:space="preserve">
drifty sensor from SBE.  Recalibrated at MBARI and ok.</t>
        </r>
      </text>
    </comment>
    <comment ref="A366" authorId="2" shapeId="0" xr:uid="{00000000-0006-0000-0000-00002D000000}">
      <text>
        <r>
          <rPr>
            <b/>
            <sz val="9"/>
            <color indexed="81"/>
            <rFont val="Tahoma"/>
            <family val="2"/>
          </rPr>
          <t>Peter Walz:</t>
        </r>
        <r>
          <rPr>
            <sz val="9"/>
            <color indexed="81"/>
            <rFont val="Tahoma"/>
            <family val="2"/>
          </rPr>
          <t xml:space="preserve">
Starting in Nov 2022:  Raw cal data provided from SBE for MBARI to use in Matlab to calculate sensor coeffs.  No longer using cal sheets from SBE.</t>
        </r>
      </text>
    </comment>
    <comment ref="B368" authorId="2" shapeId="0" xr:uid="{00000000-0006-0000-0000-00002E000000}">
      <text>
        <r>
          <rPr>
            <b/>
            <sz val="9"/>
            <color indexed="81"/>
            <rFont val="Tahoma"/>
            <family val="2"/>
          </rPr>
          <t>Peter Walz:</t>
        </r>
        <r>
          <rPr>
            <sz val="9"/>
            <color indexed="81"/>
            <rFont val="Tahoma"/>
            <family val="2"/>
          </rPr>
          <t xml:space="preserve">
Ben D using for lab work Nov 2022</t>
        </r>
      </text>
    </comment>
    <comment ref="B374" authorId="2" shapeId="0" xr:uid="{00000000-0006-0000-0000-00002F000000}">
      <text>
        <r>
          <rPr>
            <b/>
            <sz val="9"/>
            <color indexed="81"/>
            <rFont val="Tahoma"/>
            <family val="2"/>
          </rPr>
          <t>Peter Walz:</t>
        </r>
        <r>
          <rPr>
            <sz val="9"/>
            <color indexed="81"/>
            <rFont val="Tahoma"/>
            <family val="2"/>
          </rPr>
          <t xml:space="preserve">
Yui and Joe used for lab work Nov 2022
</t>
        </r>
      </text>
    </comment>
    <comment ref="B381" authorId="2" shapeId="0" xr:uid="{00000000-0006-0000-0000-000030000000}">
      <text>
        <r>
          <rPr>
            <b/>
            <sz val="9"/>
            <color indexed="81"/>
            <rFont val="Tahoma"/>
            <family val="2"/>
          </rPr>
          <t>Peter Walz:</t>
        </r>
        <r>
          <rPr>
            <sz val="9"/>
            <color indexed="81"/>
            <rFont val="Tahoma"/>
            <family val="2"/>
          </rPr>
          <t xml:space="preserve">
Feb 2023  being used by Yui T lab</t>
        </r>
      </text>
    </comment>
    <comment ref="A412" authorId="2" shapeId="0" xr:uid="{00000000-0006-0000-0000-000031000000}">
      <text>
        <r>
          <rPr>
            <b/>
            <sz val="9"/>
            <color indexed="81"/>
            <rFont val="Tahoma"/>
            <family val="2"/>
          </rPr>
          <t>Peter Walz:</t>
        </r>
        <r>
          <rPr>
            <sz val="9"/>
            <color indexed="81"/>
            <rFont val="Tahoma"/>
            <family val="2"/>
          </rPr>
          <t xml:space="preserve">
MSC 856 on CTD 11766 flooded during testing at UW</t>
        </r>
      </text>
    </comment>
    <comment ref="C446" authorId="2" shapeId="0" xr:uid="{00000000-0006-0000-0000-000032000000}">
      <text>
        <r>
          <rPr>
            <b/>
            <sz val="9"/>
            <color indexed="81"/>
            <rFont val="Tahoma"/>
            <family val="2"/>
          </rPr>
          <t>Peter Walz:</t>
        </r>
        <r>
          <rPr>
            <sz val="9"/>
            <color indexed="81"/>
            <rFont val="Tahoma"/>
            <family val="2"/>
          </rPr>
          <t xml:space="preserve">
O-ring groove damaged on tombstone PEEK part.  Save for lab or local deployments</t>
        </r>
      </text>
    </comment>
    <comment ref="K451" authorId="2" shapeId="0" xr:uid="{00000000-0006-0000-0000-000033000000}">
      <text>
        <r>
          <rPr>
            <b/>
            <sz val="9"/>
            <color indexed="81"/>
            <rFont val="Tahoma"/>
            <family val="2"/>
          </rPr>
          <t>DF 280 and MSC 891 were built onto CTD 12445.  CTD had bad salinity so these sensors were moved to another CTD.</t>
        </r>
      </text>
    </comment>
    <comment ref="B455" authorId="2" shapeId="0" xr:uid="{00000000-0006-0000-0000-000034000000}">
      <text>
        <r>
          <rPr>
            <b/>
            <sz val="9"/>
            <color indexed="81"/>
            <rFont val="Tahoma"/>
            <family val="2"/>
          </rPr>
          <t>Peter Walz:</t>
        </r>
        <r>
          <rPr>
            <sz val="9"/>
            <color indexed="81"/>
            <rFont val="Tahoma"/>
            <family val="2"/>
          </rPr>
          <t xml:space="preserve">
K0 run Vrs noisy - use for lab expts not deployed on soccom</t>
        </r>
      </text>
    </comment>
    <comment ref="B459" authorId="2" shapeId="0" xr:uid="{00000000-0006-0000-0000-000035000000}">
      <text>
        <r>
          <rPr>
            <b/>
            <sz val="9"/>
            <color indexed="81"/>
            <rFont val="Tahoma"/>
            <family val="2"/>
          </rPr>
          <t>blk/whi/red ISFET wires offset and epoxied without heat shrink on solder joints</t>
        </r>
      </text>
    </comment>
    <comment ref="B464" authorId="3" shapeId="0" xr:uid="{00000000-0006-0000-0000-000036000000}">
      <text>
        <r>
          <rPr>
            <b/>
            <sz val="9"/>
            <color indexed="81"/>
            <rFont val="Tahoma"/>
            <family val="2"/>
          </rPr>
          <t>Josh Plant:</t>
        </r>
        <r>
          <rPr>
            <sz val="9"/>
            <color indexed="81"/>
            <rFont val="Tahoma"/>
            <family val="2"/>
          </rPr>
          <t xml:space="preserve">
in situ f(P) different from cal f(P). JP used deployment bottle pH to regenerate k0 &amp; Pcoefs 09/24/21. K2 from matlab GUI</t>
        </r>
      </text>
    </comment>
    <comment ref="V464" authorId="3" shapeId="0" xr:uid="{00000000-0006-0000-0000-000037000000}">
      <text>
        <r>
          <rPr>
            <b/>
            <sz val="9"/>
            <color indexed="81"/>
            <rFont val="Tahoma"/>
            <family val="2"/>
          </rPr>
          <t>Josh Plant:</t>
        </r>
        <r>
          <rPr>
            <sz val="9"/>
            <color indexed="81"/>
            <rFont val="Tahoma"/>
            <family val="2"/>
          </rPr>
          <t xml:space="preserve">
jp adjusted usin GUI output</t>
        </r>
      </text>
    </comment>
    <comment ref="AA464" authorId="3" shapeId="0" xr:uid="{00000000-0006-0000-0000-000038000000}">
      <text>
        <r>
          <rPr>
            <b/>
            <sz val="9"/>
            <color indexed="81"/>
            <rFont val="Tahoma"/>
            <family val="2"/>
          </rPr>
          <t>Josh Plant:</t>
        </r>
        <r>
          <rPr>
            <sz val="9"/>
            <color indexed="81"/>
            <rFont val="Tahoma"/>
            <family val="2"/>
          </rPr>
          <t xml:space="preserve">
new pcoefs from refit to deployment bottle pH</t>
        </r>
      </text>
    </comment>
    <comment ref="AP464" authorId="3" shapeId="0" xr:uid="{00000000-0006-0000-0000-000039000000}">
      <text>
        <r>
          <rPr>
            <b/>
            <sz val="9"/>
            <color indexed="81"/>
            <rFont val="Tahoma"/>
            <family val="2"/>
          </rPr>
          <t>Josh Plant:</t>
        </r>
        <r>
          <rPr>
            <sz val="9"/>
            <color indexed="81"/>
            <rFont val="Tahoma"/>
            <family val="2"/>
          </rPr>
          <t xml:space="preserve">
jp adjuste as part of pcoef refit</t>
        </r>
      </text>
    </comment>
    <comment ref="AK491" authorId="2" shapeId="0" xr:uid="{00000000-0006-0000-0000-00003A000000}">
      <text>
        <r>
          <rPr>
            <b/>
            <sz val="9"/>
            <color indexed="81"/>
            <rFont val="Tahoma"/>
            <family val="2"/>
          </rPr>
          <t>Peter Walz:</t>
        </r>
        <r>
          <rPr>
            <sz val="9"/>
            <color indexed="81"/>
            <rFont val="Tahoma"/>
            <family val="2"/>
          </rPr>
          <t xml:space="preserve">
Started using MATLAB for calcs of K0</t>
        </r>
      </text>
    </comment>
    <comment ref="B499" authorId="2" shapeId="0" xr:uid="{00000000-0006-0000-0000-00003B000000}">
      <text>
        <r>
          <rPr>
            <b/>
            <sz val="9"/>
            <color indexed="81"/>
            <rFont val="Tahoma"/>
            <family val="2"/>
          </rPr>
          <t>Began using MATLAB scripts for calculating PT and K0 data</t>
        </r>
      </text>
    </comment>
    <comment ref="B513" authorId="2" shapeId="0" xr:uid="{00000000-0006-0000-0000-00003C000000}">
      <text>
        <r>
          <rPr>
            <b/>
            <sz val="9"/>
            <color indexed="81"/>
            <rFont val="Tahoma"/>
            <family val="2"/>
          </rPr>
          <t>Peter Walz:</t>
        </r>
        <r>
          <rPr>
            <sz val="9"/>
            <color indexed="81"/>
            <rFont val="Tahoma"/>
            <family val="2"/>
          </rPr>
          <t xml:space="preserve">
contact to ISFET chip damaged during stem assembly.  May not be reparable.  Dec 2021.</t>
        </r>
      </text>
    </comment>
    <comment ref="C521" authorId="2" shapeId="0" xr:uid="{00000000-0006-0000-0000-00003D000000}">
      <text>
        <r>
          <rPr>
            <b/>
            <sz val="9"/>
            <color indexed="81"/>
            <rFont val="Tahoma"/>
            <family val="2"/>
          </rPr>
          <t>Peter Walz:</t>
        </r>
        <r>
          <rPr>
            <sz val="9"/>
            <color indexed="81"/>
            <rFont val="Tahoma"/>
            <family val="2"/>
          </rPr>
          <t xml:space="preserve">
DF346-353 built using chips from May 2021 shipment</t>
        </r>
      </text>
    </comment>
    <comment ref="V521" authorId="2" shapeId="0" xr:uid="{00000000-0006-0000-0000-00003E000000}">
      <text>
        <r>
          <rPr>
            <b/>
            <sz val="9"/>
            <color indexed="81"/>
            <rFont val="Tahoma"/>
            <family val="2"/>
          </rPr>
          <t>Peter Walz:</t>
        </r>
        <r>
          <rPr>
            <sz val="9"/>
            <color indexed="81"/>
            <rFont val="Tahoma"/>
            <family val="2"/>
          </rPr>
          <t xml:space="preserve">
May 2021 lot of ISFET chips from SBE.  They also saw "out of family" k2 values for this recent batch of chips.</t>
        </r>
      </text>
    </comment>
    <comment ref="V522" authorId="2" shapeId="0" xr:uid="{00000000-0006-0000-0000-00003F000000}">
      <text>
        <r>
          <rPr>
            <b/>
            <sz val="9"/>
            <color indexed="81"/>
            <rFont val="Tahoma"/>
            <family val="2"/>
          </rPr>
          <t>Peter Walz:</t>
        </r>
        <r>
          <rPr>
            <sz val="9"/>
            <color indexed="81"/>
            <rFont val="Tahoma"/>
            <family val="2"/>
          </rPr>
          <t xml:space="preserve">
May 2021 lot of ISFET chips from SBE.  They also saw "out of family" k2 values for this recent batch of chips.</t>
        </r>
      </text>
    </comment>
    <comment ref="C528" authorId="2" shapeId="0" xr:uid="{00000000-0006-0000-0000-000040000000}">
      <text>
        <r>
          <rPr>
            <b/>
            <sz val="9"/>
            <color indexed="81"/>
            <rFont val="Tahoma"/>
            <family val="2"/>
          </rPr>
          <t>Peter Walz:</t>
        </r>
        <r>
          <rPr>
            <sz val="9"/>
            <color indexed="81"/>
            <rFont val="Tahoma"/>
            <family val="2"/>
          </rPr>
          <t xml:space="preserve">
Sent to SBE for testing in their PT chambers. Returned and rerun in PTC Nov 2022
</t>
        </r>
      </text>
    </comment>
    <comment ref="B540" authorId="2" shapeId="0" xr:uid="{00000000-0006-0000-0000-000041000000}">
      <text>
        <r>
          <rPr>
            <b/>
            <sz val="9"/>
            <color indexed="81"/>
            <rFont val="Tahoma"/>
            <family val="2"/>
          </rPr>
          <t>Peter Walz:</t>
        </r>
        <r>
          <rPr>
            <sz val="9"/>
            <color indexed="81"/>
            <rFont val="Tahoma"/>
            <family val="2"/>
          </rPr>
          <t xml:space="preserve">
Odd fP for 365 366 and 367</t>
        </r>
      </text>
    </comment>
    <comment ref="A546" authorId="2" shapeId="0" xr:uid="{00000000-0006-0000-0000-000042000000}">
      <text>
        <r>
          <rPr>
            <b/>
            <sz val="9"/>
            <color indexed="81"/>
            <rFont val="Tahoma"/>
            <family val="2"/>
          </rPr>
          <t>Peter Walz:</t>
        </r>
        <r>
          <rPr>
            <sz val="9"/>
            <color indexed="81"/>
            <rFont val="Tahoma"/>
            <family val="2"/>
          </rPr>
          <t xml:space="preserve">
DSD sensor pairs 371 and 372 given to Yui and were not fP or k2 calibrated in our lab</t>
        </r>
      </text>
    </comment>
    <comment ref="A547" authorId="2" shapeId="0" xr:uid="{00000000-0006-0000-0000-000043000000}">
      <text>
        <r>
          <rPr>
            <b/>
            <sz val="9"/>
            <color indexed="81"/>
            <rFont val="Tahoma"/>
            <family val="2"/>
          </rPr>
          <t>Peter Walz:</t>
        </r>
        <r>
          <rPr>
            <sz val="9"/>
            <color indexed="81"/>
            <rFont val="Tahoma"/>
            <family val="2"/>
          </rPr>
          <t xml:space="preserve">
Very high K0 pump offset.  Did not use for floats</t>
        </r>
      </text>
    </comment>
    <comment ref="AR547" authorId="2" shapeId="0" xr:uid="{00000000-0006-0000-0000-000044000000}">
      <text>
        <r>
          <rPr>
            <b/>
            <sz val="9"/>
            <color indexed="81"/>
            <rFont val="Tahoma"/>
            <family val="2"/>
          </rPr>
          <t>Peter Walz:</t>
        </r>
        <r>
          <rPr>
            <sz val="9"/>
            <color indexed="81"/>
            <rFont val="Tahoma"/>
            <family val="2"/>
          </rPr>
          <t xml:space="preserve">
very high pump offset - did not use for floats</t>
        </r>
      </text>
    </comment>
    <comment ref="B558" authorId="2" shapeId="0" xr:uid="{00000000-0006-0000-0000-000045000000}">
      <text>
        <r>
          <rPr>
            <b/>
            <sz val="9"/>
            <color indexed="81"/>
            <rFont val="Tahoma"/>
            <family val="2"/>
          </rPr>
          <t>Peter Walz:</t>
        </r>
        <r>
          <rPr>
            <sz val="9"/>
            <color indexed="81"/>
            <rFont val="Tahoma"/>
            <family val="2"/>
          </rPr>
          <t xml:space="preserve">
odd cal data - save for lab use?</t>
        </r>
      </text>
    </comment>
    <comment ref="B560" authorId="2" shapeId="0" xr:uid="{00000000-0006-0000-0000-000046000000}">
      <text>
        <r>
          <rPr>
            <b/>
            <sz val="9"/>
            <color indexed="81"/>
            <rFont val="Tahoma"/>
            <family val="2"/>
          </rPr>
          <t>Peter Walz:</t>
        </r>
        <r>
          <rPr>
            <sz val="9"/>
            <color indexed="81"/>
            <rFont val="Tahoma"/>
            <family val="2"/>
          </rPr>
          <t xml:space="preserve">
odd k2 f(P) response.  Recal in PTC?</t>
        </r>
      </text>
    </comment>
    <comment ref="AR568" authorId="2" shapeId="0" xr:uid="{00000000-0006-0000-0000-000047000000}">
      <text>
        <r>
          <rPr>
            <b/>
            <sz val="9"/>
            <color indexed="81"/>
            <rFont val="Tahoma"/>
            <family val="2"/>
          </rPr>
          <t>Peter Walz:</t>
        </r>
        <r>
          <rPr>
            <sz val="9"/>
            <color indexed="81"/>
            <rFont val="Tahoma"/>
            <family val="2"/>
          </rPr>
          <t xml:space="preserve">
stopped sanding ref pellet after seawater equilibration.  Reduces pump offsets during k0</t>
        </r>
      </text>
    </comment>
    <comment ref="D572" authorId="2" shapeId="0" xr:uid="{00000000-0006-0000-0000-000048000000}">
      <text>
        <r>
          <rPr>
            <b/>
            <sz val="9"/>
            <color indexed="81"/>
            <rFont val="Tahoma"/>
            <family val="2"/>
          </rPr>
          <t>Peter Walz:</t>
        </r>
        <r>
          <rPr>
            <sz val="9"/>
            <color indexed="81"/>
            <rFont val="Tahoma"/>
            <family val="2"/>
          </rPr>
          <t xml:space="preserve">
AOML float</t>
        </r>
      </text>
    </comment>
    <comment ref="D573" authorId="2" shapeId="0" xr:uid="{00000000-0006-0000-0000-000049000000}">
      <text>
        <r>
          <rPr>
            <b/>
            <sz val="9"/>
            <color indexed="81"/>
            <rFont val="Tahoma"/>
            <family val="2"/>
          </rPr>
          <t>Peter Walz:</t>
        </r>
        <r>
          <rPr>
            <sz val="9"/>
            <color indexed="81"/>
            <rFont val="Tahoma"/>
            <family val="2"/>
          </rPr>
          <t xml:space="preserve">
AOML float</t>
        </r>
      </text>
    </comment>
    <comment ref="B575" authorId="2" shapeId="0" xr:uid="{00000000-0006-0000-0000-00004A000000}">
      <text>
        <r>
          <rPr>
            <b/>
            <sz val="9"/>
            <color indexed="81"/>
            <rFont val="Tahoma"/>
            <family val="2"/>
          </rPr>
          <t>DF 402 and 403 built into nanoFET sensor for Yui T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581" authorId="2" shapeId="0" xr:uid="{00000000-0006-0000-0000-00004B000000}">
      <text>
        <r>
          <rPr>
            <b/>
            <sz val="9"/>
            <color indexed="81"/>
            <rFont val="Tahoma"/>
            <family val="2"/>
          </rPr>
          <t>Peter Walz:</t>
        </r>
        <r>
          <rPr>
            <sz val="9"/>
            <color indexed="81"/>
            <rFont val="Tahoma"/>
            <family val="2"/>
          </rPr>
          <t xml:space="preserve">
To Yui T lab for their use</t>
        </r>
      </text>
    </comment>
    <comment ref="B582" authorId="2" shapeId="0" xr:uid="{00000000-0006-0000-0000-00004C000000}">
      <text>
        <r>
          <rPr>
            <b/>
            <sz val="9"/>
            <color indexed="81"/>
            <rFont val="Tahoma"/>
            <family val="2"/>
          </rPr>
          <t>Peter Walz:</t>
        </r>
        <r>
          <rPr>
            <sz val="9"/>
            <color indexed="81"/>
            <rFont val="Tahoma"/>
            <family val="2"/>
          </rPr>
          <t xml:space="preserve">
DF 409 and 410 built for Yui T use, NanoFET builds</t>
        </r>
      </text>
    </comment>
    <comment ref="B585" authorId="2" shapeId="0" xr:uid="{00000000-0006-0000-0000-00004D000000}">
      <text>
        <r>
          <rPr>
            <b/>
            <sz val="9"/>
            <color indexed="81"/>
            <rFont val="Tahoma"/>
            <family val="2"/>
          </rPr>
          <t>Peter Walz:</t>
        </r>
        <r>
          <rPr>
            <sz val="9"/>
            <color indexed="81"/>
            <rFont val="Tahoma"/>
            <family val="2"/>
          </rPr>
          <t xml:space="preserve">
DF 412-419 using the new run of Honeywell ISFET chips (6/20/23).  Blue heat shrink on paddle wires</t>
        </r>
      </text>
    </comment>
    <comment ref="A602" authorId="2" shapeId="0" xr:uid="{00000000-0006-0000-0000-00004E000000}">
      <text>
        <r>
          <rPr>
            <b/>
            <sz val="9"/>
            <color indexed="81"/>
            <rFont val="Tahoma"/>
            <family val="2"/>
          </rPr>
          <t>Peter Walz:</t>
        </r>
        <r>
          <rPr>
            <sz val="9"/>
            <color indexed="81"/>
            <rFont val="Tahoma"/>
            <family val="2"/>
          </rPr>
          <t xml:space="preserve">
GDF sensors starting with GDF11 now have machined corners for the isfet pocket.</t>
        </r>
      </text>
    </comment>
    <comment ref="C629" authorId="2" shapeId="0" xr:uid="{00000000-0006-0000-0000-00004F000000}">
      <text>
        <r>
          <rPr>
            <b/>
            <sz val="9"/>
            <color rgb="FF000000"/>
            <rFont val="Tahoma"/>
            <family val="2"/>
          </rPr>
          <t>Peter Walz: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used for coeverplate testing.  Ti coverplate leaked during PTC run Jan 27 2023.  Sensor flooded. Rebuilt and recal with new parts.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 Ti no shoulder coverplate
</t>
        </r>
      </text>
    </comment>
    <comment ref="C632" authorId="2" shapeId="0" xr:uid="{00000000-0006-0000-0000-000050000000}">
      <text>
        <r>
          <rPr>
            <b/>
            <sz val="9"/>
            <color indexed="81"/>
            <rFont val="Tahoma"/>
            <family val="2"/>
          </rPr>
          <t>Peter Walz:</t>
        </r>
        <r>
          <rPr>
            <sz val="9"/>
            <color indexed="81"/>
            <rFont val="Tahoma"/>
            <family val="2"/>
          </rPr>
          <t xml:space="preserve">
Ti no shoulder coverplate
</t>
        </r>
      </text>
    </comment>
    <comment ref="C633" authorId="2" shapeId="0" xr:uid="{00000000-0006-0000-0000-000051000000}">
      <text>
        <r>
          <rPr>
            <b/>
            <sz val="9"/>
            <color indexed="81"/>
            <rFont val="Tahoma"/>
            <family val="2"/>
          </rPr>
          <t>Peter Walz:</t>
        </r>
        <r>
          <rPr>
            <sz val="9"/>
            <color indexed="81"/>
            <rFont val="Tahoma"/>
            <family val="2"/>
          </rPr>
          <t xml:space="preserve">
Ti no shoulder coverplate</t>
        </r>
      </text>
    </comment>
    <comment ref="A634" authorId="2" shapeId="0" xr:uid="{00000000-0006-0000-0000-000052000000}">
      <text>
        <r>
          <rPr>
            <b/>
            <sz val="9"/>
            <color indexed="81"/>
            <rFont val="Tahoma"/>
            <family val="2"/>
          </rPr>
          <t>Peter Walz:</t>
        </r>
        <r>
          <rPr>
            <sz val="9"/>
            <color indexed="81"/>
            <rFont val="Tahoma"/>
            <family val="2"/>
          </rPr>
          <t xml:space="preserve">
GDF2006 does not exist.  That number was skipped during the Applied Engineering builds.</t>
        </r>
      </text>
    </comment>
    <comment ref="I634" authorId="2" shapeId="0" xr:uid="{00000000-0006-0000-0000-000053000000}">
      <text>
        <r>
          <rPr>
            <b/>
            <sz val="9"/>
            <color indexed="81"/>
            <rFont val="Tahoma"/>
            <family val="2"/>
          </rPr>
          <t>Peter Walz:</t>
        </r>
        <r>
          <rPr>
            <sz val="9"/>
            <color indexed="81"/>
            <rFont val="Tahoma"/>
            <family val="2"/>
          </rPr>
          <t xml:space="preserve">
GDF2006 does not exist.  That number was skipped during the Applied Engineering builds.</t>
        </r>
      </text>
    </comment>
    <comment ref="C635" authorId="2" shapeId="0" xr:uid="{00000000-0006-0000-0000-000054000000}">
      <text>
        <r>
          <rPr>
            <b/>
            <sz val="9"/>
            <color indexed="81"/>
            <rFont val="Tahoma"/>
            <family val="2"/>
          </rPr>
          <t>Peter Walz:</t>
        </r>
        <r>
          <rPr>
            <sz val="9"/>
            <color indexed="81"/>
            <rFont val="Tahoma"/>
            <family val="2"/>
          </rPr>
          <t xml:space="preserve">
Ti no shoulder coverplate</t>
        </r>
      </text>
    </comment>
    <comment ref="C636" authorId="2" shapeId="0" xr:uid="{00000000-0006-0000-0000-000055000000}">
      <text>
        <r>
          <rPr>
            <b/>
            <sz val="9"/>
            <color indexed="81"/>
            <rFont val="Tahoma"/>
            <family val="2"/>
          </rPr>
          <t>Peter Walz:</t>
        </r>
        <r>
          <rPr>
            <sz val="9"/>
            <color indexed="81"/>
            <rFont val="Tahoma"/>
            <family val="2"/>
          </rPr>
          <t xml:space="preserve">
Ti no shoulder coverplate</t>
        </r>
      </text>
    </comment>
    <comment ref="AR636" authorId="2" shapeId="0" xr:uid="{00000000-0006-0000-0000-000056000000}">
      <text>
        <r>
          <rPr>
            <b/>
            <sz val="9"/>
            <color indexed="81"/>
            <rFont val="Tahoma"/>
            <family val="2"/>
          </rPr>
          <t>Peter Walz:</t>
        </r>
        <r>
          <rPr>
            <sz val="9"/>
            <color indexed="81"/>
            <rFont val="Tahoma"/>
            <family val="2"/>
          </rPr>
          <t xml:space="preserve">
ref pellet not polished after sw equilibration</t>
        </r>
      </text>
    </comment>
    <comment ref="C638" authorId="2" shapeId="0" xr:uid="{00000000-0006-0000-0000-000057000000}">
      <text>
        <r>
          <rPr>
            <b/>
            <sz val="9"/>
            <color indexed="81"/>
            <rFont val="Tahoma"/>
            <family val="2"/>
          </rPr>
          <t>Peter Walz:</t>
        </r>
        <r>
          <rPr>
            <sz val="9"/>
            <color indexed="81"/>
            <rFont val="Tahoma"/>
            <family val="2"/>
          </rPr>
          <t xml:space="preserve">
Flooded during PTC cal, ISFET chip cracked</t>
        </r>
      </text>
    </comment>
    <comment ref="AR640" authorId="2" shapeId="0" xr:uid="{00000000-0006-0000-0000-000058000000}">
      <text>
        <r>
          <rPr>
            <b/>
            <sz val="9"/>
            <color indexed="81"/>
            <rFont val="Tahoma"/>
            <family val="2"/>
          </rPr>
          <t>Peter Walz:</t>
        </r>
        <r>
          <rPr>
            <sz val="9"/>
            <color indexed="81"/>
            <rFont val="Tahoma"/>
            <family val="2"/>
          </rPr>
          <t xml:space="preserve">
ref pellets not polished prior to k0 calibrations</t>
        </r>
      </text>
    </comment>
    <comment ref="C641" authorId="2" shapeId="0" xr:uid="{00000000-0006-0000-0000-000059000000}">
      <text>
        <r>
          <rPr>
            <b/>
            <sz val="9"/>
            <color indexed="81"/>
            <rFont val="Tahoma"/>
            <family val="2"/>
          </rPr>
          <t>Peter Walz:</t>
        </r>
        <r>
          <rPr>
            <sz val="9"/>
            <color indexed="81"/>
            <rFont val="Tahoma"/>
            <family val="2"/>
          </rPr>
          <t xml:space="preserve">
Ti no shoulder coverplate</t>
        </r>
      </text>
    </comment>
    <comment ref="C649" authorId="2" shapeId="0" xr:uid="{00000000-0006-0000-0000-00005A000000}">
      <text>
        <r>
          <rPr>
            <b/>
            <sz val="9"/>
            <color indexed="81"/>
            <rFont val="Tahoma"/>
            <family val="2"/>
          </rPr>
          <t>Peter Walz:</t>
        </r>
        <r>
          <rPr>
            <sz val="9"/>
            <color indexed="81"/>
            <rFont val="Tahoma"/>
            <family val="2"/>
          </rPr>
          <t xml:space="preserve">
Ti coverplate</t>
        </r>
      </text>
    </comment>
    <comment ref="C651" authorId="2" shapeId="0" xr:uid="{00000000-0006-0000-0000-00005B000000}">
      <text>
        <r>
          <rPr>
            <b/>
            <sz val="9"/>
            <color indexed="81"/>
            <rFont val="Tahoma"/>
            <family val="2"/>
          </rPr>
          <t>Peter Walz:</t>
        </r>
        <r>
          <rPr>
            <sz val="9"/>
            <color indexed="81"/>
            <rFont val="Tahoma"/>
            <family val="2"/>
          </rPr>
          <t xml:space="preserve">
Ti coverplate</t>
        </r>
      </text>
    </comment>
    <comment ref="F656" authorId="2" shapeId="0" xr:uid="{00000000-0006-0000-0000-00005C000000}">
      <text>
        <r>
          <rPr>
            <b/>
            <sz val="9"/>
            <color indexed="81"/>
            <rFont val="Tahoma"/>
            <family val="2"/>
          </rPr>
          <t>Peter Walz:</t>
        </r>
        <r>
          <rPr>
            <sz val="9"/>
            <color indexed="81"/>
            <rFont val="Tahoma"/>
            <family val="2"/>
          </rPr>
          <t xml:space="preserve">
older MSC board, blue mask (Rev B)</t>
        </r>
      </text>
    </comment>
  </commentList>
</comments>
</file>

<file path=xl/sharedStrings.xml><?xml version="1.0" encoding="utf-8"?>
<sst xmlns="http://schemas.openxmlformats.org/spreadsheetml/2006/main" count="3758" uniqueCount="1009">
  <si>
    <t>DF#</t>
  </si>
  <si>
    <t>Ref#</t>
  </si>
  <si>
    <t>CTD#</t>
  </si>
  <si>
    <t>APEX#</t>
  </si>
  <si>
    <t>Dual Stem</t>
  </si>
  <si>
    <t>PT runs</t>
  </si>
  <si>
    <t>Ptchamber</t>
  </si>
  <si>
    <t>3/8-15/2012</t>
  </si>
  <si>
    <t>Hawaii</t>
  </si>
  <si>
    <t>2 FullPT</t>
  </si>
  <si>
    <t>3/26-4/6/2012</t>
  </si>
  <si>
    <t>22 P &amp; 4 T</t>
  </si>
  <si>
    <t>pH Design</t>
  </si>
  <si>
    <t>ISUS#</t>
  </si>
  <si>
    <t>none</t>
  </si>
  <si>
    <t>16 P &amp; 2 T</t>
  </si>
  <si>
    <t>Single Stem w/ISUS</t>
  </si>
  <si>
    <t>DFL#</t>
  </si>
  <si>
    <t>Lab Cal</t>
  </si>
  <si>
    <t>Comment</t>
  </si>
  <si>
    <t>Dead on deployment; shorted bias battery</t>
  </si>
  <si>
    <t>6/18-7/9/2013</t>
  </si>
  <si>
    <t>High-Pressure DuraFET pH sensor Logs</t>
  </si>
  <si>
    <t>5/31-6/17/2013</t>
  </si>
  <si>
    <t>5/23-31/2013</t>
  </si>
  <si>
    <t>1 Full PT</t>
  </si>
  <si>
    <t>84P &amp; 6T (38a)</t>
  </si>
  <si>
    <t>84P &amp; 6T (37a)</t>
  </si>
  <si>
    <t>37a</t>
  </si>
  <si>
    <t>38a</t>
  </si>
  <si>
    <t>4/6-5/8/2012</t>
  </si>
  <si>
    <t>7/10-8/5/2013</t>
  </si>
  <si>
    <t>PT Drift Adj (mV/d)</t>
  </si>
  <si>
    <t>11/4-1/9/2012</t>
  </si>
  <si>
    <t>200P &amp; 4 T</t>
  </si>
  <si>
    <t>10/8-10/18/2013</t>
  </si>
  <si>
    <t>In 4000m housing (periodic Ik leakage to 10nA)</t>
  </si>
  <si>
    <t>4/18-5/14/13</t>
  </si>
  <si>
    <t>3/39-4/17/13</t>
  </si>
  <si>
    <t>3 FullPT</t>
  </si>
  <si>
    <t>Recovered Oct2013 w/multiplexer issue</t>
  </si>
  <si>
    <t>Redeployment:</t>
  </si>
  <si>
    <t>ng</t>
  </si>
  <si>
    <t>SS, ISUS+pH, 1/6</t>
  </si>
  <si>
    <t>4/12-13/2013</t>
  </si>
  <si>
    <t>6/11-12/2013</t>
  </si>
  <si>
    <t>6/25-26/2013</t>
  </si>
  <si>
    <t>Recovered (bias short) and redeployed</t>
  </si>
  <si>
    <t>2/26-27/2013</t>
  </si>
  <si>
    <t>k0 (pOFF) (V)</t>
  </si>
  <si>
    <t>7/31-8/1/2013</t>
  </si>
  <si>
    <t>8/29-9/5/2013</t>
  </si>
  <si>
    <t>9/24-26/2013</t>
  </si>
  <si>
    <t>10/22-26/2013</t>
  </si>
  <si>
    <t>10/9-18/2013</t>
  </si>
  <si>
    <t>10/11-18/2013</t>
  </si>
  <si>
    <t>TBT in calibration</t>
  </si>
  <si>
    <t>11/2-6/2013</t>
  </si>
  <si>
    <t>9/16-10/6/2013</t>
  </si>
  <si>
    <t xml:space="preserve"> 6/13/2012</t>
  </si>
  <si>
    <t>SS, ISUS+pH, 3/6</t>
  </si>
  <si>
    <t>SS, pH only</t>
  </si>
  <si>
    <t>SS, ISUS+pH, 1/2</t>
  </si>
  <si>
    <t>SS, ISUS+pH, 2/2</t>
  </si>
  <si>
    <t>SS, ISUS+pH, 4/6</t>
  </si>
  <si>
    <t>SS, ISUS+pH, 5/6</t>
  </si>
  <si>
    <t>SS, ISUS+pH, 6/6</t>
  </si>
  <si>
    <t>11/7-11/2013</t>
  </si>
  <si>
    <t>11/7-11/20013</t>
  </si>
  <si>
    <t>Recal with different logging PCB</t>
  </si>
  <si>
    <t>SS, ISUS+pH, 2/6</t>
  </si>
  <si>
    <t>12/2-5/2013</t>
  </si>
  <si>
    <t>For SO</t>
  </si>
  <si>
    <t>12/30/13-1/2/14</t>
  </si>
  <si>
    <t xml:space="preserve">Recal with different logging PCB minus </t>
  </si>
  <si>
    <t>SS CE</t>
  </si>
  <si>
    <t>Ti CE</t>
  </si>
  <si>
    <t>50a</t>
  </si>
  <si>
    <t>SN#'s</t>
  </si>
  <si>
    <t>APEX Floats</t>
  </si>
  <si>
    <t>HP Housings</t>
  </si>
  <si>
    <t>3 Full PT</t>
  </si>
  <si>
    <t>9/20-11/8/2012</t>
  </si>
  <si>
    <t>11/8-20/2012</t>
  </si>
  <si>
    <t>R^2</t>
  </si>
  <si>
    <t>y = -1.206E-21x6 + 8.541E-18x5 - 2.303E-14x4 + 2.805E-11x3 - 1.169E-08x2 - 5.192E-06x - 1.302E+00</t>
  </si>
  <si>
    <t>y = -9.898E-22x6 + 7.208E-18x5 - 1.993E-14x4 + 2.436E-11x3 - 8.425E-09x2 - 7.208E-06x - 1.293E+00</t>
  </si>
  <si>
    <t>HW Offset chips</t>
  </si>
  <si>
    <t>This contaminated chip run had Vrs=-1.7V.</t>
  </si>
  <si>
    <t>12/21-1/14/2013</t>
  </si>
  <si>
    <t>2 Full PT</t>
  </si>
  <si>
    <t>ng?</t>
  </si>
  <si>
    <t>2/1-25/2013</t>
  </si>
  <si>
    <t>Sent to Yui</t>
  </si>
  <si>
    <t>2/28-3/29/2013</t>
  </si>
  <si>
    <t>2/28-3/29/2014</t>
  </si>
  <si>
    <t>4 Full PT</t>
  </si>
  <si>
    <t>y = 2.289E-22x6 + 4.732E-19x5 - 6.714E-15x4 + 1.514E-11x3 - 9.584E-09x2 - 5.906E-06x - 1.383E+00</t>
  </si>
  <si>
    <t>y = 5.939E-23x6 + 6.938E-19x5 - 4.823E-15x4 + 9.856E-12x3 - 5.806E-09x2 - 4.871E-06x - 1.384E+00</t>
  </si>
  <si>
    <t>y = -2.856E-21x6 + 2.011E-17x5 - 5.589E-14x4 + 7.686E-11x3 - 5.131E-08x2 + 9.815E-06x - 1.312E+00</t>
  </si>
  <si>
    <t>Replaced pH board due to 15V supplied and recalibrated</t>
  </si>
  <si>
    <t>y = 1.100E-21x6 - 5.760E-18x5 + 1.002E-14x4 - 5.751E-12x3 + 1.434E-09x2 - 5.539E-06x - 1.300E+00</t>
  </si>
  <si>
    <t>y = -6.624E-22x6 + 4.882E-18x5 - 1.347E-14x4 + 1.700E-11x3 - 7.002E-09x2 - 6.808E-06x - 1.300E+00</t>
  </si>
  <si>
    <t>Being used at SIO</t>
  </si>
  <si>
    <t>y = -2.282E-16x4 + 5.116E-13x3 + 2.979E-09x2 - 1.041E-05x - 1.422E+00</t>
  </si>
  <si>
    <t>y = 2.002E-18x5 - 1.073E-14x4 + 2.008E-11x3 - 1.266E-08x2 - 4.141E-06x - 1.392E+00</t>
  </si>
  <si>
    <t>y = -2.286E-21x6 + 1.506E-17x5 - 3.713E-14x4 + 3.969E-11x3 - 1.085E-08x2 - 6.204E-06x - 1.391E+00</t>
  </si>
  <si>
    <t>y = 1.540E-21x6 - 7.901E-18x5 + 1.399E-14x4 - 9.937E-12x3 + 5.169E-09x2 - 9.461E-06x - 1.378E+00</t>
  </si>
  <si>
    <t>Y = -3.353E-21x6 + 2.386E-17x5 - 6.621E-14x4 + 8.961E-11x3 - 5.839E-08x2 + 1.223E-05x - 1.376E+00</t>
  </si>
  <si>
    <t>y = -8.686E-22x6 + 6.779E-18x5 - 2.111E-14x4 + 3.286E-11x3 - 2.412E-08x2 + 2.026E-06x - 1.376E+00</t>
  </si>
  <si>
    <t>Y = -1.860E-21x6 + 1.416E-17x5 - 4.247E-14x4 + 6.264E-11x3 - 4.424E-08x2 + 8.567E-06x - 1.356E+00</t>
  </si>
  <si>
    <t>y = 1.335E-18x5 - 6.585E-15x4 + 1.116E-11x3 - 4.639E-09x2 - 7.372E-06x - 1.354E+00</t>
  </si>
  <si>
    <t>y = -9.245E-22x6 + 7.025E-18x5 - 2.089E-14x4 + 2.977E-11x3 - 1.728E-08x2 - 3.478E-06x - 1.360E+00</t>
  </si>
  <si>
    <t>3T &amp; 2 full PT</t>
  </si>
  <si>
    <t>SO</t>
  </si>
  <si>
    <t>XP</t>
  </si>
  <si>
    <t>HOT</t>
  </si>
  <si>
    <t>23 P &amp; 4 T</t>
  </si>
  <si>
    <t>24 P &amp; 4 T</t>
  </si>
  <si>
    <t>Ch</t>
  </si>
  <si>
    <t>A</t>
  </si>
  <si>
    <t>69a</t>
  </si>
  <si>
    <t>4/25-5/5/2014</t>
  </si>
  <si>
    <t>3T &amp; 1 full PT</t>
  </si>
  <si>
    <t>DF#69 had leak, rebuilt as DF#69a and teted fine</t>
  </si>
  <si>
    <t>67a</t>
  </si>
  <si>
    <t>SO2</t>
  </si>
  <si>
    <t>4/11-22/2014</t>
  </si>
  <si>
    <t>B</t>
  </si>
  <si>
    <t>3/24-4/11/2014</t>
  </si>
  <si>
    <t>Yui</t>
  </si>
  <si>
    <t>6/2-13/2014</t>
  </si>
  <si>
    <t>5/12-27/2014</t>
  </si>
  <si>
    <t>3T &amp; full PT</t>
  </si>
  <si>
    <t>For SO2</t>
  </si>
  <si>
    <t>Returned from Hobart. Has intermitant open on Src. Installed #50 on float. Rebuilt #56 and it works again. But trust it?</t>
  </si>
  <si>
    <t>Installed on float returned from Hobart (that had intermitant #56</t>
  </si>
  <si>
    <t>X-Prize</t>
  </si>
  <si>
    <t>Scripps</t>
  </si>
  <si>
    <t>SO Dec 2013</t>
  </si>
  <si>
    <t>Lab k0 calibrations</t>
  </si>
  <si>
    <t>g?</t>
  </si>
  <si>
    <t>Returned from Hobart. Int. SCR open.</t>
  </si>
  <si>
    <t>SO2 Jul 2014</t>
  </si>
  <si>
    <t>Returned from SO1, and Recal'ed and shipped for June ballasting</t>
  </si>
  <si>
    <t>Leaked onto CTD controller &amp; analog PCB during calibration. Recal with different analog PCB</t>
  </si>
  <si>
    <t>Returned from Seattle w/APEX issue</t>
  </si>
  <si>
    <t>Recal'ed and shipped (Hobart)</t>
  </si>
  <si>
    <t>SdDev k0 (pOFF) (V)</t>
  </si>
  <si>
    <t>shipped</t>
  </si>
  <si>
    <t>renstalled and recal'ed for CF hull</t>
  </si>
  <si>
    <t>Xpoffset</t>
  </si>
  <si>
    <t>Cal'ed by Seabird @ MBARI</t>
  </si>
  <si>
    <t>F0412</t>
  </si>
  <si>
    <t>k0 cal'ed by SB @ MBARI</t>
  </si>
  <si>
    <t>SBE Float</t>
  </si>
  <si>
    <t>SB-HI</t>
  </si>
  <si>
    <t>SB-SO</t>
  </si>
  <si>
    <t>F0511</t>
  </si>
  <si>
    <t>F0506</t>
  </si>
  <si>
    <t>F0509</t>
  </si>
  <si>
    <t>F0507</t>
  </si>
  <si>
    <t>F0508</t>
  </si>
  <si>
    <t>F0510</t>
  </si>
  <si>
    <t>Die</t>
  </si>
  <si>
    <t xml:space="preserve"> '13</t>
  </si>
  <si>
    <t xml:space="preserve"> '14</t>
  </si>
  <si>
    <t>9313-CF</t>
  </si>
  <si>
    <t>To be deployed Dec 2014</t>
  </si>
  <si>
    <t>Δk0
MBARI-SBE</t>
  </si>
  <si>
    <t>MBARI</t>
  </si>
  <si>
    <t>SBE</t>
  </si>
  <si>
    <t>6/21-25/2014</t>
  </si>
  <si>
    <t>6/10-13/2014</t>
  </si>
  <si>
    <t>7/7-11/2014</t>
  </si>
  <si>
    <t>7/7-9/2014</t>
  </si>
  <si>
    <t>7/12-15/2014</t>
  </si>
  <si>
    <t>runt.ocean.washington.edu/swift/NoaaFloatAudit</t>
  </si>
  <si>
    <t>10/23-24/2014</t>
  </si>
  <si>
    <t>7/11-8/4/2014</t>
  </si>
  <si>
    <t>7/11-8/4/2015</t>
  </si>
  <si>
    <t xml:space="preserve"> 9325-CF</t>
  </si>
  <si>
    <t>on RV Investigator</t>
  </si>
  <si>
    <t>CF = Carbon Fiber Hull</t>
  </si>
  <si>
    <t>Developed high Ik's</t>
  </si>
  <si>
    <t>k0 (HCl)</t>
  </si>
  <si>
    <t>Installed on failed Hawaii float</t>
  </si>
  <si>
    <t>HOT Recov and sent to SO</t>
  </si>
  <si>
    <t>SB PE</t>
  </si>
  <si>
    <t>PEEK w/N</t>
  </si>
  <si>
    <t>PrAc+P</t>
  </si>
  <si>
    <t>Flowcell</t>
  </si>
  <si>
    <t>New</t>
  </si>
  <si>
    <t>SBE 2015</t>
  </si>
  <si>
    <t>SB15- 1</t>
  </si>
  <si>
    <t>SB15- 2</t>
  </si>
  <si>
    <t>SB15- 3</t>
  </si>
  <si>
    <t>SB15- 4</t>
  </si>
  <si>
    <t>SB15- 5</t>
  </si>
  <si>
    <t>Beginning here, the Source and Drain are connected the same for PT and float</t>
  </si>
  <si>
    <t>3/2-5/2015</t>
  </si>
  <si>
    <t>k0 (pON) (V)</t>
  </si>
  <si>
    <t>SdDev k0 (pON) (V)</t>
  </si>
  <si>
    <t>Δk0 (OFF-ON) (µV)</t>
  </si>
  <si>
    <t>No Br Equilibration</t>
  </si>
  <si>
    <t>9/25-10/7/2014</t>
  </si>
  <si>
    <t>3/2-5/2016</t>
  </si>
  <si>
    <t>3/6-10/2015</t>
  </si>
  <si>
    <t>10/23-11/3/2014</t>
  </si>
  <si>
    <t>Seabird 2014</t>
  </si>
  <si>
    <t>Stem</t>
  </si>
  <si>
    <t>3/16-18/2015</t>
  </si>
  <si>
    <t>6/27-7/7/2014</t>
  </si>
  <si>
    <t>Installed on failed Hawaii float: new pH on same APEX#</t>
  </si>
  <si>
    <t>10/14-22/2014</t>
  </si>
  <si>
    <t>Sent to SB 3/27/15</t>
  </si>
  <si>
    <t>3/26-31/2015</t>
  </si>
  <si>
    <t>3/12-16-2015</t>
  </si>
  <si>
    <t>10/7-16/2014</t>
  </si>
  <si>
    <t>11/3-13/2014</t>
  </si>
  <si>
    <t xml:space="preserve"> '15</t>
  </si>
  <si>
    <t>4/2-6/2015</t>
  </si>
  <si>
    <t>Damaged pH sensort during deployment?</t>
  </si>
  <si>
    <t xml:space="preserve"> '14 Die</t>
  </si>
  <si>
    <t xml:space="preserve"> '15 die</t>
  </si>
  <si>
    <t>9/12-25/2014</t>
  </si>
  <si>
    <t>epoxyABS</t>
  </si>
  <si>
    <t>4/10-23/2015</t>
  </si>
  <si>
    <t>4/25-28/2015</t>
  </si>
  <si>
    <t>Deployed in TestTank right after lab cal</t>
  </si>
  <si>
    <t>With printed flowcell (acrylic)</t>
  </si>
  <si>
    <t>Back to PEEK flowcell</t>
  </si>
  <si>
    <t>Back in Lab with TT water</t>
  </si>
  <si>
    <t>4/24-28/2015</t>
  </si>
  <si>
    <t>Same; 4 days later</t>
  </si>
  <si>
    <t>Dep in Test Tank, Ib railed due to unshielded can (ABS flowcell)</t>
  </si>
  <si>
    <t>Dep in Test Tank, shielded can, good data (ABS flowcell)</t>
  </si>
  <si>
    <t>equil w/SW 3/16-31, cal  (SW is seawater in the seawater lab, no ozone)</t>
  </si>
  <si>
    <t>equil w/TT 3/16-31, cal (TT is seawater in the test tank)</t>
  </si>
  <si>
    <t>eqil w/TT 2/25-3/31/2015, cal</t>
  </si>
  <si>
    <t>After stem equil 11 days in TT</t>
  </si>
  <si>
    <t>eqil 14d w/SW, 5d@2km, cal</t>
  </si>
  <si>
    <t>Then eqil 11 days w/SW, cal</t>
  </si>
  <si>
    <t>eqil 2/25-3/12/201 (15d) w/SW, cal</t>
  </si>
  <si>
    <t>eqil 2/25-3/31/2015 (34d) w/SW, cal</t>
  </si>
  <si>
    <t>eqil 2/25-3/5/2015 (8d) w/SW, cal (with current sensing chip)</t>
  </si>
  <si>
    <t>eqil 2/25-3/12/2015 (15d) w/ TT, cal</t>
  </si>
  <si>
    <t>eqil 3/11-31/2015 (19d) w/TT, cal</t>
  </si>
  <si>
    <t>eqil 2/25-3/5/2015 (8d) w/TT, cal (with current sensing chip)</t>
  </si>
  <si>
    <t>k0 Recal</t>
  </si>
  <si>
    <t>pnPolyPro</t>
  </si>
  <si>
    <t>bPolyPro</t>
  </si>
  <si>
    <t>pAcrylic</t>
  </si>
  <si>
    <t>11/13-28/2014</t>
  </si>
  <si>
    <t>12/8-18/2014</t>
  </si>
  <si>
    <r>
      <t>B</t>
    </r>
    <r>
      <rPr>
        <i/>
        <sz val="12"/>
        <color theme="1"/>
        <rFont val="Calibri"/>
        <family val="2"/>
        <scheme val="minor"/>
      </rPr>
      <t>ad S</t>
    </r>
    <r>
      <rPr>
        <sz val="12"/>
        <color theme="1"/>
        <rFont val="Calibri"/>
        <family val="2"/>
        <scheme val="minor"/>
      </rPr>
      <t>, being returned</t>
    </r>
  </si>
  <si>
    <t>eqil 4/15-5/4/2015 (19d) in TT, cal</t>
  </si>
  <si>
    <t>SB15- 6</t>
  </si>
  <si>
    <t>5/1-5/2015</t>
  </si>
  <si>
    <t>12/19-30/2014</t>
  </si>
  <si>
    <t>Leaked in Seattle</t>
  </si>
  <si>
    <t>Bad S in Seattle</t>
  </si>
  <si>
    <t>5/7-12/2015</t>
  </si>
  <si>
    <t>2@3T &amp; full PT</t>
  </si>
  <si>
    <t>1/13-29/2015</t>
  </si>
  <si>
    <t>5/12-15/2015</t>
  </si>
  <si>
    <t>Unusually light sensitive, spikes removed .</t>
  </si>
  <si>
    <t>Spare</t>
  </si>
  <si>
    <t>pAcylic</t>
  </si>
  <si>
    <t>5/15-19/2015</t>
  </si>
  <si>
    <t>5/15-19/2016</t>
  </si>
  <si>
    <t>CF Hull</t>
  </si>
  <si>
    <t>equi 6/11-15/2015 (6d) w/SW, cal</t>
  </si>
  <si>
    <t>previously used in #706</t>
  </si>
  <si>
    <t>Shipped 6/26/15</t>
  </si>
  <si>
    <t>5/19-22/15</t>
  </si>
  <si>
    <t>5/22-27/15</t>
  </si>
  <si>
    <t>6/4-9/2015</t>
  </si>
  <si>
    <t>6/9-15/2015</t>
  </si>
  <si>
    <t>6/15-19/2015</t>
  </si>
  <si>
    <t>6/19-25/2015/sw</t>
  </si>
  <si>
    <t>bPPshield</t>
  </si>
  <si>
    <t>SB15- 7</t>
  </si>
  <si>
    <t>Dep w/shield only</t>
  </si>
  <si>
    <t>3/14-21/2015</t>
  </si>
  <si>
    <t>2@SO</t>
  </si>
  <si>
    <t>5/28-6/4/2015</t>
  </si>
  <si>
    <t>3/21-30/2015</t>
  </si>
  <si>
    <t>equil in PT and cal only</t>
  </si>
  <si>
    <t>2/26-3/2/2015</t>
  </si>
  <si>
    <t>1@SO</t>
  </si>
  <si>
    <t>3/6-14/2015</t>
  </si>
  <si>
    <t>3/30-4/6/2015</t>
  </si>
  <si>
    <t>4/6-15/2015</t>
  </si>
  <si>
    <t>4/15-23/2015</t>
  </si>
  <si>
    <t>4/23-30/2015</t>
  </si>
  <si>
    <t>4/30-5/7/2015</t>
  </si>
  <si>
    <t>Sent to SBE again</t>
  </si>
  <si>
    <t>Deliverd to SB 6/30/15</t>
  </si>
  <si>
    <t>equil 8/9-26/2015 (16d) w/SW</t>
  </si>
  <si>
    <t>equil 8/26-xx/2015 (xxd) w/SW</t>
  </si>
  <si>
    <t>equil  ~1w + 8/26-xx/2015 (xxd) w/SW</t>
  </si>
  <si>
    <t>equil 8/9-xx/2015 (xxd) w/SW</t>
  </si>
  <si>
    <t>6/27-7/1/2015/TT</t>
  </si>
  <si>
    <t>equi 6/11-19/2015 (8d) w/SW, cal</t>
  </si>
  <si>
    <t>Rerun in TT water</t>
  </si>
  <si>
    <t>Rerun in SW w/XP sensors</t>
  </si>
  <si>
    <t>8/7-27/2015/sw</t>
  </si>
  <si>
    <t>SB15- 8</t>
  </si>
  <si>
    <t>SB15- 9</t>
  </si>
  <si>
    <t>Deliverd to SB 8/2/15</t>
  </si>
  <si>
    <t>5/7-14/2015</t>
  </si>
  <si>
    <t>9/2-9/2015</t>
  </si>
  <si>
    <t>Mini-recal after ISUS issue</t>
  </si>
  <si>
    <t>9/2-11/2015/sw</t>
  </si>
  <si>
    <t>k2 cal</t>
  </si>
  <si>
    <t>Deliverd to SB 9/23/15</t>
  </si>
  <si>
    <t>Rebuild SW</t>
  </si>
  <si>
    <t>Rebuild TT</t>
  </si>
  <si>
    <t>Assy Dana TT</t>
  </si>
  <si>
    <t>7/14-24/2015 TT</t>
  </si>
  <si>
    <t>4/2-6/2015 SW</t>
  </si>
  <si>
    <t>7/6-13/2015 SW</t>
  </si>
  <si>
    <t>9/21/22/2015 TT</t>
  </si>
  <si>
    <t>k0 Soln</t>
  </si>
  <si>
    <t>5/3-20/2014</t>
  </si>
  <si>
    <t>7/24-25/2014</t>
  </si>
  <si>
    <t>(-1.3000 per Xprize spreadsheet)</t>
  </si>
  <si>
    <t>(-1.3020 per Xprize spreadsheet)</t>
  </si>
  <si>
    <t>(-1.2930 per Xprize spreadsheet)</t>
  </si>
  <si>
    <t>6/26-7/1/2014</t>
  </si>
  <si>
    <t>7/23-25/2014</t>
  </si>
  <si>
    <t>k0 called with XP units in-line</t>
  </si>
  <si>
    <t>TT</t>
  </si>
  <si>
    <t>7/11-14/2014</t>
  </si>
  <si>
    <t>8/17-21/2014</t>
  </si>
  <si>
    <t>Tris</t>
  </si>
  <si>
    <t>1/29-31/2014</t>
  </si>
  <si>
    <t>(NA)</t>
  </si>
  <si>
    <t>SB15- 10</t>
  </si>
  <si>
    <t>Deliverd to SB 10/15</t>
  </si>
  <si>
    <t>7/15-17/2014</t>
  </si>
  <si>
    <t>7/19-24/2014</t>
  </si>
  <si>
    <t>7/19-22/2014</t>
  </si>
  <si>
    <t>No k0 cal at MBARI</t>
  </si>
  <si>
    <t>5/14-20/2015</t>
  </si>
  <si>
    <t>5/20-27/2015</t>
  </si>
  <si>
    <t>6/10-17/2015</t>
  </si>
  <si>
    <t>5/27-6/2/2015</t>
  </si>
  <si>
    <t>4/30-5/5/2015</t>
  </si>
  <si>
    <t>6/17-7/6/2015</t>
  </si>
  <si>
    <t xml:space="preserve"> 6@SO</t>
  </si>
  <si>
    <t>Dec '15 Palmer</t>
  </si>
  <si>
    <t>1/15/16 High Ik and noisy</t>
  </si>
  <si>
    <t>2/1-3/2016/sw</t>
  </si>
  <si>
    <t>recal after returned from Seattle w/NO3 issue</t>
  </si>
  <si>
    <t>0510</t>
  </si>
  <si>
    <t>0564</t>
  </si>
  <si>
    <t>0565</t>
  </si>
  <si>
    <t>SBE 001</t>
  </si>
  <si>
    <t>SBE 103</t>
  </si>
  <si>
    <t>0568</t>
  </si>
  <si>
    <t>0567</t>
  </si>
  <si>
    <t>0570</t>
  </si>
  <si>
    <t>0571</t>
  </si>
  <si>
    <t>0566</t>
  </si>
  <si>
    <t>SO 2015</t>
  </si>
  <si>
    <t>SO 2016</t>
  </si>
  <si>
    <t xml:space="preserve"> '16</t>
  </si>
  <si>
    <t xml:space="preserve"> '15 return</t>
  </si>
  <si>
    <t xml:space="preserve"> '16&gt;'15 swap</t>
  </si>
  <si>
    <t>Now dep w/reg flowcell</t>
  </si>
  <si>
    <t>12/23-31/2015</t>
  </si>
  <si>
    <t>1/15-19/2016</t>
  </si>
  <si>
    <t>12/31-1/6/2016</t>
  </si>
  <si>
    <t>2/1-4/2016</t>
  </si>
  <si>
    <t>MBARI (long-term testing)</t>
  </si>
  <si>
    <t>2/29-3/3/2016</t>
  </si>
  <si>
    <t>1/7-13/2016</t>
  </si>
  <si>
    <t>5/31-6/2/2016</t>
  </si>
  <si>
    <t>3/27-30/2016</t>
  </si>
  <si>
    <t>4/11-14/2016</t>
  </si>
  <si>
    <t>2015 return; new pH board</t>
  </si>
  <si>
    <t xml:space="preserve"> '15 DF frm bad S ctd</t>
  </si>
  <si>
    <t>recycled 2015 DF from CTD w/bad S ctd</t>
  </si>
  <si>
    <t>4/8-15/2016</t>
  </si>
  <si>
    <t>5/19-26/2016</t>
  </si>
  <si>
    <t>4/25-5/2/2016</t>
  </si>
  <si>
    <t>6/16-21/2016</t>
  </si>
  <si>
    <t>5/4-11/2016</t>
  </si>
  <si>
    <t>6/23-29/2016</t>
  </si>
  <si>
    <t>MBARI LT testing</t>
  </si>
  <si>
    <t>Test new electronics</t>
  </si>
  <si>
    <t>Test new electronics/returned</t>
  </si>
  <si>
    <t>Beginning with #128, the sensors were assembled with the thicker covers.</t>
  </si>
  <si>
    <t xml:space="preserve"> '16 die</t>
  </si>
  <si>
    <t>3/11-16/2016</t>
  </si>
  <si>
    <t>7/29-8/3/2016</t>
  </si>
  <si>
    <t>1/13-19/2016</t>
  </si>
  <si>
    <t>3/30-4/6/2016</t>
  </si>
  <si>
    <t>1/19-28/2016</t>
  </si>
  <si>
    <t>4/8-14/2016</t>
  </si>
  <si>
    <t>1/28-2/5/2016</t>
  </si>
  <si>
    <t>2/5-12/2016</t>
  </si>
  <si>
    <t>5/4-10/2016</t>
  </si>
  <si>
    <t>4/19-22/2016</t>
  </si>
  <si>
    <t>2/12-18/2016</t>
  </si>
  <si>
    <t>2/23-3/1/2016</t>
  </si>
  <si>
    <t>4/25-28/2016</t>
  </si>
  <si>
    <t>3/1-10/2016</t>
  </si>
  <si>
    <t>3/16-23/2016</t>
  </si>
  <si>
    <t>5/12-17/2016</t>
  </si>
  <si>
    <t>3/23-30/2016</t>
  </si>
  <si>
    <t>3/31-46/2016</t>
  </si>
  <si>
    <t>5/18-23/2016</t>
  </si>
  <si>
    <t>3/31-4/6/2016</t>
  </si>
  <si>
    <t>4/8-25/2016</t>
  </si>
  <si>
    <t>5/11-18/2016</t>
  </si>
  <si>
    <t>Was Cal Current, now SOCCOM</t>
  </si>
  <si>
    <t>Start with 2014 Die</t>
  </si>
  <si>
    <t>Start with 2015 Die</t>
  </si>
  <si>
    <t>Start with 2016 Die</t>
  </si>
  <si>
    <t>9750b</t>
  </si>
  <si>
    <t>Tirs</t>
  </si>
  <si>
    <t>Tris &amp; SW</t>
  </si>
  <si>
    <t>Updated f(P) values</t>
  </si>
  <si>
    <t>Cal data from Charlie 11/23/16</t>
  </si>
  <si>
    <t>Partially grease filled</t>
  </si>
  <si>
    <t>SO 2017</t>
  </si>
  <si>
    <t>Grease filled (DO NOT USE) linear f(P) but drifting</t>
  </si>
  <si>
    <t>Ver1(2016), Pt</t>
  </si>
  <si>
    <t>Ver1(2017), Pt</t>
  </si>
  <si>
    <t>Assigned to CPF</t>
  </si>
  <si>
    <t>Cal Curr</t>
  </si>
  <si>
    <t>First w/thicker cover</t>
  </si>
  <si>
    <t>11/18-25/2016</t>
  </si>
  <si>
    <t>11/25-12/1/2016</t>
  </si>
  <si>
    <t>12/1-8/2016</t>
  </si>
  <si>
    <t>These were run repeatedly</t>
  </si>
  <si>
    <t>12/8-14/2016</t>
  </si>
  <si>
    <t>Ver2-Ultem, Pt</t>
  </si>
  <si>
    <t>(recalc Jan 2016)</t>
  </si>
  <si>
    <t>(@20C only)</t>
  </si>
  <si>
    <t>LabTest</t>
  </si>
  <si>
    <t>10/26-11/1/2016</t>
  </si>
  <si>
    <t>1/3-10/2017</t>
  </si>
  <si>
    <t>Ver2-PEEK, Pt</t>
  </si>
  <si>
    <t>12/14-1/3/2017</t>
  </si>
  <si>
    <t>Grease filled - drifty</t>
  </si>
  <si>
    <t>Bad CTD, thus reasigned as for Cal Current</t>
  </si>
  <si>
    <t>CTD being be recal'ed ??</t>
  </si>
  <si>
    <t>8/4-11/2016</t>
  </si>
  <si>
    <t>`</t>
  </si>
  <si>
    <t>9/21-28/2016</t>
  </si>
  <si>
    <t>1/11-17/2017</t>
  </si>
  <si>
    <t>1/17-24/2017</t>
  </si>
  <si>
    <t>1/24-31/2017</t>
  </si>
  <si>
    <t>Wire pulled out of Ref during stem assy</t>
  </si>
  <si>
    <t>Vrs railed inb 3rd P cycle</t>
  </si>
  <si>
    <t>2/3-10/2017</t>
  </si>
  <si>
    <t>1/17-25/2017</t>
  </si>
  <si>
    <t>NA</t>
  </si>
  <si>
    <t>TPOS</t>
  </si>
  <si>
    <t>(#164 on all with Pt wire)</t>
  </si>
  <si>
    <t>2/15-24/2017</t>
  </si>
  <si>
    <t>Eqil 2/27</t>
  </si>
  <si>
    <t>Had open CE; Fixed.</t>
  </si>
  <si>
    <t>High CE resis; Fixed.</t>
  </si>
  <si>
    <t>Equilibrating</t>
  </si>
  <si>
    <t>High CE Ω; Fixed.</t>
  </si>
  <si>
    <t>Open CE; Fixed.</t>
  </si>
  <si>
    <t>2/10-21/2017</t>
  </si>
  <si>
    <t>Drifting, Offset</t>
  </si>
  <si>
    <t>Rebuild</t>
  </si>
  <si>
    <t>2/21-28/2017</t>
  </si>
  <si>
    <t>3/2-8/2017</t>
  </si>
  <si>
    <t>3/3-8/2017</t>
  </si>
  <si>
    <t>3/7-14/2017</t>
  </si>
  <si>
    <t>R&amp;W wires pulled out</t>
  </si>
  <si>
    <t>3/9-16/2017</t>
  </si>
  <si>
    <t>3/14-21/2017</t>
  </si>
  <si>
    <t>Equil 10d</t>
  </si>
  <si>
    <t>DAMAGED During Stem Assy</t>
  </si>
  <si>
    <t>k0 offset</t>
  </si>
  <si>
    <t>3/21-24/2017</t>
  </si>
  <si>
    <t>(now #176)</t>
  </si>
  <si>
    <t>3/21-27/2017</t>
  </si>
  <si>
    <t>3/25-30/2017</t>
  </si>
  <si>
    <t>UW broke pH PCB</t>
  </si>
  <si>
    <t>New pH board</t>
  </si>
  <si>
    <t>182x</t>
  </si>
  <si>
    <t>DAMAGED During k2 testing</t>
  </si>
  <si>
    <t>3/27-4/3/2017</t>
  </si>
  <si>
    <t>4/3-10/2017</t>
  </si>
  <si>
    <t>4/10-17/2017</t>
  </si>
  <si>
    <t>Ver3-PEEK, Pt</t>
  </si>
  <si>
    <t>First '16 die; Was MB-8501</t>
  </si>
  <si>
    <t>4/7-13/2017</t>
  </si>
  <si>
    <t>PT-4k</t>
  </si>
  <si>
    <t>Pprog-4k</t>
  </si>
  <si>
    <t>4k ok, Vrs and Vk weird &gt;2d</t>
  </si>
  <si>
    <t>(Ver1 = Std PEEK design, Ver2 = double O-ring groove, Ver3 = smaller wire holes for Pt)</t>
  </si>
  <si>
    <t>Average delta k0</t>
  </si>
  <si>
    <t>StdDev</t>
  </si>
  <si>
    <t>4/17-21/2017</t>
  </si>
  <si>
    <t>4/17-24/2017</t>
  </si>
  <si>
    <t>4k ok, FAILED during 2k cal</t>
  </si>
  <si>
    <t>5/8-11/2017</t>
  </si>
  <si>
    <t>6/2-9/2017</t>
  </si>
  <si>
    <t>6/5-9/2017</t>
  </si>
  <si>
    <t>(5589)</t>
  </si>
  <si>
    <t>(736)</t>
  </si>
  <si>
    <t>For CPF</t>
  </si>
  <si>
    <t>6/30-7/7/2017</t>
  </si>
  <si>
    <t>C</t>
  </si>
  <si>
    <t>No 6k test</t>
  </si>
  <si>
    <t>D</t>
  </si>
  <si>
    <t>Railed+ Ik (Changed to DF#196)</t>
  </si>
  <si>
    <t>Railed Ik</t>
  </si>
  <si>
    <t xml:space="preserve"> '17</t>
  </si>
  <si>
    <t>(CTD &amp; engine in SEA)</t>
  </si>
  <si>
    <t>10/16-24/2017</t>
  </si>
  <si>
    <t>SO 2018</t>
  </si>
  <si>
    <t>FuzzButton</t>
  </si>
  <si>
    <t>sbe-3.5ksi</t>
  </si>
  <si>
    <t>Ver3-PEEK, Pt; Yui 4003</t>
  </si>
  <si>
    <t>11/8-14/2017</t>
  </si>
  <si>
    <t>Ver3-PEEK, Pt RUN#3</t>
  </si>
  <si>
    <t>11/13-20/2017</t>
  </si>
  <si>
    <t>jaha</t>
  </si>
  <si>
    <t>11/15-21/2017</t>
  </si>
  <si>
    <t>wape</t>
  </si>
  <si>
    <t>11/20-27/2017</t>
  </si>
  <si>
    <t>11/27-12/4/2017</t>
  </si>
  <si>
    <t>12/4-11/2017</t>
  </si>
  <si>
    <t>12/11-18/2017</t>
  </si>
  <si>
    <t>12/19-26/2017</t>
  </si>
  <si>
    <t>12/26-28/2017</t>
  </si>
  <si>
    <t>Yui 4003</t>
  </si>
  <si>
    <t>12/26-29/2017</t>
  </si>
  <si>
    <t>12/26-1/2/2018</t>
  </si>
  <si>
    <t>1/29-31/2018</t>
  </si>
  <si>
    <t>3/5-6/2018</t>
  </si>
  <si>
    <t>3/6-7/2018</t>
  </si>
  <si>
    <t>3/14-15/2018</t>
  </si>
  <si>
    <t>3/26-28/2018</t>
  </si>
  <si>
    <t>5/30-6/1/2018</t>
  </si>
  <si>
    <t>3/30-4/5/2018</t>
  </si>
  <si>
    <t>1/24-31/2018</t>
  </si>
  <si>
    <t>4/4-5/2018</t>
  </si>
  <si>
    <t>1/9-15/2018</t>
  </si>
  <si>
    <t>4/16-17/2018</t>
  </si>
  <si>
    <t>1/11-18/2018</t>
  </si>
  <si>
    <t>5/7-9/2018</t>
  </si>
  <si>
    <t>2/28-3/7/2018</t>
  </si>
  <si>
    <t>1/25-31/2018</t>
  </si>
  <si>
    <t>5/8-9/2018</t>
  </si>
  <si>
    <t>4/24-30/2018</t>
  </si>
  <si>
    <t>6/26-28/2018</t>
  </si>
  <si>
    <t>4/26-5/3/2018</t>
  </si>
  <si>
    <t>6/11-13/2018</t>
  </si>
  <si>
    <t>K0 HCl vs SW</t>
  </si>
  <si>
    <t>new chip installed in stem - gave to Yui</t>
  </si>
  <si>
    <t>7/3-6/2018</t>
  </si>
  <si>
    <t>gave to Yui without K0 run</t>
  </si>
  <si>
    <t>EMM</t>
  </si>
  <si>
    <t>MSC#</t>
  </si>
  <si>
    <t>backup battery voltage low - K0 data noisy but ok</t>
  </si>
  <si>
    <t>K0 offset do not use for SOCCOM</t>
  </si>
  <si>
    <t>6/5-11/2018</t>
  </si>
  <si>
    <t>7/23-25/2018</t>
  </si>
  <si>
    <t>6/23-29/2018</t>
  </si>
  <si>
    <t>8/10-13/2018</t>
  </si>
  <si>
    <t>7/5-11/2018</t>
  </si>
  <si>
    <t>dielectric grease used on ISFET orings</t>
  </si>
  <si>
    <t>10/8-10/2018</t>
  </si>
  <si>
    <t>C4</t>
  </si>
  <si>
    <t>T4</t>
  </si>
  <si>
    <t>C1</t>
  </si>
  <si>
    <t>T1</t>
  </si>
  <si>
    <t>C2</t>
  </si>
  <si>
    <t>T2</t>
  </si>
  <si>
    <t>C3</t>
  </si>
  <si>
    <t>T3</t>
  </si>
  <si>
    <t>C8</t>
  </si>
  <si>
    <t>T8</t>
  </si>
  <si>
    <t>F10253</t>
  </si>
  <si>
    <t>R10247</t>
  </si>
  <si>
    <t>f(P) and K2 from SBE,  K0 done at MBARI</t>
  </si>
  <si>
    <t>Aug 6 2018</t>
  </si>
  <si>
    <t>at SBE</t>
  </si>
  <si>
    <t>Aug 31 2018</t>
  </si>
  <si>
    <t>Cert 0.01N HCl</t>
  </si>
  <si>
    <t>9/19-25/2018</t>
  </si>
  <si>
    <t>9/6-12/2018</t>
  </si>
  <si>
    <t>Diluted 1N to 0.01N HCl</t>
  </si>
  <si>
    <t>PT chamber filled with 0.01N HCl diluted from 1N HCl stock</t>
  </si>
  <si>
    <t>PT chamber filled with certified 0.01N HCl soln</t>
  </si>
  <si>
    <t>7/23-30/2018</t>
  </si>
  <si>
    <t>x</t>
  </si>
  <si>
    <t>7/24-30/2018</t>
  </si>
  <si>
    <t>7/31-8/6/2018</t>
  </si>
  <si>
    <t>not used - Ultem material</t>
  </si>
  <si>
    <t>1/21-23/2019</t>
  </si>
  <si>
    <t>2/11-13/2019</t>
  </si>
  <si>
    <t>SO 2019</t>
  </si>
  <si>
    <t>SBE DF stems</t>
  </si>
  <si>
    <t>C29</t>
  </si>
  <si>
    <t>C13</t>
  </si>
  <si>
    <t>C14</t>
  </si>
  <si>
    <t>C9</t>
  </si>
  <si>
    <t>C12</t>
  </si>
  <si>
    <t>C10</t>
  </si>
  <si>
    <t>to Yui T for glider</t>
  </si>
  <si>
    <t>11/26-12/3/2018</t>
  </si>
  <si>
    <t>March 2019 spray glider deployement - Yui T</t>
  </si>
  <si>
    <t>11/9-15/2018</t>
  </si>
  <si>
    <t>2/6-12/2019</t>
  </si>
  <si>
    <t>2/20-26/2019</t>
  </si>
  <si>
    <t>3/4-9/2019</t>
  </si>
  <si>
    <t>K0 will be run in Yuis lab or in-situ using glider data</t>
  </si>
  <si>
    <t>3/25-27/2019</t>
  </si>
  <si>
    <t>3/13-17/2019</t>
  </si>
  <si>
    <t>SOCCOM</t>
  </si>
  <si>
    <t>9/21-25/2018</t>
  </si>
  <si>
    <t>3/25-31/2019</t>
  </si>
  <si>
    <t>3/30-4/6/2019</t>
  </si>
  <si>
    <t>3/31-4/6/2019</t>
  </si>
  <si>
    <t>5/27-6/3/2019</t>
  </si>
  <si>
    <t xml:space="preserve">A </t>
  </si>
  <si>
    <t>4/17-23/2019</t>
  </si>
  <si>
    <t>4/10-16/2019</t>
  </si>
  <si>
    <t>C7</t>
  </si>
  <si>
    <t>T7</t>
  </si>
  <si>
    <t>K0 comparison with Navis head</t>
  </si>
  <si>
    <t>4/18-19/2019</t>
  </si>
  <si>
    <t>5/6-8/2019</t>
  </si>
  <si>
    <t>5/28-30/2019</t>
  </si>
  <si>
    <t>4/15-17/2019</t>
  </si>
  <si>
    <t>Oct 24 2018</t>
  </si>
  <si>
    <t>Oct 22 2018</t>
  </si>
  <si>
    <t>Aug 23 2018</t>
  </si>
  <si>
    <t>Sept 21 2018</t>
  </si>
  <si>
    <t>6/13-17/2019</t>
  </si>
  <si>
    <t>6/30-7/2/2019</t>
  </si>
  <si>
    <t>7/29-31/2019</t>
  </si>
  <si>
    <t>8/12-14/2019</t>
  </si>
  <si>
    <t>8/24-27/2019</t>
  </si>
  <si>
    <t>6/10-17/2019</t>
  </si>
  <si>
    <t>8/10-16/2019</t>
  </si>
  <si>
    <t>9/18-23/2019</t>
  </si>
  <si>
    <t>9/10-16/2019</t>
  </si>
  <si>
    <t>8/26-9/1/2019</t>
  </si>
  <si>
    <t>7/23-29/2019</t>
  </si>
  <si>
    <t>9/21-23/2019</t>
  </si>
  <si>
    <t>3/31-4/8/2019</t>
  </si>
  <si>
    <t>7/15-17/2019</t>
  </si>
  <si>
    <t>7/23-25/2019</t>
  </si>
  <si>
    <t>9/30-10/2/2019</t>
  </si>
  <si>
    <t>7/30-8/8/2019</t>
  </si>
  <si>
    <t>9/9-11/2019</t>
  </si>
  <si>
    <t>SO 2020</t>
  </si>
  <si>
    <t>on Gene's CPF</t>
  </si>
  <si>
    <t>1/13-15/2020</t>
  </si>
  <si>
    <t>Pellet oring changed to 6.5 x 1.5 Buna 70A</t>
  </si>
  <si>
    <t>CE roll pin to grn wire</t>
  </si>
  <si>
    <t>Ver4-PEEK, Pt</t>
  </si>
  <si>
    <t>Ver5-PEEK, Pt</t>
  </si>
  <si>
    <t>stopped using vac grease on o-rings.  Dieletctic grease used on DF coverplate orings and Haynes Si grease used on all other orings</t>
  </si>
  <si>
    <t>Cert 0.01N HCl used in PT chambers</t>
  </si>
  <si>
    <t>CE silver epoxy to wire</t>
  </si>
  <si>
    <t>(Ver1 = Std PEEK design,   Ver2 = double O-ring groove,   Ver3 = smaller wire holes for Pt,   Ver4 = Ti CE using roll pin to connect to green wire,   Ver5 = pellet oring changed to 6.5x1.5 Buna70A)</t>
  </si>
  <si>
    <t>CE roll pin to grn wire on all</t>
  </si>
  <si>
    <t>6/1-7/2020</t>
  </si>
  <si>
    <t>Ver6-PEEK, Pt</t>
  </si>
  <si>
    <t>1/27-29/2020</t>
  </si>
  <si>
    <t>3/11-13/2020</t>
  </si>
  <si>
    <t>2/10-12/2020</t>
  </si>
  <si>
    <t>1/13-18/2020</t>
  </si>
  <si>
    <t>1/20-26/2020</t>
  </si>
  <si>
    <t>2/5-11/2020</t>
  </si>
  <si>
    <t>3/12-18/2020</t>
  </si>
  <si>
    <t>6/8-10/2020</t>
  </si>
  <si>
    <t>(Ver1 = Std PEEK design,   Ver2 = double O-ring groove,   Ver3 = smaller wire holes for Pt,   Ver4 = Ti CE using roll pin to connect to green wire,   Ver5 = pellet oring changed to 6.5x1.5 Buna70A,  Ver6  = Ti CE roll pin crimp on 0.025 bus wire)</t>
  </si>
  <si>
    <t>7/15-17/2020</t>
  </si>
  <si>
    <t>6/22-24/2020</t>
  </si>
  <si>
    <t>8/10-12/2020</t>
  </si>
  <si>
    <t>6/16-21/2020</t>
  </si>
  <si>
    <t>7/13-18/2020</t>
  </si>
  <si>
    <t>6/29-7/5/2020</t>
  </si>
  <si>
    <t>7/8-14/2020</t>
  </si>
  <si>
    <t>7/15-21/2020</t>
  </si>
  <si>
    <t>Ver 6 bus wire in CE crimp</t>
  </si>
  <si>
    <t>8/17-19/2020</t>
  </si>
  <si>
    <t>10/26-28/2020</t>
  </si>
  <si>
    <t>8/31-9/2/2020</t>
  </si>
  <si>
    <t>9/28-10/4/2020</t>
  </si>
  <si>
    <t>10/6-12/2020</t>
  </si>
  <si>
    <t>10/22-28/2020</t>
  </si>
  <si>
    <t>11/4-10/2020</t>
  </si>
  <si>
    <t>2/8-10/2021</t>
  </si>
  <si>
    <t>2/9-15/2021</t>
  </si>
  <si>
    <t>2/16-18/2021</t>
  </si>
  <si>
    <t>2/18-24/2021</t>
  </si>
  <si>
    <t>SO 2021</t>
  </si>
  <si>
    <t>2/22-24/2021</t>
  </si>
  <si>
    <t>3/8-10/2021</t>
  </si>
  <si>
    <t>3/8-15/2021</t>
  </si>
  <si>
    <t>3/2-7/2021</t>
  </si>
  <si>
    <t>3/22-24/2021</t>
  </si>
  <si>
    <t>3/25-4/1/2021</t>
  </si>
  <si>
    <t>4/12-14/2021</t>
  </si>
  <si>
    <t>4/26-28/2021</t>
  </si>
  <si>
    <t>6/12-18/2020</t>
  </si>
  <si>
    <t>5/10-12/2021</t>
  </si>
  <si>
    <t>GO-BGC</t>
  </si>
  <si>
    <t>5/17-19/2021</t>
  </si>
  <si>
    <t>5/14-20/2021</t>
  </si>
  <si>
    <t>6/2-3/2021</t>
  </si>
  <si>
    <t>5/21-27/2021</t>
  </si>
  <si>
    <t>6/2-8/2021</t>
  </si>
  <si>
    <t>6/7-9/2021</t>
  </si>
  <si>
    <t>Go-BGC</t>
  </si>
  <si>
    <t>6/28-29/2021</t>
  </si>
  <si>
    <t>7/15-19/2021</t>
  </si>
  <si>
    <t>5/7-13/2021</t>
  </si>
  <si>
    <t>7/26-28/2021</t>
  </si>
  <si>
    <t>07/23-07/27/2021</t>
  </si>
  <si>
    <t>08/05-08/09/2021</t>
  </si>
  <si>
    <t>MATLAB</t>
  </si>
  <si>
    <t>08/06-08/10/2021</t>
  </si>
  <si>
    <t>07/30-08/03/2021</t>
  </si>
  <si>
    <t>08/03-08/05/2021</t>
  </si>
  <si>
    <t>07/27-07/29/2021</t>
  </si>
  <si>
    <t>07/26-07/29/2021</t>
  </si>
  <si>
    <t>08/02-08/05/2021</t>
  </si>
  <si>
    <t>08/13-08/18/2021</t>
  </si>
  <si>
    <t>08/16-08/18/2021</t>
  </si>
  <si>
    <t>PT-Chamber Tests (0.01 N HCl)</t>
  </si>
  <si>
    <t>08/23-08/25/2021</t>
  </si>
  <si>
    <t>08/21-08/25/2021</t>
  </si>
  <si>
    <t>08/30-09/01/2021</t>
  </si>
  <si>
    <t>08/28-09/01/2021</t>
  </si>
  <si>
    <t>09/08-09/10/2021</t>
  </si>
  <si>
    <t>09/10-09/15/2021</t>
  </si>
  <si>
    <t>09/20-09/21/2021</t>
  </si>
  <si>
    <t>09/27-09/29/2021</t>
  </si>
  <si>
    <t>10/04-10/06/2021</t>
  </si>
  <si>
    <t>10/15-10/19/2021</t>
  </si>
  <si>
    <t>10/05-10/08/2021</t>
  </si>
  <si>
    <t>09/25-09/27/2021</t>
  </si>
  <si>
    <t>09/17-09/21/2021</t>
  </si>
  <si>
    <t>11/01-11/03/2021</t>
  </si>
  <si>
    <t>GDF 12</t>
  </si>
  <si>
    <t>GDF</t>
  </si>
  <si>
    <t>11/15-11/17/2021</t>
  </si>
  <si>
    <t>GDF 11</t>
  </si>
  <si>
    <t>GDF 13</t>
  </si>
  <si>
    <t>12/06-12/08/2021</t>
  </si>
  <si>
    <t>12/09-12/13/2021</t>
  </si>
  <si>
    <t>GDF 14</t>
  </si>
  <si>
    <t>GDF 15</t>
  </si>
  <si>
    <t>12/13-12/15/2021</t>
  </si>
  <si>
    <t>12/16-12/18/2021</t>
  </si>
  <si>
    <t>12/23-12/25/2021</t>
  </si>
  <si>
    <t>12/20-12/22/2021</t>
  </si>
  <si>
    <t>12/20-12/23/2021</t>
  </si>
  <si>
    <t>12/30-01/03/2022</t>
  </si>
  <si>
    <t>01/10-01/12/2022</t>
  </si>
  <si>
    <t>01/20-01/24/2022</t>
  </si>
  <si>
    <t>01/28-01/30/2022</t>
  </si>
  <si>
    <t>05/23-05/27/2021</t>
  </si>
  <si>
    <t>01/31-02/02/2022</t>
  </si>
  <si>
    <t>06/04-06/08/2021</t>
  </si>
  <si>
    <t>02/01-02/02/2022</t>
  </si>
  <si>
    <t>02/28-03/02/2022</t>
  </si>
  <si>
    <t>02/27-03/03/2022</t>
  </si>
  <si>
    <t>03/07-03/10/2022</t>
  </si>
  <si>
    <t>CPF001</t>
  </si>
  <si>
    <t>03/14-03/16/2022</t>
  </si>
  <si>
    <t>07/02-07/06/2017</t>
  </si>
  <si>
    <t>pH sensor on CPF 001</t>
  </si>
  <si>
    <t>k2 f(P) C4</t>
  </si>
  <si>
    <t>k2 f(P) C0</t>
  </si>
  <si>
    <t>k2 f(P) C1</t>
  </si>
  <si>
    <t>k2 f(P) C2</t>
  </si>
  <si>
    <t>k2 f(P) C3</t>
  </si>
  <si>
    <t>k2 f(P) C5</t>
  </si>
  <si>
    <t>k2 f(P) C6</t>
  </si>
  <si>
    <t>Sensor version</t>
  </si>
  <si>
    <t>f(P) k8</t>
  </si>
  <si>
    <t>f(P) k0</t>
  </si>
  <si>
    <t>f(P) k1</t>
  </si>
  <si>
    <t>f(P) k2</t>
  </si>
  <si>
    <t>f(P) k3</t>
  </si>
  <si>
    <t>f(P) k4</t>
  </si>
  <si>
    <t>f(P) k5</t>
  </si>
  <si>
    <t>f(P) k6</t>
  </si>
  <si>
    <t>f(P) k7</t>
  </si>
  <si>
    <t>k2 Temperature coefficient(s) - can be a function of pressure</t>
  </si>
  <si>
    <t>Vrs pressure coefficients, f(P) = Vrs - Vc - k2T</t>
  </si>
  <si>
    <t>04/03-04/05/2022</t>
  </si>
  <si>
    <t>DF</t>
  </si>
  <si>
    <t>03/21-03/23/2022</t>
  </si>
  <si>
    <t>03/21-03/24/2022</t>
  </si>
  <si>
    <t>03/24-03/27/2022</t>
  </si>
  <si>
    <t>03/17-03/20/2022</t>
  </si>
  <si>
    <t>03/09-03/12/2022</t>
  </si>
  <si>
    <t>03/04-03/07/2022</t>
  </si>
  <si>
    <t>OCR</t>
  </si>
  <si>
    <t>at MBARI</t>
  </si>
  <si>
    <t>04/07-04/09/2022</t>
  </si>
  <si>
    <t>04/15-04/17/2022</t>
  </si>
  <si>
    <t>04/16-04/19/2022</t>
  </si>
  <si>
    <t>04/06-04/09/2022</t>
  </si>
  <si>
    <t>04/23-04/25/2022</t>
  </si>
  <si>
    <t>04/25-04/27/2022</t>
  </si>
  <si>
    <t>GDF 16</t>
  </si>
  <si>
    <t>GDF 17</t>
  </si>
  <si>
    <t>GDF 18</t>
  </si>
  <si>
    <t>GDF 19</t>
  </si>
  <si>
    <t>GDF 20</t>
  </si>
  <si>
    <t>GDF 21</t>
  </si>
  <si>
    <t>05/02-05/04/2022</t>
  </si>
  <si>
    <t>05/03-05/04/2022</t>
  </si>
  <si>
    <t>April 2022 returned to SBE</t>
  </si>
  <si>
    <t>GDF 10</t>
  </si>
  <si>
    <t>05/18-05/21/2022</t>
  </si>
  <si>
    <t>10/19-10/25/2021</t>
  </si>
  <si>
    <t>11/09-11/11/2021</t>
  </si>
  <si>
    <t>10/11-10/17/2021</t>
  </si>
  <si>
    <t>01/10-01/13/2022</t>
  </si>
  <si>
    <t>12/10-12/15/2021</t>
  </si>
  <si>
    <t>05/16-05/18/2022</t>
  </si>
  <si>
    <t>05/31-06/03/2022</t>
  </si>
  <si>
    <t>06/12-06/17/2022</t>
  </si>
  <si>
    <t>GDF 22</t>
  </si>
  <si>
    <t>GDF 23</t>
  </si>
  <si>
    <t>GDF 24</t>
  </si>
  <si>
    <t>GDF 25</t>
  </si>
  <si>
    <t>GDF 26</t>
  </si>
  <si>
    <t>GDF 27</t>
  </si>
  <si>
    <t>05/20-05/25/2022</t>
  </si>
  <si>
    <t>06/20-06/22/2022</t>
  </si>
  <si>
    <t>GDF 28</t>
  </si>
  <si>
    <t>07/09-07/14/2022</t>
  </si>
  <si>
    <t>06/29-07/04/2022</t>
  </si>
  <si>
    <t>06/23-06/28/2022</t>
  </si>
  <si>
    <t>07/10-07/14/2022</t>
  </si>
  <si>
    <t>06/26-06/30/2022</t>
  </si>
  <si>
    <t>08/03-08/07/2022</t>
  </si>
  <si>
    <t>08/10-08/16/2022</t>
  </si>
  <si>
    <t>08/22-08/23/2022</t>
  </si>
  <si>
    <t>07/20-07/25/2022</t>
  </si>
  <si>
    <t>GDF 09</t>
  </si>
  <si>
    <t>08/24-08/28/2022</t>
  </si>
  <si>
    <t>GDF 31</t>
  </si>
  <si>
    <t>GDF 32</t>
  </si>
  <si>
    <t>08/26-08/30/2022</t>
  </si>
  <si>
    <t>08/20-08/25/2022</t>
  </si>
  <si>
    <t>08/27-09/01/2022</t>
  </si>
  <si>
    <t>09/19-09/22/2022</t>
  </si>
  <si>
    <t>09/16-09/21/2022</t>
  </si>
  <si>
    <t>09/26-10/01/2022</t>
  </si>
  <si>
    <t>09/25-09/30/2022</t>
  </si>
  <si>
    <t>09/29-10/03/2022</t>
  </si>
  <si>
    <t>08/23-08/28/2022</t>
  </si>
  <si>
    <t>10/10-10/12/2022</t>
  </si>
  <si>
    <t>SOCCOM2 start</t>
  </si>
  <si>
    <t>10/24-10/26/2022</t>
  </si>
  <si>
    <t>11/03-11/07/2022</t>
  </si>
  <si>
    <t>11/05-11/10/2022</t>
  </si>
  <si>
    <t>11/11-11/15/2022</t>
  </si>
  <si>
    <t>11/07-11/09/2022</t>
  </si>
  <si>
    <t>10/28-11/01/2022</t>
  </si>
  <si>
    <t>10/06-10/11/2022</t>
  </si>
  <si>
    <t>11/14-11/16/2022</t>
  </si>
  <si>
    <t>08/31-09/03/2022</t>
  </si>
  <si>
    <t>Raw cal data from SBE used for calcs</t>
  </si>
  <si>
    <t>09/09-09/12/2022</t>
  </si>
  <si>
    <t>11/18-11/22/2022</t>
  </si>
  <si>
    <t>GDF 04</t>
  </si>
  <si>
    <t>test gdf in MB non std cal</t>
  </si>
  <si>
    <t>12/10-12/12/2020</t>
  </si>
  <si>
    <t>early GDF deployment. jp entered cals 12/082022</t>
  </si>
  <si>
    <t>09/02-09/05/2022</t>
  </si>
  <si>
    <t>E</t>
  </si>
  <si>
    <t>12/07-12/12/2022</t>
  </si>
  <si>
    <t>12/05-12/08/2022</t>
  </si>
  <si>
    <t>GDF 29</t>
  </si>
  <si>
    <t>GDF 30</t>
  </si>
  <si>
    <t>12/05-12/07/2022</t>
  </si>
  <si>
    <t>12/12-12/14/2022</t>
  </si>
  <si>
    <t>09/26-09/28/2022</t>
  </si>
  <si>
    <t>12/19-12/22/2022</t>
  </si>
  <si>
    <t>12/15-12/20/2022</t>
  </si>
  <si>
    <t>12/31-01/04/2023</t>
  </si>
  <si>
    <t>01/23-01/25/2023</t>
  </si>
  <si>
    <t>09/06-09/10/2022</t>
  </si>
  <si>
    <t>AE GDF</t>
  </si>
  <si>
    <t>01/30-02/01/2023</t>
  </si>
  <si>
    <t>02/16-02/21/2023</t>
  </si>
  <si>
    <t>03/02-03/06/2023</t>
  </si>
  <si>
    <t>03/29-04/02/2023</t>
  </si>
  <si>
    <t>03/10-03/14/2023</t>
  </si>
  <si>
    <t>04/04-04/06/2023</t>
  </si>
  <si>
    <t>12/08-12/11/2022</t>
  </si>
  <si>
    <t>01/19-01/22/2023</t>
  </si>
  <si>
    <t>11/04-11/07/2022</t>
  </si>
  <si>
    <t>03/06-03/08/2023</t>
  </si>
  <si>
    <t>09/30-10/03/2022</t>
  </si>
  <si>
    <t>04/17-04/19/2023</t>
  </si>
  <si>
    <t>05/01-05/03/2023</t>
  </si>
  <si>
    <t>12/29-01/03/2023</t>
  </si>
  <si>
    <t>12/11-12/16/2022</t>
  </si>
  <si>
    <t>09/03-09/08/2022</t>
  </si>
  <si>
    <t>04/13-04/18/2023</t>
  </si>
  <si>
    <t>05/08-05/10/2023</t>
  </si>
  <si>
    <t>04/01-04/10/2023</t>
  </si>
  <si>
    <t>Ti no shoulder coverplate</t>
  </si>
  <si>
    <t>05/13-05/18/2023</t>
  </si>
  <si>
    <t>06/26-06/28/2023</t>
  </si>
  <si>
    <t>05/24-05/27/2023</t>
  </si>
  <si>
    <t>07/17-07/19/2023</t>
  </si>
  <si>
    <t>05/25-05/29/2023</t>
  </si>
  <si>
    <t>06/05-06/09/2023</t>
  </si>
  <si>
    <t>07/24-07/26/2023</t>
  </si>
  <si>
    <t>06/14-06/18/2023</t>
  </si>
  <si>
    <t>06/30-07/04/2023</t>
  </si>
  <si>
    <t>07/22-07/25/2023</t>
  </si>
  <si>
    <t>08/21-08/23/2023</t>
  </si>
  <si>
    <t>Sept 2023: MSC memory corrupted and returned to MBARI.  MSC reflashed and sensors recalibrated (K0 and ISUS)</t>
  </si>
  <si>
    <t>07/09-07/14/2023</t>
  </si>
  <si>
    <t>08/22-08/24/2023</t>
  </si>
  <si>
    <t>07/21-07/24/2023</t>
  </si>
  <si>
    <t>10/02-10/03/2023</t>
  </si>
  <si>
    <t>09/18-09/20/2023</t>
  </si>
  <si>
    <t>F</t>
  </si>
  <si>
    <t>09/29-10/03/2023</t>
  </si>
  <si>
    <t>12/02-12/07/2021</t>
  </si>
  <si>
    <t>10/16-10/18/2023</t>
  </si>
  <si>
    <t>06/08-06/13/2023</t>
  </si>
  <si>
    <t>08/04-08/09/2023</t>
  </si>
  <si>
    <t>09/26-09/30/2023</t>
  </si>
  <si>
    <t>10/03-10/07/2023</t>
  </si>
  <si>
    <t>08/11-08/16/2023</t>
  </si>
  <si>
    <t>10/23-10/25/2023</t>
  </si>
  <si>
    <t>08/26-08/31/2023</t>
  </si>
  <si>
    <t>09/03-09/08/2023</t>
  </si>
  <si>
    <t>11/07-11/09/2023</t>
  </si>
  <si>
    <t>11/06-11/08/2023</t>
  </si>
  <si>
    <t>09/16-09/22/2023</t>
  </si>
  <si>
    <t>11/06-11/09/2023</t>
  </si>
  <si>
    <t>10/26-10/30/2023</t>
  </si>
  <si>
    <t>10/29-11/03/2023</t>
  </si>
  <si>
    <t>11/20-11/22/2023</t>
  </si>
  <si>
    <t>10/23-10/26/2023</t>
  </si>
  <si>
    <t>10/28-11/02/2023</t>
  </si>
  <si>
    <t>10/06-10/11/2023</t>
  </si>
  <si>
    <t>11/13-11/15/2023</t>
  </si>
  <si>
    <t>hand broached corners</t>
  </si>
  <si>
    <t>12/07-12/10/2023</t>
  </si>
  <si>
    <t>01/08-01/10/2024</t>
  </si>
  <si>
    <t>12/06-12/11/2023</t>
  </si>
  <si>
    <t>12/14-12/19/2023</t>
  </si>
  <si>
    <t>new Honeywell isfets</t>
  </si>
  <si>
    <t>412-419 (8) blue heatshrink</t>
  </si>
  <si>
    <t>died cycle 2, built by M Bif</t>
  </si>
  <si>
    <t>died cycle 2, built by Taylor W</t>
  </si>
  <si>
    <t>Ti no shoulder coverplate,  Sept 2023: MSC 1050 memory corrupted and returned to MBARI.  MSC reflashed and sensors recalibrated (K0 and ISUS)</t>
  </si>
  <si>
    <t>10/08-10/12/2020</t>
  </si>
  <si>
    <t>02/14-02/17/2023</t>
  </si>
  <si>
    <t>11/14-11/15/2023</t>
  </si>
  <si>
    <t>12/05-12/08/2023</t>
  </si>
  <si>
    <t>01/12-01/16/2024</t>
  </si>
  <si>
    <t>01/19-01/22/2024</t>
  </si>
  <si>
    <t>02/09-02/13/2024</t>
  </si>
  <si>
    <t xml:space="preserve"> </t>
  </si>
  <si>
    <t>Australian Float</t>
  </si>
  <si>
    <t>12/20-12/23/2023</t>
  </si>
  <si>
    <t>04/02-04/03/2024</t>
  </si>
  <si>
    <t>03/21-03/26/2024</t>
  </si>
  <si>
    <t>05/28-05/30/2024</t>
  </si>
  <si>
    <t>03/30-04/04/2024</t>
  </si>
  <si>
    <t>03/14-03/17/2024</t>
  </si>
  <si>
    <t>AOML refurb</t>
  </si>
  <si>
    <t>CSIRO Float with new pH sensor (prior deployment with DF 250)</t>
  </si>
  <si>
    <t>03/26-03/29/2024</t>
  </si>
  <si>
    <t>06/10-06/12/2024</t>
  </si>
  <si>
    <t>01/27-01/30/2024</t>
  </si>
  <si>
    <t>G</t>
  </si>
  <si>
    <t>04/23-04/29/2024</t>
  </si>
  <si>
    <t>06/17-06/19/2024</t>
  </si>
  <si>
    <t>04/30-05/06/2024</t>
  </si>
  <si>
    <t>12/01-12/04/2023</t>
  </si>
  <si>
    <t>AOML refurb was Apfid 19097</t>
  </si>
  <si>
    <t>J</t>
  </si>
  <si>
    <t>07/15-07/17/2024</t>
  </si>
  <si>
    <t>03/21-03/27/2024</t>
  </si>
  <si>
    <t>01/05-01/11/2024</t>
  </si>
  <si>
    <t>12/30-01/04/2024</t>
  </si>
  <si>
    <t>H</t>
  </si>
  <si>
    <t>07/29-07/31/2024</t>
  </si>
  <si>
    <t>oil filled GDF</t>
  </si>
  <si>
    <t>GDF 33</t>
  </si>
  <si>
    <t>04/12-04/17/2024</t>
  </si>
  <si>
    <t>spray glider deployment Mont  Bay</t>
  </si>
  <si>
    <t>12/21-12/27/2024</t>
  </si>
  <si>
    <t>Spray Glider deployment Mont Bay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</si>
</sst>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(* #,##0.00_);_(* \(#,##0.00\);_(* &quot;-&quot;??_);_(@_)"/>
    <numFmt numFmtId="164" formatCode="0.0000E+00"/>
    <numFmt numFmtId="165" formatCode="0.000"/>
    <numFmt numFmtId="166" formatCode="0.0000"/>
    <numFmt numFmtId="167" formatCode="0.000000"/>
    <numFmt numFmtId="168" formatCode="m/d/yy;@"/>
    <numFmt numFmtId="169" formatCode="0.00000"/>
    <numFmt numFmtId="170" formatCode="&quot;±&quot;0.00000"/>
    <numFmt numFmtId="171" formatCode="0.0"/>
    <numFmt numFmtId="172" formatCode="[$-409]d\-mmm\-yy;@"/>
    <numFmt numFmtId="173" formatCode="#,##0.0000"/>
  </numFmts>
  <fonts count="80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2"/>
      <color theme="1"/>
      <name val="Calibri"/>
      <family val="2"/>
      <scheme val="minor"/>
    </font>
    <font>
      <sz val="9"/>
      <color indexed="81"/>
      <name val="Calibri"/>
      <family val="2"/>
    </font>
    <font>
      <b/>
      <sz val="9"/>
      <color indexed="81"/>
      <name val="Calibri"/>
      <family val="2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rgb="FFFF0000"/>
      <name val="Calibri"/>
      <family val="2"/>
      <scheme val="minor"/>
    </font>
    <font>
      <strike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8"/>
      <name val="Calibri"/>
      <family val="2"/>
      <scheme val="minor"/>
    </font>
    <font>
      <i/>
      <sz val="12"/>
      <name val="Calibri"/>
      <family val="2"/>
      <scheme val="minor"/>
    </font>
    <font>
      <sz val="12"/>
      <color rgb="FF000000"/>
      <name val="Calibri"/>
      <family val="2"/>
      <scheme val="minor"/>
    </font>
    <font>
      <u/>
      <sz val="16"/>
      <color theme="1"/>
      <name val="Calibri"/>
      <family val="2"/>
      <scheme val="minor"/>
    </font>
    <font>
      <i/>
      <u/>
      <sz val="12"/>
      <color theme="1"/>
      <name val="Calibri"/>
      <family val="2"/>
      <scheme val="minor"/>
    </font>
    <font>
      <i/>
      <u/>
      <sz val="14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9"/>
      <color theme="1"/>
      <name val="Calibri"/>
      <family val="2"/>
      <scheme val="minor"/>
    </font>
    <font>
      <i/>
      <sz val="12"/>
      <color rgb="FFFF0000"/>
      <name val="Calibri"/>
      <family val="2"/>
      <scheme val="minor"/>
    </font>
    <font>
      <u/>
      <sz val="12"/>
      <color rgb="FF00B050"/>
      <name val="Calibri"/>
      <family val="2"/>
      <scheme val="minor"/>
    </font>
    <font>
      <sz val="14"/>
      <color rgb="FF00B05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2"/>
      <color rgb="FF000000"/>
      <name val="Verdana"/>
      <family val="2"/>
    </font>
    <font>
      <b/>
      <sz val="12"/>
      <color theme="1"/>
      <name val="Calibri"/>
      <family val="2"/>
      <scheme val="minor"/>
    </font>
    <font>
      <sz val="12"/>
      <color theme="4"/>
      <name val="Calibri"/>
      <family val="2"/>
      <scheme val="minor"/>
    </font>
    <font>
      <b/>
      <sz val="12"/>
      <name val="Calibri"/>
      <family val="2"/>
      <scheme val="minor"/>
    </font>
    <font>
      <sz val="14"/>
      <color indexed="81"/>
      <name val="Tahoma"/>
      <family val="2"/>
    </font>
    <font>
      <sz val="13"/>
      <color theme="1"/>
      <name val="Courier New"/>
      <family val="3"/>
    </font>
    <font>
      <sz val="12.5"/>
      <color theme="1"/>
      <name val="Calibri"/>
      <family val="2"/>
    </font>
    <font>
      <sz val="12"/>
      <color theme="1"/>
      <name val="Calibri"/>
      <family val="2"/>
    </font>
    <font>
      <b/>
      <u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2"/>
      <color theme="9" tint="-0.249977111117893"/>
      <name val="Calibri"/>
      <family val="2"/>
      <scheme val="minor"/>
    </font>
    <font>
      <b/>
      <u/>
      <sz val="12"/>
      <color rgb="FF00B050"/>
      <name val="Calibri"/>
      <family val="2"/>
      <scheme val="minor"/>
    </font>
    <font>
      <sz val="12"/>
      <color theme="3" tint="0.59999389629810485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17"/>
      <name val="Calibri"/>
      <family val="2"/>
    </font>
    <font>
      <sz val="11"/>
      <color indexed="16"/>
      <name val="Calibri"/>
      <family val="2"/>
    </font>
    <font>
      <sz val="11"/>
      <color indexed="60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53"/>
      <name val="Calibri"/>
      <family val="2"/>
    </font>
    <font>
      <sz val="11"/>
      <color indexed="53"/>
      <name val="Calibri"/>
      <family val="2"/>
    </font>
    <font>
      <b/>
      <sz val="11"/>
      <color indexed="9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1"/>
      <color indexed="8"/>
      <name val="Calibri"/>
      <family val="2"/>
    </font>
    <font>
      <sz val="11"/>
      <color indexed="9"/>
      <name val="Calibri"/>
      <family val="2"/>
    </font>
    <font>
      <b/>
      <sz val="18"/>
      <color theme="3"/>
      <name val="Cambria"/>
      <family val="2"/>
      <scheme val="major"/>
    </font>
    <font>
      <sz val="12"/>
      <color rgb="FF0070C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0"/>
      <name val="Calibri"/>
      <family val="2"/>
      <scheme val="minor"/>
    </font>
    <font>
      <sz val="12"/>
      <color theme="5" tint="-0.249977111117893"/>
      <name val="Calibri"/>
      <family val="2"/>
      <scheme val="minor"/>
    </font>
    <font>
      <b/>
      <sz val="9"/>
      <color rgb="FF000000"/>
      <name val="Tahoma"/>
      <family val="2"/>
    </font>
    <font>
      <sz val="9"/>
      <color rgb="FF000000"/>
      <name val="Tahoma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7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CCC0DA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DAEEF3"/>
        <bgColor rgb="FF000000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7"/>
      </patternFill>
    </fill>
    <fill>
      <patternFill patternType="solid">
        <fgColor indexed="31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30"/>
      </patternFill>
    </fill>
    <fill>
      <patternFill patternType="solid">
        <fgColor indexed="25"/>
      </patternFill>
    </fill>
    <fill>
      <patternFill patternType="solid">
        <fgColor indexed="45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52"/>
      </patternFill>
    </fill>
    <fill>
      <patternFill patternType="solid">
        <fgColor indexed="26"/>
      </patternFill>
    </fill>
    <fill>
      <patternFill patternType="solid">
        <fgColor indexed="51"/>
      </patternFill>
    </fill>
    <fill>
      <patternFill patternType="solid">
        <fgColor indexed="43"/>
      </patternFill>
    </fill>
  </fills>
  <borders count="33">
    <border>
      <left/>
      <right/>
      <top/>
      <bottom/>
      <diagonal/>
    </border>
    <border diagonalUp="1">
      <left/>
      <right/>
      <top/>
      <bottom/>
      <diagonal style="thin">
        <color auto="1"/>
      </diagonal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1068">
    <xf numFmtId="0" fontId="0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53" fillId="31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53" fillId="35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53" fillId="39" borderId="0" applyNumberFormat="0" applyBorder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0" fontId="53" fillId="43" borderId="0" applyNumberFormat="0" applyBorder="0" applyAlignment="0" applyProtection="0"/>
    <xf numFmtId="0" fontId="1" fillId="45" borderId="0" applyNumberFormat="0" applyBorder="0" applyAlignment="0" applyProtection="0"/>
    <xf numFmtId="0" fontId="1" fillId="46" borderId="0" applyNumberFormat="0" applyBorder="0" applyAlignment="0" applyProtection="0"/>
    <xf numFmtId="0" fontId="53" fillId="47" borderId="0" applyNumberFormat="0" applyBorder="0" applyAlignment="0" applyProtection="0"/>
    <xf numFmtId="0" fontId="1" fillId="49" borderId="0" applyNumberFormat="0" applyBorder="0" applyAlignment="0" applyProtection="0"/>
    <xf numFmtId="0" fontId="1" fillId="50" borderId="0" applyNumberFormat="0" applyBorder="0" applyAlignment="0" applyProtection="0"/>
    <xf numFmtId="0" fontId="53" fillId="51" borderId="0" applyNumberFormat="0" applyBorder="0" applyAlignment="0" applyProtection="0"/>
    <xf numFmtId="0" fontId="54" fillId="0" borderId="0"/>
    <xf numFmtId="0" fontId="70" fillId="57" borderId="0" applyNumberFormat="0" applyBorder="0" applyAlignment="0" applyProtection="0"/>
    <xf numFmtId="0" fontId="54" fillId="53" borderId="0" applyNumberFormat="0" applyBorder="0" applyAlignment="0" applyProtection="0"/>
    <xf numFmtId="0" fontId="54" fillId="55" borderId="0" applyNumberFormat="0" applyBorder="0" applyAlignment="0" applyProtection="0"/>
    <xf numFmtId="0" fontId="70" fillId="58" borderId="0" applyNumberFormat="0" applyBorder="0" applyAlignment="0" applyProtection="0"/>
    <xf numFmtId="0" fontId="70" fillId="59" borderId="0" applyNumberFormat="0" applyBorder="0" applyAlignment="0" applyProtection="0"/>
    <xf numFmtId="0" fontId="54" fillId="60" borderId="0" applyNumberFormat="0" applyBorder="0" applyAlignment="0" applyProtection="0"/>
    <xf numFmtId="0" fontId="54" fillId="54" borderId="0" applyNumberFormat="0" applyBorder="0" applyAlignment="0" applyProtection="0"/>
    <xf numFmtId="0" fontId="70" fillId="61" borderId="0" applyNumberFormat="0" applyBorder="0" applyAlignment="0" applyProtection="0"/>
    <xf numFmtId="0" fontId="70" fillId="61" borderId="0" applyNumberFormat="0" applyBorder="0" applyAlignment="0" applyProtection="0"/>
    <xf numFmtId="0" fontId="54" fillId="62" borderId="0" applyNumberFormat="0" applyBorder="0" applyAlignment="0" applyProtection="0"/>
    <xf numFmtId="0" fontId="54" fillId="63" borderId="0" applyNumberFormat="0" applyBorder="0" applyAlignment="0" applyProtection="0"/>
    <xf numFmtId="0" fontId="70" fillId="63" borderId="0" applyNumberFormat="0" applyBorder="0" applyAlignment="0" applyProtection="0"/>
    <xf numFmtId="0" fontId="70" fillId="64" borderId="0" applyNumberFormat="0" applyBorder="0" applyAlignment="0" applyProtection="0"/>
    <xf numFmtId="0" fontId="54" fillId="65" borderId="0" applyNumberFormat="0" applyBorder="0" applyAlignment="0" applyProtection="0"/>
    <xf numFmtId="0" fontId="54" fillId="65" borderId="0" applyNumberFormat="0" applyBorder="0" applyAlignment="0" applyProtection="0"/>
    <xf numFmtId="0" fontId="70" fillId="64" borderId="0" applyNumberFormat="0" applyBorder="0" applyAlignment="0" applyProtection="0"/>
    <xf numFmtId="0" fontId="70" fillId="56" borderId="0" applyNumberFormat="0" applyBorder="0" applyAlignment="0" applyProtection="0"/>
    <xf numFmtId="0" fontId="54" fillId="66" borderId="0" applyNumberFormat="0" applyBorder="0" applyAlignment="0" applyProtection="0"/>
    <xf numFmtId="0" fontId="54" fillId="53" borderId="0" applyNumberFormat="0" applyBorder="0" applyAlignment="0" applyProtection="0"/>
    <xf numFmtId="0" fontId="70" fillId="55" borderId="0" applyNumberFormat="0" applyBorder="0" applyAlignment="0" applyProtection="0"/>
    <xf numFmtId="0" fontId="70" fillId="67" borderId="0" applyNumberFormat="0" applyBorder="0" applyAlignment="0" applyProtection="0"/>
    <xf numFmtId="0" fontId="54" fillId="68" borderId="0" applyNumberFormat="0" applyBorder="0" applyAlignment="0" applyProtection="0"/>
    <xf numFmtId="0" fontId="54" fillId="69" borderId="0" applyNumberFormat="0" applyBorder="0" applyAlignment="0" applyProtection="0"/>
    <xf numFmtId="0" fontId="70" fillId="67" borderId="0" applyNumberFormat="0" applyBorder="0" applyAlignment="0" applyProtection="0"/>
    <xf numFmtId="0" fontId="60" fillId="60" borderId="0" applyNumberFormat="0" applyBorder="0" applyAlignment="0" applyProtection="0"/>
    <xf numFmtId="0" fontId="64" fillId="54" borderId="24" applyNumberFormat="0" applyAlignment="0" applyProtection="0"/>
    <xf numFmtId="0" fontId="66" fillId="61" borderId="25" applyNumberFormat="0" applyAlignment="0" applyProtection="0"/>
    <xf numFmtId="0" fontId="68" fillId="0" borderId="0" applyNumberFormat="0" applyFill="0" applyBorder="0" applyAlignment="0" applyProtection="0"/>
    <xf numFmtId="0" fontId="59" fillId="62" borderId="0" applyNumberFormat="0" applyBorder="0" applyAlignment="0" applyProtection="0"/>
    <xf numFmtId="0" fontId="56" fillId="0" borderId="26" applyNumberFormat="0" applyFill="0" applyAlignment="0" applyProtection="0"/>
    <xf numFmtId="0" fontId="57" fillId="0" borderId="27" applyNumberFormat="0" applyFill="0" applyAlignment="0" applyProtection="0"/>
    <xf numFmtId="0" fontId="58" fillId="0" borderId="28" applyNumberFormat="0" applyFill="0" applyAlignment="0" applyProtection="0"/>
    <xf numFmtId="0" fontId="58" fillId="0" borderId="0" applyNumberFormat="0" applyFill="0" applyBorder="0" applyAlignment="0" applyProtection="0"/>
    <xf numFmtId="0" fontId="62" fillId="52" borderId="24" applyNumberFormat="0" applyAlignment="0" applyProtection="0"/>
    <xf numFmtId="0" fontId="65" fillId="0" borderId="29" applyNumberFormat="0" applyFill="0" applyAlignment="0" applyProtection="0"/>
    <xf numFmtId="0" fontId="61" fillId="70" borderId="0" applyNumberFormat="0" applyBorder="0" applyAlignment="0" applyProtection="0"/>
    <xf numFmtId="0" fontId="54" fillId="68" borderId="30" applyNumberFormat="0" applyFont="0" applyAlignment="0" applyProtection="0"/>
    <xf numFmtId="0" fontId="63" fillId="54" borderId="31" applyNumberFormat="0" applyAlignment="0" applyProtection="0"/>
    <xf numFmtId="0" fontId="55" fillId="0" borderId="0" applyNumberFormat="0" applyFill="0" applyBorder="0" applyAlignment="0" applyProtection="0"/>
    <xf numFmtId="0" fontId="69" fillId="0" borderId="32" applyNumberFormat="0" applyFill="0" applyAlignment="0" applyProtection="0"/>
    <xf numFmtId="0" fontId="67" fillId="0" borderId="0" applyNumberFormat="0" applyFill="0" applyBorder="0" applyAlignment="0" applyProtection="0"/>
    <xf numFmtId="43" fontId="54" fillId="0" borderId="0" applyFont="0" applyFill="0" applyBorder="0" applyAlignment="0" applyProtection="0"/>
    <xf numFmtId="0" fontId="70" fillId="67" borderId="0" applyNumberFormat="0" applyBorder="0" applyAlignment="0" applyProtection="0"/>
    <xf numFmtId="0" fontId="70" fillId="56" borderId="0" applyNumberFormat="0" applyBorder="0" applyAlignment="0" applyProtection="0"/>
    <xf numFmtId="0" fontId="70" fillId="64" borderId="0" applyNumberFormat="0" applyBorder="0" applyAlignment="0" applyProtection="0"/>
    <xf numFmtId="0" fontId="70" fillId="61" borderId="0" applyNumberFormat="0" applyBorder="0" applyAlignment="0" applyProtection="0"/>
    <xf numFmtId="0" fontId="70" fillId="59" borderId="0" applyNumberFormat="0" applyBorder="0" applyAlignment="0" applyProtection="0"/>
    <xf numFmtId="0" fontId="70" fillId="57" borderId="0" applyNumberFormat="0" applyBorder="0" applyAlignment="0" applyProtection="0"/>
    <xf numFmtId="0" fontId="71" fillId="0" borderId="0" applyNumberFormat="0" applyFill="0" applyBorder="0" applyAlignment="0" applyProtection="0"/>
    <xf numFmtId="0" fontId="1" fillId="0" borderId="0"/>
    <xf numFmtId="0" fontId="39" fillId="0" borderId="15" applyNumberFormat="0" applyFill="0" applyAlignment="0" applyProtection="0"/>
    <xf numFmtId="0" fontId="40" fillId="0" borderId="16" applyNumberFormat="0" applyFill="0" applyAlignment="0" applyProtection="0"/>
    <xf numFmtId="0" fontId="41" fillId="0" borderId="17" applyNumberFormat="0" applyFill="0" applyAlignment="0" applyProtection="0"/>
    <xf numFmtId="0" fontId="41" fillId="0" borderId="0" applyNumberFormat="0" applyFill="0" applyBorder="0" applyAlignment="0" applyProtection="0"/>
    <xf numFmtId="0" fontId="42" fillId="21" borderId="0" applyNumberFormat="0" applyBorder="0" applyAlignment="0" applyProtection="0"/>
    <xf numFmtId="0" fontId="43" fillId="22" borderId="0" applyNumberFormat="0" applyBorder="0" applyAlignment="0" applyProtection="0"/>
    <xf numFmtId="0" fontId="44" fillId="23" borderId="0" applyNumberFormat="0" applyBorder="0" applyAlignment="0" applyProtection="0"/>
    <xf numFmtId="0" fontId="45" fillId="24" borderId="18" applyNumberFormat="0" applyAlignment="0" applyProtection="0"/>
    <xf numFmtId="0" fontId="46" fillId="25" borderId="19" applyNumberFormat="0" applyAlignment="0" applyProtection="0"/>
    <xf numFmtId="0" fontId="47" fillId="25" borderId="18" applyNumberFormat="0" applyAlignment="0" applyProtection="0"/>
    <xf numFmtId="0" fontId="48" fillId="0" borderId="20" applyNumberFormat="0" applyFill="0" applyAlignment="0" applyProtection="0"/>
    <xf numFmtId="0" fontId="49" fillId="26" borderId="21" applyNumberFormat="0" applyAlignment="0" applyProtection="0"/>
    <xf numFmtId="0" fontId="50" fillId="0" borderId="0" applyNumberFormat="0" applyFill="0" applyBorder="0" applyAlignment="0" applyProtection="0"/>
    <xf numFmtId="0" fontId="1" fillId="27" borderId="22" applyNumberFormat="0" applyFont="0" applyAlignment="0" applyProtection="0"/>
    <xf numFmtId="0" fontId="51" fillId="0" borderId="0" applyNumberFormat="0" applyFill="0" applyBorder="0" applyAlignment="0" applyProtection="0"/>
    <xf numFmtId="0" fontId="52" fillId="0" borderId="23" applyNumberFormat="0" applyFill="0" applyAlignment="0" applyProtection="0"/>
    <xf numFmtId="0" fontId="53" fillId="28" borderId="0" applyNumberFormat="0" applyBorder="0" applyAlignment="0" applyProtection="0"/>
    <xf numFmtId="0" fontId="53" fillId="28" borderId="0" applyNumberFormat="0" applyBorder="0" applyAlignment="0" applyProtection="0"/>
    <xf numFmtId="0" fontId="53" fillId="32" borderId="0" applyNumberFormat="0" applyBorder="0" applyAlignment="0" applyProtection="0"/>
    <xf numFmtId="0" fontId="53" fillId="36" borderId="0" applyNumberFormat="0" applyBorder="0" applyAlignment="0" applyProtection="0"/>
    <xf numFmtId="0" fontId="53" fillId="40" borderId="0" applyNumberFormat="0" applyBorder="0" applyAlignment="0" applyProtection="0"/>
    <xf numFmtId="0" fontId="53" fillId="44" borderId="0" applyNumberFormat="0" applyBorder="0" applyAlignment="0" applyProtection="0"/>
    <xf numFmtId="0" fontId="53" fillId="48" borderId="0" applyNumberFormat="0" applyBorder="0" applyAlignment="0" applyProtection="0"/>
    <xf numFmtId="0" fontId="53" fillId="32" borderId="0" applyNumberFormat="0" applyBorder="0" applyAlignment="0" applyProtection="0"/>
    <xf numFmtId="0" fontId="53" fillId="44" borderId="0" applyNumberFormat="0" applyBorder="0" applyAlignment="0" applyProtection="0"/>
    <xf numFmtId="0" fontId="53" fillId="32" borderId="0" applyNumberFormat="0" applyBorder="0" applyAlignment="0" applyProtection="0"/>
    <xf numFmtId="0" fontId="53" fillId="36" borderId="0" applyNumberFormat="0" applyBorder="0" applyAlignment="0" applyProtection="0"/>
    <xf numFmtId="0" fontId="53" fillId="40" borderId="0" applyNumberFormat="0" applyBorder="0" applyAlignment="0" applyProtection="0"/>
    <xf numFmtId="0" fontId="53" fillId="36" borderId="0" applyNumberFormat="0" applyBorder="0" applyAlignment="0" applyProtection="0"/>
    <xf numFmtId="0" fontId="53" fillId="44" borderId="0" applyNumberFormat="0" applyBorder="0" applyAlignment="0" applyProtection="0"/>
    <xf numFmtId="0" fontId="53" fillId="28" borderId="0" applyNumberFormat="0" applyBorder="0" applyAlignment="0" applyProtection="0"/>
    <xf numFmtId="0" fontId="53" fillId="48" borderId="0" applyNumberFormat="0" applyBorder="0" applyAlignment="0" applyProtection="0"/>
    <xf numFmtId="0" fontId="53" fillId="40" borderId="0" applyNumberFormat="0" applyBorder="0" applyAlignment="0" applyProtection="0"/>
    <xf numFmtId="0" fontId="53" fillId="28" borderId="0" applyNumberFormat="0" applyBorder="0" applyAlignment="0" applyProtection="0"/>
    <xf numFmtId="0" fontId="53" fillId="48" borderId="0" applyNumberFormat="0" applyBorder="0" applyAlignment="0" applyProtection="0"/>
    <xf numFmtId="0" fontId="53" fillId="32" borderId="0" applyNumberFormat="0" applyBorder="0" applyAlignment="0" applyProtection="0"/>
    <xf numFmtId="0" fontId="53" fillId="44" borderId="0" applyNumberFormat="0" applyBorder="0" applyAlignment="0" applyProtection="0"/>
    <xf numFmtId="0" fontId="53" fillId="32" borderId="0" applyNumberFormat="0" applyBorder="0" applyAlignment="0" applyProtection="0"/>
    <xf numFmtId="0" fontId="53" fillId="36" borderId="0" applyNumberFormat="0" applyBorder="0" applyAlignment="0" applyProtection="0"/>
    <xf numFmtId="0" fontId="53" fillId="40" borderId="0" applyNumberFormat="0" applyBorder="0" applyAlignment="0" applyProtection="0"/>
    <xf numFmtId="0" fontId="53" fillId="36" borderId="0" applyNumberFormat="0" applyBorder="0" applyAlignment="0" applyProtection="0"/>
    <xf numFmtId="0" fontId="53" fillId="44" borderId="0" applyNumberFormat="0" applyBorder="0" applyAlignment="0" applyProtection="0"/>
    <xf numFmtId="0" fontId="53" fillId="48" borderId="0" applyNumberFormat="0" applyBorder="0" applyAlignment="0" applyProtection="0"/>
    <xf numFmtId="0" fontId="53" fillId="40" borderId="0" applyNumberFormat="0" applyBorder="0" applyAlignment="0" applyProtection="0"/>
    <xf numFmtId="0" fontId="53" fillId="28" borderId="0" applyNumberFormat="0" applyBorder="0" applyAlignment="0" applyProtection="0"/>
    <xf numFmtId="0" fontId="53" fillId="48" borderId="0" applyNumberFormat="0" applyBorder="0" applyAlignment="0" applyProtection="0"/>
  </cellStyleXfs>
  <cellXfs count="71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9" fillId="0" borderId="0" xfId="0" applyFont="1" applyAlignment="1">
      <alignment horizontal="left" vertical="top"/>
    </xf>
    <xf numFmtId="0" fontId="0" fillId="0" borderId="0" xfId="0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0" xfId="0" applyAlignment="1">
      <alignment horizontal="left" vertical="top"/>
    </xf>
    <xf numFmtId="0" fontId="0" fillId="0" borderId="0" xfId="0" applyAlignment="1">
      <alignment vertical="top"/>
    </xf>
    <xf numFmtId="166" fontId="0" fillId="0" borderId="0" xfId="0" applyNumberFormat="1" applyAlignment="1">
      <alignment horizontal="center" vertical="top"/>
    </xf>
    <xf numFmtId="0" fontId="0" fillId="0" borderId="2" xfId="0" applyBorder="1" applyAlignment="1">
      <alignment vertical="top"/>
    </xf>
    <xf numFmtId="165" fontId="0" fillId="0" borderId="0" xfId="0" applyNumberFormat="1" applyAlignment="1">
      <alignment horizontal="center" vertical="top"/>
    </xf>
    <xf numFmtId="0" fontId="0" fillId="0" borderId="0" xfId="0" applyAlignment="1">
      <alignment vertical="top" wrapText="1"/>
    </xf>
    <xf numFmtId="0" fontId="2" fillId="0" borderId="0" xfId="0" applyFont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165" fontId="2" fillId="0" borderId="0" xfId="0" applyNumberFormat="1" applyFont="1" applyAlignment="1">
      <alignment horizontal="center" vertical="top" wrapText="1"/>
    </xf>
    <xf numFmtId="166" fontId="2" fillId="0" borderId="0" xfId="0" applyNumberFormat="1" applyFont="1" applyAlignment="1">
      <alignment horizontal="center" vertical="top" wrapText="1"/>
    </xf>
    <xf numFmtId="0" fontId="0" fillId="2" borderId="0" xfId="0" applyFill="1" applyAlignment="1">
      <alignment horizontal="center" vertical="top"/>
    </xf>
    <xf numFmtId="0" fontId="0" fillId="2" borderId="2" xfId="0" applyFill="1" applyBorder="1" applyAlignment="1">
      <alignment horizontal="center" vertical="top"/>
    </xf>
    <xf numFmtId="0" fontId="0" fillId="2" borderId="0" xfId="0" applyFill="1" applyAlignment="1">
      <alignment horizontal="left" vertical="top"/>
    </xf>
    <xf numFmtId="165" fontId="0" fillId="2" borderId="0" xfId="0" applyNumberFormat="1" applyFill="1" applyAlignment="1">
      <alignment horizontal="center" vertical="top"/>
    </xf>
    <xf numFmtId="166" fontId="0" fillId="2" borderId="0" xfId="0" applyNumberFormat="1" applyFill="1" applyAlignment="1">
      <alignment horizontal="center" vertical="top"/>
    </xf>
    <xf numFmtId="0" fontId="0" fillId="2" borderId="2" xfId="0" applyFill="1" applyBorder="1" applyAlignment="1">
      <alignment vertical="top"/>
    </xf>
    <xf numFmtId="0" fontId="0" fillId="2" borderId="0" xfId="0" applyFill="1" applyAlignment="1">
      <alignment vertical="top" wrapText="1"/>
    </xf>
    <xf numFmtId="0" fontId="9" fillId="2" borderId="0" xfId="0" applyFont="1" applyFill="1" applyAlignment="1">
      <alignment horizontal="center" vertical="top"/>
    </xf>
    <xf numFmtId="0" fontId="9" fillId="2" borderId="2" xfId="0" applyFont="1" applyFill="1" applyBorder="1" applyAlignment="1">
      <alignment horizontal="center" vertical="top"/>
    </xf>
    <xf numFmtId="0" fontId="9" fillId="2" borderId="0" xfId="0" applyFont="1" applyFill="1" applyAlignment="1">
      <alignment horizontal="left" vertical="top"/>
    </xf>
    <xf numFmtId="165" fontId="9" fillId="2" borderId="0" xfId="0" applyNumberFormat="1" applyFont="1" applyFill="1" applyAlignment="1">
      <alignment horizontal="center" vertical="top"/>
    </xf>
    <xf numFmtId="166" fontId="9" fillId="2" borderId="0" xfId="0" applyNumberFormat="1" applyFont="1" applyFill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9" fillId="0" borderId="0" xfId="0" applyFont="1" applyAlignment="1">
      <alignment horizontal="center" vertical="top"/>
    </xf>
    <xf numFmtId="0" fontId="9" fillId="0" borderId="2" xfId="0" applyFont="1" applyBorder="1" applyAlignment="1">
      <alignment horizontal="center" vertical="top"/>
    </xf>
    <xf numFmtId="165" fontId="9" fillId="0" borderId="0" xfId="0" applyNumberFormat="1" applyFont="1" applyAlignment="1">
      <alignment horizontal="center" vertical="top"/>
    </xf>
    <xf numFmtId="166" fontId="9" fillId="0" borderId="0" xfId="0" applyNumberFormat="1" applyFont="1" applyAlignment="1">
      <alignment horizontal="center" vertical="top"/>
    </xf>
    <xf numFmtId="0" fontId="9" fillId="0" borderId="0" xfId="0" applyFont="1" applyAlignment="1">
      <alignment vertical="top"/>
    </xf>
    <xf numFmtId="0" fontId="0" fillId="8" borderId="2" xfId="0" applyFill="1" applyBorder="1" applyAlignment="1">
      <alignment horizontal="center" vertical="top"/>
    </xf>
    <xf numFmtId="0" fontId="0" fillId="8" borderId="0" xfId="0" applyFill="1" applyAlignment="1">
      <alignment horizontal="center" vertical="top"/>
    </xf>
    <xf numFmtId="0" fontId="9" fillId="7" borderId="0" xfId="0" applyFont="1" applyFill="1" applyAlignment="1">
      <alignment horizontal="center" vertical="top"/>
    </xf>
    <xf numFmtId="0" fontId="9" fillId="8" borderId="0" xfId="0" applyFont="1" applyFill="1" applyAlignment="1">
      <alignment horizontal="center" vertical="top"/>
    </xf>
    <xf numFmtId="0" fontId="9" fillId="7" borderId="3" xfId="0" applyFont="1" applyFill="1" applyBorder="1" applyAlignment="1">
      <alignment horizontal="center" vertical="top"/>
    </xf>
    <xf numFmtId="0" fontId="9" fillId="8" borderId="2" xfId="0" applyFont="1" applyFill="1" applyBorder="1" applyAlignment="1">
      <alignment horizontal="center" vertical="top"/>
    </xf>
    <xf numFmtId="0" fontId="9" fillId="8" borderId="0" xfId="0" applyFont="1" applyFill="1" applyAlignment="1">
      <alignment horizontal="left" vertical="top"/>
    </xf>
    <xf numFmtId="165" fontId="9" fillId="8" borderId="0" xfId="0" applyNumberFormat="1" applyFont="1" applyFill="1" applyAlignment="1">
      <alignment horizontal="center" vertical="top"/>
    </xf>
    <xf numFmtId="166" fontId="9" fillId="8" borderId="0" xfId="0" applyNumberFormat="1" applyFont="1" applyFill="1" applyAlignment="1">
      <alignment horizontal="center" vertical="top"/>
    </xf>
    <xf numFmtId="166" fontId="7" fillId="0" borderId="0" xfId="0" applyNumberFormat="1" applyFont="1" applyAlignment="1">
      <alignment horizontal="center" vertical="top"/>
    </xf>
    <xf numFmtId="0" fontId="7" fillId="6" borderId="0" xfId="0" applyFont="1" applyFill="1" applyAlignment="1">
      <alignment horizontal="center" vertical="top"/>
    </xf>
    <xf numFmtId="0" fontId="9" fillId="6" borderId="0" xfId="0" applyFont="1" applyFill="1" applyAlignment="1">
      <alignment horizontal="center" vertical="top"/>
    </xf>
    <xf numFmtId="0" fontId="9" fillId="6" borderId="2" xfId="0" applyFont="1" applyFill="1" applyBorder="1" applyAlignment="1">
      <alignment horizontal="center" vertical="top"/>
    </xf>
    <xf numFmtId="0" fontId="9" fillId="6" borderId="0" xfId="0" applyFont="1" applyFill="1" applyAlignment="1">
      <alignment horizontal="left" vertical="top"/>
    </xf>
    <xf numFmtId="165" fontId="9" fillId="6" borderId="0" xfId="0" applyNumberFormat="1" applyFont="1" applyFill="1" applyAlignment="1">
      <alignment horizontal="center" vertical="top"/>
    </xf>
    <xf numFmtId="166" fontId="9" fillId="6" borderId="0" xfId="0" applyNumberFormat="1" applyFont="1" applyFill="1" applyAlignment="1">
      <alignment horizontal="center" vertical="top"/>
    </xf>
    <xf numFmtId="0" fontId="9" fillId="10" borderId="0" xfId="0" applyFont="1" applyFill="1" applyAlignment="1">
      <alignment horizontal="center" vertical="top"/>
    </xf>
    <xf numFmtId="0" fontId="9" fillId="10" borderId="2" xfId="0" applyFont="1" applyFill="1" applyBorder="1" applyAlignment="1">
      <alignment horizontal="center" vertical="top"/>
    </xf>
    <xf numFmtId="0" fontId="12" fillId="12" borderId="2" xfId="0" applyFont="1" applyFill="1" applyBorder="1" applyAlignment="1">
      <alignment horizontal="left" vertical="top"/>
    </xf>
    <xf numFmtId="0" fontId="9" fillId="10" borderId="0" xfId="0" applyFont="1" applyFill="1" applyAlignment="1">
      <alignment horizontal="left" vertical="top"/>
    </xf>
    <xf numFmtId="165" fontId="9" fillId="10" borderId="0" xfId="0" applyNumberFormat="1" applyFont="1" applyFill="1" applyAlignment="1">
      <alignment horizontal="center" vertical="top"/>
    </xf>
    <xf numFmtId="166" fontId="9" fillId="10" borderId="0" xfId="0" applyNumberFormat="1" applyFont="1" applyFill="1" applyAlignment="1">
      <alignment horizontal="center" vertical="top"/>
    </xf>
    <xf numFmtId="0" fontId="0" fillId="10" borderId="0" xfId="0" applyFill="1" applyAlignment="1">
      <alignment horizontal="center" vertical="top"/>
    </xf>
    <xf numFmtId="0" fontId="9" fillId="9" borderId="0" xfId="0" applyFont="1" applyFill="1" applyAlignment="1">
      <alignment horizontal="center" vertical="top"/>
    </xf>
    <xf numFmtId="0" fontId="9" fillId="9" borderId="5" xfId="0" applyFont="1" applyFill="1" applyBorder="1" applyAlignment="1">
      <alignment horizontal="left" vertical="top"/>
    </xf>
    <xf numFmtId="165" fontId="9" fillId="9" borderId="0" xfId="0" applyNumberFormat="1" applyFont="1" applyFill="1" applyAlignment="1">
      <alignment horizontal="center" vertical="top"/>
    </xf>
    <xf numFmtId="166" fontId="0" fillId="9" borderId="0" xfId="0" applyNumberFormat="1" applyFill="1" applyAlignment="1">
      <alignment horizontal="center" vertical="top"/>
    </xf>
    <xf numFmtId="166" fontId="9" fillId="9" borderId="0" xfId="0" applyNumberFormat="1" applyFont="1" applyFill="1" applyAlignment="1">
      <alignment horizontal="center" vertical="top"/>
    </xf>
    <xf numFmtId="0" fontId="9" fillId="11" borderId="0" xfId="0" applyFont="1" applyFill="1" applyAlignment="1">
      <alignment horizontal="center" vertical="top"/>
    </xf>
    <xf numFmtId="0" fontId="0" fillId="11" borderId="0" xfId="0" applyFill="1" applyAlignment="1">
      <alignment horizontal="center" vertical="top"/>
    </xf>
    <xf numFmtId="0" fontId="0" fillId="11" borderId="0" xfId="0" applyFill="1" applyAlignment="1">
      <alignment vertical="top"/>
    </xf>
    <xf numFmtId="0" fontId="0" fillId="11" borderId="0" xfId="0" applyFill="1" applyAlignment="1">
      <alignment horizontal="left" vertical="top"/>
    </xf>
    <xf numFmtId="165" fontId="0" fillId="11" borderId="0" xfId="0" applyNumberFormat="1" applyFill="1" applyAlignment="1">
      <alignment horizontal="center" vertical="top"/>
    </xf>
    <xf numFmtId="166" fontId="0" fillId="11" borderId="0" xfId="0" applyNumberFormat="1" applyFill="1" applyAlignment="1">
      <alignment horizontal="center" vertical="top"/>
    </xf>
    <xf numFmtId="166" fontId="0" fillId="3" borderId="0" xfId="0" applyNumberFormat="1" applyFill="1" applyAlignment="1">
      <alignment horizontal="center" vertical="top"/>
    </xf>
    <xf numFmtId="0" fontId="0" fillId="3" borderId="0" xfId="0" applyFill="1" applyAlignment="1">
      <alignment horizontal="center" vertical="top"/>
    </xf>
    <xf numFmtId="0" fontId="0" fillId="3" borderId="2" xfId="0" applyFill="1" applyBorder="1" applyAlignment="1">
      <alignment horizontal="center" vertical="top"/>
    </xf>
    <xf numFmtId="0" fontId="0" fillId="3" borderId="0" xfId="0" applyFill="1" applyAlignment="1">
      <alignment horizontal="left" vertical="top"/>
    </xf>
    <xf numFmtId="165" fontId="0" fillId="3" borderId="0" xfId="0" applyNumberFormat="1" applyFill="1" applyAlignment="1">
      <alignment horizontal="center" vertical="top"/>
    </xf>
    <xf numFmtId="0" fontId="0" fillId="5" borderId="0" xfId="0" applyFill="1" applyAlignment="1">
      <alignment horizontal="center" vertical="top"/>
    </xf>
    <xf numFmtId="0" fontId="0" fillId="5" borderId="2" xfId="0" applyFill="1" applyBorder="1" applyAlignment="1">
      <alignment horizontal="center" vertical="top"/>
    </xf>
    <xf numFmtId="0" fontId="0" fillId="5" borderId="1" xfId="0" applyFill="1" applyBorder="1" applyAlignment="1">
      <alignment horizontal="center" vertical="top"/>
    </xf>
    <xf numFmtId="0" fontId="0" fillId="5" borderId="0" xfId="0" applyFill="1" applyAlignment="1">
      <alignment horizontal="left" vertical="top"/>
    </xf>
    <xf numFmtId="165" fontId="0" fillId="5" borderId="0" xfId="0" applyNumberFormat="1" applyFill="1" applyAlignment="1">
      <alignment horizontal="center" vertical="top"/>
    </xf>
    <xf numFmtId="166" fontId="0" fillId="5" borderId="0" xfId="0" applyNumberFormat="1" applyFill="1" applyAlignment="1">
      <alignment horizontal="center" vertical="top"/>
    </xf>
    <xf numFmtId="16" fontId="0" fillId="3" borderId="0" xfId="0" applyNumberFormat="1" applyFill="1" applyAlignment="1">
      <alignment horizontal="center" vertical="top"/>
    </xf>
    <xf numFmtId="0" fontId="0" fillId="4" borderId="0" xfId="0" applyFill="1" applyAlignment="1">
      <alignment horizontal="center" vertical="top"/>
    </xf>
    <xf numFmtId="0" fontId="0" fillId="4" borderId="2" xfId="0" applyFill="1" applyBorder="1" applyAlignment="1">
      <alignment horizontal="center" vertical="top"/>
    </xf>
    <xf numFmtId="0" fontId="0" fillId="4" borderId="0" xfId="0" applyFill="1" applyAlignment="1">
      <alignment horizontal="left" vertical="top"/>
    </xf>
    <xf numFmtId="165" fontId="0" fillId="4" borderId="0" xfId="0" applyNumberFormat="1" applyFill="1" applyAlignment="1">
      <alignment horizontal="center" vertical="top"/>
    </xf>
    <xf numFmtId="166" fontId="0" fillId="4" borderId="0" xfId="0" applyNumberFormat="1" applyFill="1" applyAlignment="1">
      <alignment horizontal="center" vertical="top"/>
    </xf>
    <xf numFmtId="0" fontId="9" fillId="11" borderId="2" xfId="0" applyFont="1" applyFill="1" applyBorder="1" applyAlignment="1">
      <alignment horizontal="center" vertical="top"/>
    </xf>
    <xf numFmtId="0" fontId="9" fillId="11" borderId="0" xfId="0" applyFont="1" applyFill="1" applyAlignment="1">
      <alignment horizontal="left" vertical="top"/>
    </xf>
    <xf numFmtId="165" fontId="9" fillId="11" borderId="0" xfId="0" applyNumberFormat="1" applyFont="1" applyFill="1" applyAlignment="1">
      <alignment horizontal="center" vertical="top"/>
    </xf>
    <xf numFmtId="166" fontId="9" fillId="11" borderId="0" xfId="0" applyNumberFormat="1" applyFont="1" applyFill="1" applyAlignment="1">
      <alignment horizontal="center" vertical="top"/>
    </xf>
    <xf numFmtId="0" fontId="0" fillId="10" borderId="2" xfId="0" applyFill="1" applyBorder="1" applyAlignment="1">
      <alignment horizontal="left" vertical="top"/>
    </xf>
    <xf numFmtId="0" fontId="0" fillId="10" borderId="0" xfId="0" applyFill="1" applyAlignment="1">
      <alignment horizontal="left" vertical="top"/>
    </xf>
    <xf numFmtId="165" fontId="0" fillId="10" borderId="0" xfId="0" applyNumberFormat="1" applyFill="1" applyAlignment="1">
      <alignment horizontal="center" vertical="top"/>
    </xf>
    <xf numFmtId="166" fontId="0" fillId="10" borderId="0" xfId="0" applyNumberFormat="1" applyFill="1" applyAlignment="1">
      <alignment horizontal="center" vertical="top"/>
    </xf>
    <xf numFmtId="0" fontId="0" fillId="3" borderId="2" xfId="0" applyFill="1" applyBorder="1" applyAlignment="1">
      <alignment vertical="top"/>
    </xf>
    <xf numFmtId="0" fontId="0" fillId="10" borderId="2" xfId="0" applyFill="1" applyBorder="1" applyAlignment="1">
      <alignment horizontal="center" vertical="top"/>
    </xf>
    <xf numFmtId="0" fontId="0" fillId="10" borderId="2" xfId="0" applyFill="1" applyBorder="1" applyAlignment="1">
      <alignment vertical="top"/>
    </xf>
    <xf numFmtId="0" fontId="0" fillId="11" borderId="2" xfId="0" applyFill="1" applyBorder="1" applyAlignment="1">
      <alignment horizontal="center" vertical="top"/>
    </xf>
    <xf numFmtId="0" fontId="0" fillId="11" borderId="2" xfId="0" applyFill="1" applyBorder="1" applyAlignment="1">
      <alignment horizontal="left" vertical="top"/>
    </xf>
    <xf numFmtId="0" fontId="13" fillId="0" borderId="0" xfId="0" applyFont="1" applyAlignment="1">
      <alignment horizontal="left" vertical="top"/>
    </xf>
    <xf numFmtId="0" fontId="0" fillId="8" borderId="0" xfId="0" applyFill="1" applyAlignment="1">
      <alignment vertical="top"/>
    </xf>
    <xf numFmtId="0" fontId="0" fillId="8" borderId="0" xfId="0" applyFill="1" applyAlignment="1">
      <alignment horizontal="left" vertical="top"/>
    </xf>
    <xf numFmtId="165" fontId="0" fillId="8" borderId="0" xfId="0" applyNumberFormat="1" applyFill="1" applyAlignment="1">
      <alignment horizontal="center" vertical="top"/>
    </xf>
    <xf numFmtId="166" fontId="0" fillId="8" borderId="0" xfId="0" applyNumberFormat="1" applyFill="1" applyAlignment="1">
      <alignment horizontal="center" vertical="top"/>
    </xf>
    <xf numFmtId="0" fontId="9" fillId="2" borderId="4" xfId="0" applyFont="1" applyFill="1" applyBorder="1" applyAlignment="1">
      <alignment horizontal="center" vertical="top"/>
    </xf>
    <xf numFmtId="0" fontId="9" fillId="2" borderId="3" xfId="0" applyFont="1" applyFill="1" applyBorder="1" applyAlignment="1">
      <alignment horizontal="center" vertical="top"/>
    </xf>
    <xf numFmtId="0" fontId="9" fillId="2" borderId="3" xfId="0" applyFont="1" applyFill="1" applyBorder="1" applyAlignment="1">
      <alignment horizontal="left" vertical="top"/>
    </xf>
    <xf numFmtId="165" fontId="9" fillId="2" borderId="3" xfId="0" applyNumberFormat="1" applyFont="1" applyFill="1" applyBorder="1" applyAlignment="1">
      <alignment horizontal="center" vertical="top"/>
    </xf>
    <xf numFmtId="166" fontId="9" fillId="2" borderId="3" xfId="0" applyNumberFormat="1" applyFont="1" applyFill="1" applyBorder="1" applyAlignment="1">
      <alignment horizontal="center" vertical="top"/>
    </xf>
    <xf numFmtId="0" fontId="9" fillId="3" borderId="0" xfId="0" applyFont="1" applyFill="1" applyAlignment="1">
      <alignment horizontal="center" vertical="top"/>
    </xf>
    <xf numFmtId="0" fontId="9" fillId="3" borderId="2" xfId="0" applyFont="1" applyFill="1" applyBorder="1" applyAlignment="1">
      <alignment horizontal="center" vertical="top"/>
    </xf>
    <xf numFmtId="165" fontId="9" fillId="3" borderId="0" xfId="0" applyNumberFormat="1" applyFont="1" applyFill="1" applyAlignment="1">
      <alignment horizontal="center" vertical="top"/>
    </xf>
    <xf numFmtId="166" fontId="9" fillId="3" borderId="0" xfId="0" applyNumberFormat="1" applyFont="1" applyFill="1" applyAlignment="1">
      <alignment horizontal="center" vertical="top"/>
    </xf>
    <xf numFmtId="0" fontId="0" fillId="0" borderId="2" xfId="0" applyBorder="1" applyAlignment="1">
      <alignment horizontal="left" vertical="top"/>
    </xf>
    <xf numFmtId="0" fontId="0" fillId="6" borderId="0" xfId="0" applyFill="1" applyAlignment="1">
      <alignment horizontal="center" vertical="top"/>
    </xf>
    <xf numFmtId="0" fontId="0" fillId="0" borderId="0" xfId="0" quotePrefix="1" applyAlignment="1">
      <alignment horizontal="center" vertical="top"/>
    </xf>
    <xf numFmtId="0" fontId="2" fillId="2" borderId="13" xfId="0" applyFont="1" applyFill="1" applyBorder="1" applyAlignment="1">
      <alignment horizontal="center" vertical="top"/>
    </xf>
    <xf numFmtId="0" fontId="2" fillId="2" borderId="14" xfId="0" applyFont="1" applyFill="1" applyBorder="1" applyAlignment="1">
      <alignment horizontal="center" vertical="top"/>
    </xf>
    <xf numFmtId="168" fontId="9" fillId="11" borderId="2" xfId="0" applyNumberFormat="1" applyFont="1" applyFill="1" applyBorder="1" applyAlignment="1">
      <alignment vertical="top"/>
    </xf>
    <xf numFmtId="168" fontId="0" fillId="11" borderId="2" xfId="0" applyNumberFormat="1" applyFill="1" applyBorder="1" applyAlignment="1">
      <alignment vertical="top"/>
    </xf>
    <xf numFmtId="0" fontId="5" fillId="0" borderId="0" xfId="463" applyAlignment="1">
      <alignment horizontal="left" vertical="top"/>
    </xf>
    <xf numFmtId="166" fontId="0" fillId="0" borderId="5" xfId="0" applyNumberFormat="1" applyBorder="1" applyAlignment="1">
      <alignment horizontal="center" vertical="top"/>
    </xf>
    <xf numFmtId="166" fontId="2" fillId="0" borderId="5" xfId="0" applyNumberFormat="1" applyFont="1" applyBorder="1" applyAlignment="1">
      <alignment horizontal="center" vertical="top" wrapText="1"/>
    </xf>
    <xf numFmtId="166" fontId="9" fillId="0" borderId="5" xfId="0" applyNumberFormat="1" applyFont="1" applyBorder="1" applyAlignment="1">
      <alignment horizontal="center" vertical="top"/>
    </xf>
    <xf numFmtId="166" fontId="9" fillId="6" borderId="5" xfId="0" applyNumberFormat="1" applyFont="1" applyFill="1" applyBorder="1" applyAlignment="1">
      <alignment horizontal="center" vertical="top"/>
    </xf>
    <xf numFmtId="166" fontId="9" fillId="3" borderId="5" xfId="0" applyNumberFormat="1" applyFont="1" applyFill="1" applyBorder="1" applyAlignment="1">
      <alignment horizontal="center" vertical="top"/>
    </xf>
    <xf numFmtId="166" fontId="0" fillId="2" borderId="5" xfId="0" applyNumberFormat="1" applyFill="1" applyBorder="1" applyAlignment="1">
      <alignment horizontal="center" vertical="top"/>
    </xf>
    <xf numFmtId="166" fontId="9" fillId="2" borderId="5" xfId="0" applyNumberFormat="1" applyFont="1" applyFill="1" applyBorder="1" applyAlignment="1">
      <alignment horizontal="center" vertical="top"/>
    </xf>
    <xf numFmtId="166" fontId="9" fillId="2" borderId="6" xfId="0" applyNumberFormat="1" applyFont="1" applyFill="1" applyBorder="1" applyAlignment="1">
      <alignment horizontal="center" vertical="top"/>
    </xf>
    <xf numFmtId="166" fontId="0" fillId="9" borderId="5" xfId="0" applyNumberFormat="1" applyFill="1" applyBorder="1" applyAlignment="1">
      <alignment horizontal="center" vertical="top"/>
    </xf>
    <xf numFmtId="166" fontId="0" fillId="8" borderId="5" xfId="0" applyNumberFormat="1" applyFill="1" applyBorder="1" applyAlignment="1">
      <alignment horizontal="center" vertical="top"/>
    </xf>
    <xf numFmtId="166" fontId="9" fillId="8" borderId="5" xfId="0" applyNumberFormat="1" applyFont="1" applyFill="1" applyBorder="1" applyAlignment="1">
      <alignment horizontal="center" vertical="top"/>
    </xf>
    <xf numFmtId="166" fontId="0" fillId="3" borderId="5" xfId="0" applyNumberFormat="1" applyFill="1" applyBorder="1" applyAlignment="1">
      <alignment horizontal="center" vertical="top"/>
    </xf>
    <xf numFmtId="166" fontId="0" fillId="5" borderId="5" xfId="0" applyNumberFormat="1" applyFill="1" applyBorder="1" applyAlignment="1">
      <alignment horizontal="center" vertical="top"/>
    </xf>
    <xf numFmtId="166" fontId="0" fillId="4" borderId="5" xfId="0" applyNumberFormat="1" applyFill="1" applyBorder="1" applyAlignment="1">
      <alignment horizontal="center" vertical="top"/>
    </xf>
    <xf numFmtId="166" fontId="9" fillId="10" borderId="5" xfId="0" applyNumberFormat="1" applyFont="1" applyFill="1" applyBorder="1" applyAlignment="1">
      <alignment horizontal="center" vertical="top"/>
    </xf>
    <xf numFmtId="166" fontId="0" fillId="10" borderId="5" xfId="0" applyNumberFormat="1" applyFill="1" applyBorder="1" applyAlignment="1">
      <alignment horizontal="center" vertical="top"/>
    </xf>
    <xf numFmtId="166" fontId="9" fillId="11" borderId="5" xfId="0" applyNumberFormat="1" applyFont="1" applyFill="1" applyBorder="1" applyAlignment="1">
      <alignment horizontal="center" vertical="top"/>
    </xf>
    <xf numFmtId="166" fontId="0" fillId="11" borderId="5" xfId="0" applyNumberFormat="1" applyFill="1" applyBorder="1" applyAlignment="1">
      <alignment horizontal="center" vertical="top"/>
    </xf>
    <xf numFmtId="1" fontId="0" fillId="0" borderId="0" xfId="0" applyNumberFormat="1" applyAlignment="1">
      <alignment horizontal="center" vertical="top"/>
    </xf>
    <xf numFmtId="1" fontId="2" fillId="0" borderId="0" xfId="0" applyNumberFormat="1" applyFont="1" applyAlignment="1">
      <alignment horizontal="center" vertical="top" wrapText="1"/>
    </xf>
    <xf numFmtId="1" fontId="9" fillId="0" borderId="0" xfId="0" applyNumberFormat="1" applyFont="1" applyAlignment="1">
      <alignment horizontal="center" vertical="top"/>
    </xf>
    <xf numFmtId="1" fontId="9" fillId="6" borderId="0" xfId="0" applyNumberFormat="1" applyFont="1" applyFill="1" applyAlignment="1">
      <alignment horizontal="center" vertical="top"/>
    </xf>
    <xf numFmtId="1" fontId="9" fillId="3" borderId="0" xfId="0" applyNumberFormat="1" applyFont="1" applyFill="1" applyAlignment="1">
      <alignment horizontal="center" vertical="top"/>
    </xf>
    <xf numFmtId="1" fontId="0" fillId="2" borderId="0" xfId="0" applyNumberFormat="1" applyFill="1" applyAlignment="1">
      <alignment horizontal="center" vertical="top"/>
    </xf>
    <xf numFmtId="1" fontId="9" fillId="2" borderId="0" xfId="0" applyNumberFormat="1" applyFont="1" applyFill="1" applyAlignment="1">
      <alignment horizontal="center" vertical="top"/>
    </xf>
    <xf numFmtId="1" fontId="9" fillId="2" borderId="3" xfId="0" applyNumberFormat="1" applyFont="1" applyFill="1" applyBorder="1" applyAlignment="1">
      <alignment horizontal="center" vertical="top"/>
    </xf>
    <xf numFmtId="1" fontId="9" fillId="9" borderId="0" xfId="0" applyNumberFormat="1" applyFont="1" applyFill="1" applyAlignment="1">
      <alignment horizontal="center" vertical="top"/>
    </xf>
    <xf numFmtId="1" fontId="0" fillId="8" borderId="0" xfId="0" applyNumberFormat="1" applyFill="1" applyAlignment="1">
      <alignment horizontal="center" vertical="top"/>
    </xf>
    <xf numFmtId="1" fontId="9" fillId="8" borderId="0" xfId="0" applyNumberFormat="1" applyFont="1" applyFill="1" applyAlignment="1">
      <alignment horizontal="center" vertical="top"/>
    </xf>
    <xf numFmtId="1" fontId="0" fillId="3" borderId="0" xfId="0" applyNumberFormat="1" applyFill="1" applyAlignment="1">
      <alignment horizontal="center" vertical="top"/>
    </xf>
    <xf numFmtId="1" fontId="0" fillId="4" borderId="0" xfId="0" applyNumberFormat="1" applyFill="1" applyAlignment="1">
      <alignment horizontal="center" vertical="top"/>
    </xf>
    <xf numFmtId="1" fontId="0" fillId="10" borderId="0" xfId="0" applyNumberFormat="1" applyFill="1" applyAlignment="1">
      <alignment horizontal="center" vertical="top"/>
    </xf>
    <xf numFmtId="1" fontId="2" fillId="0" borderId="0" xfId="0" applyNumberFormat="1" applyFont="1" applyAlignment="1">
      <alignment horizontal="center"/>
    </xf>
    <xf numFmtId="0" fontId="2" fillId="2" borderId="0" xfId="0" applyFont="1" applyFill="1" applyAlignment="1">
      <alignment horizontal="center" vertical="top"/>
    </xf>
    <xf numFmtId="0" fontId="9" fillId="14" borderId="0" xfId="0" applyFont="1" applyFill="1" applyAlignment="1">
      <alignment horizontal="center" vertical="top"/>
    </xf>
    <xf numFmtId="0" fontId="0" fillId="14" borderId="0" xfId="0" applyFill="1" applyAlignment="1">
      <alignment horizontal="center" vertical="top"/>
    </xf>
    <xf numFmtId="0" fontId="0" fillId="14" borderId="2" xfId="0" applyFill="1" applyBorder="1" applyAlignment="1">
      <alignment horizontal="center" vertical="top"/>
    </xf>
    <xf numFmtId="0" fontId="0" fillId="14" borderId="2" xfId="0" applyFill="1" applyBorder="1" applyAlignment="1">
      <alignment horizontal="left" vertical="top"/>
    </xf>
    <xf numFmtId="0" fontId="0" fillId="14" borderId="0" xfId="0" applyFill="1" applyAlignment="1">
      <alignment horizontal="left" vertical="top"/>
    </xf>
    <xf numFmtId="165" fontId="0" fillId="14" borderId="0" xfId="0" applyNumberFormat="1" applyFill="1" applyAlignment="1">
      <alignment horizontal="center" vertical="top"/>
    </xf>
    <xf numFmtId="0" fontId="0" fillId="14" borderId="0" xfId="0" applyFill="1" applyAlignment="1">
      <alignment vertical="top"/>
    </xf>
    <xf numFmtId="166" fontId="0" fillId="14" borderId="0" xfId="0" applyNumberFormat="1" applyFill="1" applyAlignment="1">
      <alignment horizontal="center" vertical="top"/>
    </xf>
    <xf numFmtId="166" fontId="0" fillId="14" borderId="5" xfId="0" applyNumberFormat="1" applyFill="1" applyBorder="1" applyAlignment="1">
      <alignment horizontal="center" vertical="top"/>
    </xf>
    <xf numFmtId="0" fontId="0" fillId="14" borderId="0" xfId="0" quotePrefix="1" applyFill="1" applyAlignment="1">
      <alignment horizontal="center" vertical="top"/>
    </xf>
    <xf numFmtId="1" fontId="0" fillId="14" borderId="0" xfId="0" applyNumberFormat="1" applyFill="1" applyAlignment="1">
      <alignment horizontal="center" vertical="top"/>
    </xf>
    <xf numFmtId="0" fontId="0" fillId="15" borderId="0" xfId="0" applyFill="1" applyAlignment="1">
      <alignment vertical="top"/>
    </xf>
    <xf numFmtId="0" fontId="0" fillId="15" borderId="0" xfId="0" applyFill="1" applyAlignment="1">
      <alignment horizontal="center" vertical="top"/>
    </xf>
    <xf numFmtId="0" fontId="0" fillId="15" borderId="0" xfId="0" applyFill="1" applyAlignment="1">
      <alignment horizontal="left" vertical="top"/>
    </xf>
    <xf numFmtId="165" fontId="0" fillId="15" borderId="0" xfId="0" applyNumberFormat="1" applyFill="1" applyAlignment="1">
      <alignment horizontal="center" vertical="top"/>
    </xf>
    <xf numFmtId="166" fontId="0" fillId="15" borderId="0" xfId="0" applyNumberFormat="1" applyFill="1" applyAlignment="1">
      <alignment horizontal="center" vertical="top"/>
    </xf>
    <xf numFmtId="166" fontId="0" fillId="15" borderId="5" xfId="0" applyNumberFormat="1" applyFill="1" applyBorder="1" applyAlignment="1">
      <alignment horizontal="center" vertical="top"/>
    </xf>
    <xf numFmtId="0" fontId="0" fillId="15" borderId="0" xfId="0" quotePrefix="1" applyFill="1" applyAlignment="1">
      <alignment horizontal="center" vertical="top"/>
    </xf>
    <xf numFmtId="1" fontId="0" fillId="15" borderId="0" xfId="0" applyNumberFormat="1" applyFill="1" applyAlignment="1">
      <alignment horizontal="center" vertical="top"/>
    </xf>
    <xf numFmtId="0" fontId="0" fillId="15" borderId="2" xfId="0" applyFill="1" applyBorder="1" applyAlignment="1">
      <alignment horizontal="left" vertical="top"/>
    </xf>
    <xf numFmtId="169" fontId="0" fillId="0" borderId="0" xfId="0" applyNumberFormat="1" applyAlignment="1">
      <alignment horizontal="left" vertical="top"/>
    </xf>
    <xf numFmtId="16" fontId="0" fillId="0" borderId="2" xfId="0" applyNumberFormat="1" applyBorder="1" applyAlignment="1">
      <alignment horizontal="center" vertical="top"/>
    </xf>
    <xf numFmtId="0" fontId="0" fillId="0" borderId="11" xfId="0" applyBorder="1" applyAlignment="1">
      <alignment horizontal="center" vertical="top"/>
    </xf>
    <xf numFmtId="0" fontId="2" fillId="0" borderId="11" xfId="0" applyFont="1" applyBorder="1" applyAlignment="1">
      <alignment horizontal="center" vertical="top" wrapText="1"/>
    </xf>
    <xf numFmtId="0" fontId="9" fillId="0" borderId="11" xfId="0" applyFont="1" applyBorder="1" applyAlignment="1">
      <alignment horizontal="center" vertical="top"/>
    </xf>
    <xf numFmtId="0" fontId="9" fillId="7" borderId="11" xfId="0" applyFont="1" applyFill="1" applyBorder="1" applyAlignment="1">
      <alignment horizontal="center" vertical="top"/>
    </xf>
    <xf numFmtId="0" fontId="9" fillId="6" borderId="11" xfId="0" applyFont="1" applyFill="1" applyBorder="1" applyAlignment="1">
      <alignment horizontal="center" vertical="top"/>
    </xf>
    <xf numFmtId="0" fontId="9" fillId="3" borderId="11" xfId="0" applyFont="1" applyFill="1" applyBorder="1" applyAlignment="1">
      <alignment horizontal="center" vertical="top"/>
    </xf>
    <xf numFmtId="0" fontId="9" fillId="7" borderId="10" xfId="0" applyFont="1" applyFill="1" applyBorder="1" applyAlignment="1">
      <alignment horizontal="center" vertical="top"/>
    </xf>
    <xf numFmtId="0" fontId="9" fillId="9" borderId="11" xfId="0" applyFont="1" applyFill="1" applyBorder="1" applyAlignment="1">
      <alignment horizontal="center" vertical="top"/>
    </xf>
    <xf numFmtId="0" fontId="9" fillId="8" borderId="11" xfId="0" applyFont="1" applyFill="1" applyBorder="1" applyAlignment="1">
      <alignment horizontal="center" vertical="top"/>
    </xf>
    <xf numFmtId="0" fontId="0" fillId="3" borderId="11" xfId="0" applyFill="1" applyBorder="1" applyAlignment="1">
      <alignment horizontal="center" vertical="top"/>
    </xf>
    <xf numFmtId="0" fontId="0" fillId="5" borderId="11" xfId="0" applyFill="1" applyBorder="1" applyAlignment="1">
      <alignment horizontal="center" vertical="top"/>
    </xf>
    <xf numFmtId="0" fontId="0" fillId="4" borderId="11" xfId="0" applyFill="1" applyBorder="1" applyAlignment="1">
      <alignment horizontal="center" vertical="top"/>
    </xf>
    <xf numFmtId="0" fontId="9" fillId="10" borderId="11" xfId="0" applyFont="1" applyFill="1" applyBorder="1" applyAlignment="1">
      <alignment horizontal="center" vertical="top"/>
    </xf>
    <xf numFmtId="0" fontId="0" fillId="10" borderId="11" xfId="0" applyFill="1" applyBorder="1" applyAlignment="1">
      <alignment horizontal="center" vertical="top"/>
    </xf>
    <xf numFmtId="0" fontId="9" fillId="11" borderId="11" xfId="0" applyFont="1" applyFill="1" applyBorder="1" applyAlignment="1">
      <alignment horizontal="center" vertical="top"/>
    </xf>
    <xf numFmtId="0" fontId="0" fillId="14" borderId="11" xfId="0" quotePrefix="1" applyFill="1" applyBorder="1" applyAlignment="1">
      <alignment horizontal="center" vertical="top"/>
    </xf>
    <xf numFmtId="0" fontId="0" fillId="15" borderId="11" xfId="0" quotePrefix="1" applyFill="1" applyBorder="1" applyAlignment="1">
      <alignment horizontal="center" vertical="top"/>
    </xf>
    <xf numFmtId="0" fontId="0" fillId="0" borderId="11" xfId="0" quotePrefix="1" applyBorder="1" applyAlignment="1">
      <alignment horizontal="center" vertical="top"/>
    </xf>
    <xf numFmtId="0" fontId="0" fillId="0" borderId="0" xfId="0" applyAlignment="1">
      <alignment horizontal="right" vertical="top"/>
    </xf>
    <xf numFmtId="0" fontId="0" fillId="0" borderId="0" xfId="0" quotePrefix="1" applyAlignment="1">
      <alignment vertical="top"/>
    </xf>
    <xf numFmtId="0" fontId="0" fillId="15" borderId="0" xfId="0" quotePrefix="1" applyFill="1" applyAlignment="1">
      <alignment vertical="top"/>
    </xf>
    <xf numFmtId="1" fontId="0" fillId="15" borderId="6" xfId="0" applyNumberFormat="1" applyFill="1" applyBorder="1" applyAlignment="1">
      <alignment horizontal="center" vertical="top"/>
    </xf>
    <xf numFmtId="1" fontId="0" fillId="0" borderId="8" xfId="0" applyNumberFormat="1" applyBorder="1" applyAlignment="1">
      <alignment horizontal="center" vertical="top"/>
    </xf>
    <xf numFmtId="169" fontId="0" fillId="0" borderId="0" xfId="0" applyNumberFormat="1" applyAlignment="1">
      <alignment horizontal="center" vertical="top"/>
    </xf>
    <xf numFmtId="1" fontId="0" fillId="0" borderId="5" xfId="0" applyNumberFormat="1" applyBorder="1" applyAlignment="1">
      <alignment horizontal="center" vertical="top"/>
    </xf>
    <xf numFmtId="0" fontId="8" fillId="15" borderId="0" xfId="0" applyFont="1" applyFill="1" applyAlignment="1">
      <alignment horizontal="center" vertical="top"/>
    </xf>
    <xf numFmtId="0" fontId="8" fillId="14" borderId="2" xfId="0" applyFont="1" applyFill="1" applyBorder="1" applyAlignment="1">
      <alignment horizontal="center" vertical="top"/>
    </xf>
    <xf numFmtId="0" fontId="8" fillId="2" borderId="0" xfId="0" applyFont="1" applyFill="1" applyAlignment="1">
      <alignment horizontal="center" vertical="top"/>
    </xf>
    <xf numFmtId="0" fontId="8" fillId="15" borderId="0" xfId="0" applyFont="1" applyFill="1" applyAlignment="1">
      <alignment horizontal="left" vertical="top"/>
    </xf>
    <xf numFmtId="0" fontId="0" fillId="17" borderId="0" xfId="0" applyFill="1" applyAlignment="1">
      <alignment horizontal="center" vertical="top"/>
    </xf>
    <xf numFmtId="0" fontId="0" fillId="8" borderId="2" xfId="0" applyFill="1" applyBorder="1" applyAlignment="1">
      <alignment vertical="top"/>
    </xf>
    <xf numFmtId="0" fontId="0" fillId="17" borderId="0" xfId="0" applyFill="1" applyAlignment="1">
      <alignment horizontal="left" vertical="top"/>
    </xf>
    <xf numFmtId="164" fontId="0" fillId="0" borderId="0" xfId="0" applyNumberFormat="1" applyAlignment="1">
      <alignment horizontal="center" vertical="top"/>
    </xf>
    <xf numFmtId="164" fontId="9" fillId="0" borderId="0" xfId="0" applyNumberFormat="1" applyFont="1" applyAlignment="1">
      <alignment horizontal="center" vertical="top"/>
    </xf>
    <xf numFmtId="164" fontId="9" fillId="6" borderId="0" xfId="0" applyNumberFormat="1" applyFont="1" applyFill="1" applyAlignment="1">
      <alignment horizontal="center" vertical="top"/>
    </xf>
    <xf numFmtId="164" fontId="9" fillId="3" borderId="0" xfId="0" applyNumberFormat="1" applyFont="1" applyFill="1" applyAlignment="1">
      <alignment horizontal="center" vertical="top"/>
    </xf>
    <xf numFmtId="164" fontId="0" fillId="2" borderId="0" xfId="0" applyNumberFormat="1" applyFill="1" applyAlignment="1">
      <alignment horizontal="center" vertical="top"/>
    </xf>
    <xf numFmtId="164" fontId="9" fillId="2" borderId="0" xfId="0" applyNumberFormat="1" applyFont="1" applyFill="1" applyAlignment="1">
      <alignment horizontal="center" vertical="top"/>
    </xf>
    <xf numFmtId="164" fontId="9" fillId="2" borderId="3" xfId="0" applyNumberFormat="1" applyFont="1" applyFill="1" applyBorder="1" applyAlignment="1">
      <alignment horizontal="center" vertical="top"/>
    </xf>
    <xf numFmtId="164" fontId="0" fillId="9" borderId="0" xfId="0" applyNumberFormat="1" applyFill="1" applyAlignment="1">
      <alignment horizontal="center" vertical="top"/>
    </xf>
    <xf numFmtId="164" fontId="0" fillId="8" borderId="0" xfId="0" applyNumberFormat="1" applyFill="1" applyAlignment="1">
      <alignment horizontal="center" vertical="top"/>
    </xf>
    <xf numFmtId="164" fontId="9" fillId="8" borderId="0" xfId="0" applyNumberFormat="1" applyFont="1" applyFill="1" applyAlignment="1">
      <alignment horizontal="center" vertical="top"/>
    </xf>
    <xf numFmtId="164" fontId="0" fillId="3" borderId="0" xfId="0" applyNumberFormat="1" applyFill="1" applyAlignment="1">
      <alignment horizontal="center" vertical="top"/>
    </xf>
    <xf numFmtId="164" fontId="0" fillId="5" borderId="0" xfId="0" applyNumberFormat="1" applyFill="1" applyAlignment="1">
      <alignment horizontal="center" vertical="top"/>
    </xf>
    <xf numFmtId="164" fontId="0" fillId="4" borderId="0" xfId="0" applyNumberFormat="1" applyFill="1" applyAlignment="1">
      <alignment horizontal="center" vertical="top"/>
    </xf>
    <xf numFmtId="164" fontId="9" fillId="10" borderId="0" xfId="0" applyNumberFormat="1" applyFont="1" applyFill="1" applyAlignment="1">
      <alignment horizontal="center" vertical="top"/>
    </xf>
    <xf numFmtId="164" fontId="0" fillId="10" borderId="0" xfId="0" applyNumberFormat="1" applyFill="1" applyAlignment="1">
      <alignment horizontal="center" vertical="top"/>
    </xf>
    <xf numFmtId="164" fontId="9" fillId="11" borderId="0" xfId="0" applyNumberFormat="1" applyFont="1" applyFill="1" applyAlignment="1">
      <alignment horizontal="center" vertical="top"/>
    </xf>
    <xf numFmtId="164" fontId="0" fillId="11" borderId="0" xfId="0" applyNumberFormat="1" applyFill="1" applyAlignment="1">
      <alignment horizontal="center" vertical="top"/>
    </xf>
    <xf numFmtId="164" fontId="0" fillId="14" borderId="0" xfId="0" applyNumberFormat="1" applyFill="1" applyAlignment="1">
      <alignment horizontal="center" vertical="top"/>
    </xf>
    <xf numFmtId="164" fontId="0" fillId="15" borderId="0" xfId="0" applyNumberFormat="1" applyFill="1" applyAlignment="1">
      <alignment horizontal="center" vertical="top"/>
    </xf>
    <xf numFmtId="164" fontId="12" fillId="0" borderId="0" xfId="0" applyNumberFormat="1" applyFont="1" applyAlignment="1">
      <alignment horizontal="center" vertical="top"/>
    </xf>
    <xf numFmtId="166" fontId="7" fillId="3" borderId="0" xfId="0" applyNumberFormat="1" applyFont="1" applyFill="1" applyAlignment="1">
      <alignment horizontal="center" vertical="top"/>
    </xf>
    <xf numFmtId="166" fontId="7" fillId="5" borderId="0" xfId="0" applyNumberFormat="1" applyFont="1" applyFill="1" applyAlignment="1">
      <alignment horizontal="center" vertical="top"/>
    </xf>
    <xf numFmtId="166" fontId="7" fillId="4" borderId="0" xfId="0" applyNumberFormat="1" applyFont="1" applyFill="1" applyAlignment="1">
      <alignment horizontal="center" vertical="top"/>
    </xf>
    <xf numFmtId="0" fontId="13" fillId="0" borderId="0" xfId="0" applyFont="1" applyAlignment="1">
      <alignment vertical="top"/>
    </xf>
    <xf numFmtId="0" fontId="0" fillId="3" borderId="0" xfId="0" applyFill="1" applyAlignment="1">
      <alignment horizontal="left" vertical="top" wrapText="1"/>
    </xf>
    <xf numFmtId="164" fontId="9" fillId="0" borderId="0" xfId="0" applyNumberFormat="1" applyFont="1" applyAlignment="1">
      <alignment vertical="top"/>
    </xf>
    <xf numFmtId="164" fontId="9" fillId="6" borderId="0" xfId="0" applyNumberFormat="1" applyFont="1" applyFill="1" applyAlignment="1">
      <alignment vertical="top"/>
    </xf>
    <xf numFmtId="164" fontId="0" fillId="0" borderId="0" xfId="0" applyNumberFormat="1" applyAlignment="1">
      <alignment vertical="top"/>
    </xf>
    <xf numFmtId="164" fontId="9" fillId="3" borderId="0" xfId="0" applyNumberFormat="1" applyFont="1" applyFill="1" applyAlignment="1">
      <alignment vertical="top"/>
    </xf>
    <xf numFmtId="0" fontId="0" fillId="2" borderId="0" xfId="0" applyFill="1" applyAlignment="1">
      <alignment vertical="top"/>
    </xf>
    <xf numFmtId="164" fontId="9" fillId="2" borderId="0" xfId="0" applyNumberFormat="1" applyFont="1" applyFill="1" applyAlignment="1">
      <alignment vertical="top"/>
    </xf>
    <xf numFmtId="164" fontId="0" fillId="2" borderId="0" xfId="0" applyNumberFormat="1" applyFill="1" applyAlignment="1">
      <alignment vertical="top"/>
    </xf>
    <xf numFmtId="164" fontId="9" fillId="2" borderId="3" xfId="0" applyNumberFormat="1" applyFont="1" applyFill="1" applyBorder="1" applyAlignment="1">
      <alignment vertical="top"/>
    </xf>
    <xf numFmtId="164" fontId="9" fillId="9" borderId="0" xfId="0" applyNumberFormat="1" applyFont="1" applyFill="1" applyAlignment="1">
      <alignment vertical="top"/>
    </xf>
    <xf numFmtId="164" fontId="0" fillId="8" borderId="0" xfId="0" applyNumberFormat="1" applyFill="1" applyAlignment="1">
      <alignment vertical="top"/>
    </xf>
    <xf numFmtId="164" fontId="0" fillId="3" borderId="0" xfId="0" applyNumberFormat="1" applyFill="1" applyAlignment="1">
      <alignment vertical="top"/>
    </xf>
    <xf numFmtId="164" fontId="0" fillId="5" borderId="0" xfId="0" applyNumberFormat="1" applyFill="1" applyAlignment="1">
      <alignment vertical="top"/>
    </xf>
    <xf numFmtId="164" fontId="0" fillId="4" borderId="0" xfId="0" applyNumberFormat="1" applyFill="1" applyAlignment="1">
      <alignment vertical="top"/>
    </xf>
    <xf numFmtId="0" fontId="0" fillId="3" borderId="0" xfId="0" applyFill="1" applyAlignment="1">
      <alignment vertical="top"/>
    </xf>
    <xf numFmtId="164" fontId="9" fillId="10" borderId="0" xfId="0" applyNumberFormat="1" applyFont="1" applyFill="1" applyAlignment="1">
      <alignment vertical="top"/>
    </xf>
    <xf numFmtId="164" fontId="0" fillId="10" borderId="0" xfId="0" applyNumberFormat="1" applyFill="1" applyAlignment="1">
      <alignment vertical="top"/>
    </xf>
    <xf numFmtId="0" fontId="0" fillId="10" borderId="0" xfId="0" applyFill="1" applyAlignment="1">
      <alignment vertical="top"/>
    </xf>
    <xf numFmtId="168" fontId="9" fillId="11" borderId="0" xfId="0" applyNumberFormat="1" applyFont="1" applyFill="1" applyAlignment="1">
      <alignment vertical="top"/>
    </xf>
    <xf numFmtId="168" fontId="0" fillId="11" borderId="0" xfId="0" applyNumberFormat="1" applyFill="1" applyAlignment="1">
      <alignment vertical="top"/>
    </xf>
    <xf numFmtId="0" fontId="0" fillId="15" borderId="3" xfId="0" applyFill="1" applyBorder="1" applyAlignment="1">
      <alignment vertical="top"/>
    </xf>
    <xf numFmtId="0" fontId="0" fillId="0" borderId="9" xfId="0" applyBorder="1" applyAlignment="1">
      <alignment vertical="top"/>
    </xf>
    <xf numFmtId="1" fontId="9" fillId="5" borderId="0" xfId="0" applyNumberFormat="1" applyFont="1" applyFill="1" applyAlignment="1">
      <alignment horizontal="center" vertical="top"/>
    </xf>
    <xf numFmtId="169" fontId="14" fillId="0" borderId="4" xfId="0" applyNumberFormat="1" applyFont="1" applyBorder="1" applyAlignment="1">
      <alignment horizontal="left" vertical="top"/>
    </xf>
    <xf numFmtId="0" fontId="0" fillId="0" borderId="3" xfId="0" applyBorder="1" applyAlignment="1">
      <alignment vertical="top"/>
    </xf>
    <xf numFmtId="0" fontId="0" fillId="0" borderId="6" xfId="0" applyBorder="1" applyAlignment="1">
      <alignment vertical="top"/>
    </xf>
    <xf numFmtId="0" fontId="2" fillId="0" borderId="0" xfId="0" applyFont="1" applyAlignment="1">
      <alignment horizontal="center" vertical="top"/>
    </xf>
    <xf numFmtId="170" fontId="2" fillId="0" borderId="0" xfId="0" applyNumberFormat="1" applyFont="1" applyAlignment="1">
      <alignment horizontal="center" vertical="top"/>
    </xf>
    <xf numFmtId="1" fontId="2" fillId="0" borderId="5" xfId="0" applyNumberFormat="1" applyFont="1" applyBorder="1" applyAlignment="1">
      <alignment horizontal="center" vertical="top" wrapText="1"/>
    </xf>
    <xf numFmtId="169" fontId="9" fillId="11" borderId="0" xfId="0" applyNumberFormat="1" applyFont="1" applyFill="1" applyAlignment="1">
      <alignment horizontal="center" vertical="top"/>
    </xf>
    <xf numFmtId="170" fontId="9" fillId="11" borderId="0" xfId="0" applyNumberFormat="1" applyFont="1" applyFill="1" applyAlignment="1">
      <alignment vertical="top"/>
    </xf>
    <xf numFmtId="169" fontId="0" fillId="11" borderId="0" xfId="0" applyNumberFormat="1" applyFill="1" applyAlignment="1">
      <alignment horizontal="center" vertical="top"/>
    </xf>
    <xf numFmtId="170" fontId="0" fillId="11" borderId="0" xfId="0" applyNumberFormat="1" applyFill="1" applyAlignment="1">
      <alignment vertical="top"/>
    </xf>
    <xf numFmtId="168" fontId="0" fillId="11" borderId="7" xfId="0" applyNumberFormat="1" applyFill="1" applyBorder="1" applyAlignment="1">
      <alignment vertical="top"/>
    </xf>
    <xf numFmtId="169" fontId="0" fillId="11" borderId="9" xfId="0" applyNumberFormat="1" applyFill="1" applyBorder="1" applyAlignment="1">
      <alignment horizontal="center" vertical="top"/>
    </xf>
    <xf numFmtId="170" fontId="0" fillId="11" borderId="9" xfId="0" applyNumberFormat="1" applyFill="1" applyBorder="1" applyAlignment="1">
      <alignment vertical="top"/>
    </xf>
    <xf numFmtId="166" fontId="9" fillId="11" borderId="8" xfId="0" applyNumberFormat="1" applyFont="1" applyFill="1" applyBorder="1" applyAlignment="1">
      <alignment horizontal="center" vertical="top"/>
    </xf>
    <xf numFmtId="167" fontId="0" fillId="0" borderId="0" xfId="0" applyNumberFormat="1" applyAlignment="1">
      <alignment vertical="top"/>
    </xf>
    <xf numFmtId="1" fontId="9" fillId="11" borderId="0" xfId="0" applyNumberFormat="1" applyFont="1" applyFill="1" applyAlignment="1">
      <alignment horizontal="center" vertical="top"/>
    </xf>
    <xf numFmtId="14" fontId="0" fillId="0" borderId="0" xfId="0" applyNumberFormat="1" applyAlignment="1">
      <alignment vertical="top"/>
    </xf>
    <xf numFmtId="0" fontId="0" fillId="11" borderId="11" xfId="0" applyFill="1" applyBorder="1" applyAlignment="1">
      <alignment horizontal="center" vertical="top"/>
    </xf>
    <xf numFmtId="0" fontId="0" fillId="11" borderId="2" xfId="0" applyFill="1" applyBorder="1" applyAlignment="1">
      <alignment vertical="top"/>
    </xf>
    <xf numFmtId="1" fontId="0" fillId="11" borderId="0" xfId="0" applyNumberFormat="1" applyFill="1" applyAlignment="1">
      <alignment horizontal="center" vertical="top"/>
    </xf>
    <xf numFmtId="16" fontId="0" fillId="11" borderId="2" xfId="0" applyNumberFormat="1" applyFill="1" applyBorder="1" applyAlignment="1">
      <alignment horizontal="center" vertical="top"/>
    </xf>
    <xf numFmtId="164" fontId="2" fillId="0" borderId="0" xfId="0" applyNumberFormat="1" applyFont="1" applyAlignment="1">
      <alignment horizontal="center" vertical="top" wrapText="1"/>
    </xf>
    <xf numFmtId="0" fontId="8" fillId="3" borderId="0" xfId="0" applyFont="1" applyFill="1" applyAlignment="1">
      <alignment horizontal="center" vertical="top"/>
    </xf>
    <xf numFmtId="0" fontId="8" fillId="3" borderId="2" xfId="0" applyFont="1" applyFill="1" applyBorder="1" applyAlignment="1">
      <alignment horizontal="center" vertical="top"/>
    </xf>
    <xf numFmtId="0" fontId="0" fillId="11" borderId="2" xfId="0" quotePrefix="1" applyFill="1" applyBorder="1" applyAlignment="1">
      <alignment horizontal="center" vertical="top"/>
    </xf>
    <xf numFmtId="16" fontId="0" fillId="11" borderId="2" xfId="0" quotePrefix="1" applyNumberFormat="1" applyFill="1" applyBorder="1" applyAlignment="1">
      <alignment horizontal="center" vertical="top"/>
    </xf>
    <xf numFmtId="167" fontId="0" fillId="0" borderId="0" xfId="0" applyNumberFormat="1" applyAlignment="1">
      <alignment horizontal="center" vertical="top"/>
    </xf>
    <xf numFmtId="0" fontId="0" fillId="17" borderId="2" xfId="0" applyFill="1" applyBorder="1" applyAlignment="1">
      <alignment horizontal="left" vertical="top"/>
    </xf>
    <xf numFmtId="0" fontId="0" fillId="2" borderId="0" xfId="0" quotePrefix="1" applyFill="1" applyAlignment="1">
      <alignment horizontal="center" vertical="top"/>
    </xf>
    <xf numFmtId="0" fontId="0" fillId="2" borderId="11" xfId="0" quotePrefix="1" applyFill="1" applyBorder="1" applyAlignment="1">
      <alignment horizontal="center" vertical="top"/>
    </xf>
    <xf numFmtId="0" fontId="0" fillId="20" borderId="0" xfId="0" applyFill="1" applyAlignment="1">
      <alignment vertical="top"/>
    </xf>
    <xf numFmtId="0" fontId="0" fillId="20" borderId="0" xfId="0" applyFill="1" applyAlignment="1">
      <alignment horizontal="center" vertical="top"/>
    </xf>
    <xf numFmtId="0" fontId="0" fillId="20" borderId="2" xfId="0" applyFill="1" applyBorder="1" applyAlignment="1">
      <alignment horizontal="left" vertical="top"/>
    </xf>
    <xf numFmtId="0" fontId="0" fillId="20" borderId="2" xfId="0" applyFill="1" applyBorder="1" applyAlignment="1">
      <alignment horizontal="center" vertical="top"/>
    </xf>
    <xf numFmtId="0" fontId="0" fillId="20" borderId="0" xfId="0" applyFill="1" applyAlignment="1">
      <alignment horizontal="left" vertical="top"/>
    </xf>
    <xf numFmtId="165" fontId="0" fillId="20" borderId="0" xfId="0" applyNumberFormat="1" applyFill="1" applyAlignment="1">
      <alignment horizontal="center" vertical="top"/>
    </xf>
    <xf numFmtId="164" fontId="0" fillId="20" borderId="0" xfId="0" applyNumberFormat="1" applyFill="1" applyAlignment="1">
      <alignment horizontal="center" vertical="top"/>
    </xf>
    <xf numFmtId="166" fontId="0" fillId="20" borderId="0" xfId="0" applyNumberFormat="1" applyFill="1" applyAlignment="1">
      <alignment horizontal="center" vertical="top"/>
    </xf>
    <xf numFmtId="166" fontId="0" fillId="20" borderId="5" xfId="0" applyNumberFormat="1" applyFill="1" applyBorder="1" applyAlignment="1">
      <alignment horizontal="center" vertical="top"/>
    </xf>
    <xf numFmtId="0" fontId="0" fillId="20" borderId="11" xfId="0" quotePrefix="1" applyFill="1" applyBorder="1" applyAlignment="1">
      <alignment horizontal="center" vertical="top"/>
    </xf>
    <xf numFmtId="167" fontId="0" fillId="20" borderId="0" xfId="0" applyNumberFormat="1" applyFill="1" applyAlignment="1">
      <alignment horizontal="center" vertical="top"/>
    </xf>
    <xf numFmtId="1" fontId="0" fillId="20" borderId="5" xfId="0" applyNumberFormat="1" applyFill="1" applyBorder="1" applyAlignment="1">
      <alignment horizontal="center" vertical="top"/>
    </xf>
    <xf numFmtId="0" fontId="20" fillId="0" borderId="0" xfId="0" applyFont="1" applyAlignment="1">
      <alignment vertical="top"/>
    </xf>
    <xf numFmtId="167" fontId="0" fillId="2" borderId="0" xfId="0" applyNumberFormat="1" applyFill="1" applyAlignment="1">
      <alignment horizontal="center" vertical="top"/>
    </xf>
    <xf numFmtId="0" fontId="7" fillId="2" borderId="0" xfId="0" applyFont="1" applyFill="1" applyAlignment="1">
      <alignment horizontal="center" vertical="top"/>
    </xf>
    <xf numFmtId="165" fontId="7" fillId="2" borderId="0" xfId="0" applyNumberFormat="1" applyFont="1" applyFill="1" applyAlignment="1">
      <alignment horizontal="center" vertical="top"/>
    </xf>
    <xf numFmtId="164" fontId="7" fillId="2" borderId="0" xfId="0" applyNumberFormat="1" applyFont="1" applyFill="1" applyAlignment="1">
      <alignment horizontal="center" vertical="top"/>
    </xf>
    <xf numFmtId="166" fontId="7" fillId="2" borderId="0" xfId="0" applyNumberFormat="1" applyFont="1" applyFill="1" applyAlignment="1">
      <alignment horizontal="center" vertical="top"/>
    </xf>
    <xf numFmtId="166" fontId="7" fillId="2" borderId="5" xfId="0" applyNumberFormat="1" applyFont="1" applyFill="1" applyBorder="1" applyAlignment="1">
      <alignment horizontal="center" vertical="top"/>
    </xf>
    <xf numFmtId="0" fontId="20" fillId="0" borderId="0" xfId="0" applyFont="1" applyAlignment="1">
      <alignment horizontal="center" vertical="top"/>
    </xf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vertical="top"/>
    </xf>
    <xf numFmtId="0" fontId="7" fillId="0" borderId="2" xfId="0" applyFont="1" applyBorder="1" applyAlignment="1">
      <alignment horizontal="left" vertical="top"/>
    </xf>
    <xf numFmtId="0" fontId="2" fillId="0" borderId="2" xfId="0" applyFont="1" applyBorder="1" applyAlignment="1">
      <alignment vertical="top" wrapText="1"/>
    </xf>
    <xf numFmtId="0" fontId="9" fillId="0" borderId="2" xfId="0" applyFont="1" applyBorder="1" applyAlignment="1">
      <alignment vertical="top"/>
    </xf>
    <xf numFmtId="0" fontId="9" fillId="6" borderId="2" xfId="0" applyFont="1" applyFill="1" applyBorder="1" applyAlignment="1">
      <alignment vertical="top"/>
    </xf>
    <xf numFmtId="0" fontId="9" fillId="3" borderId="2" xfId="0" applyFont="1" applyFill="1" applyBorder="1" applyAlignment="1">
      <alignment vertical="top"/>
    </xf>
    <xf numFmtId="0" fontId="9" fillId="2" borderId="2" xfId="0" applyFont="1" applyFill="1" applyBorder="1" applyAlignment="1">
      <alignment vertical="top"/>
    </xf>
    <xf numFmtId="0" fontId="9" fillId="2" borderId="4" xfId="0" applyFont="1" applyFill="1" applyBorder="1" applyAlignment="1">
      <alignment vertical="top"/>
    </xf>
    <xf numFmtId="0" fontId="9" fillId="9" borderId="2" xfId="0" applyFont="1" applyFill="1" applyBorder="1" applyAlignment="1">
      <alignment vertical="top"/>
    </xf>
    <xf numFmtId="0" fontId="9" fillId="8" borderId="2" xfId="0" applyFont="1" applyFill="1" applyBorder="1" applyAlignment="1">
      <alignment vertical="top"/>
    </xf>
    <xf numFmtId="0" fontId="0" fillId="5" borderId="2" xfId="0" applyFill="1" applyBorder="1" applyAlignment="1">
      <alignment vertical="top"/>
    </xf>
    <xf numFmtId="0" fontId="0" fillId="4" borderId="2" xfId="0" applyFill="1" applyBorder="1" applyAlignment="1">
      <alignment vertical="top"/>
    </xf>
    <xf numFmtId="0" fontId="9" fillId="10" borderId="2" xfId="0" applyFont="1" applyFill="1" applyBorder="1" applyAlignment="1">
      <alignment vertical="top"/>
    </xf>
    <xf numFmtId="0" fontId="9" fillId="11" borderId="2" xfId="0" applyFont="1" applyFill="1" applyBorder="1" applyAlignment="1">
      <alignment vertical="top"/>
    </xf>
    <xf numFmtId="0" fontId="22" fillId="13" borderId="0" xfId="0" applyFont="1" applyFill="1" applyAlignment="1">
      <alignment horizontal="left"/>
    </xf>
    <xf numFmtId="171" fontId="0" fillId="0" borderId="2" xfId="0" applyNumberFormat="1" applyBorder="1" applyAlignment="1">
      <alignment vertical="top"/>
    </xf>
    <xf numFmtId="0" fontId="20" fillId="19" borderId="0" xfId="0" applyFont="1" applyFill="1" applyAlignment="1">
      <alignment vertical="top"/>
    </xf>
    <xf numFmtId="0" fontId="0" fillId="19" borderId="0" xfId="0" applyFill="1" applyAlignment="1">
      <alignment horizontal="center" vertical="top"/>
    </xf>
    <xf numFmtId="0" fontId="0" fillId="19" borderId="2" xfId="0" applyFill="1" applyBorder="1" applyAlignment="1">
      <alignment horizontal="left" vertical="top"/>
    </xf>
    <xf numFmtId="0" fontId="0" fillId="19" borderId="0" xfId="0" applyFill="1" applyAlignment="1">
      <alignment horizontal="left" vertical="top"/>
    </xf>
    <xf numFmtId="165" fontId="0" fillId="19" borderId="0" xfId="0" applyNumberFormat="1" applyFill="1" applyAlignment="1">
      <alignment horizontal="center" vertical="top"/>
    </xf>
    <xf numFmtId="164" fontId="0" fillId="19" borderId="0" xfId="0" applyNumberFormat="1" applyFill="1" applyAlignment="1">
      <alignment horizontal="center" vertical="top"/>
    </xf>
    <xf numFmtId="166" fontId="0" fillId="19" borderId="0" xfId="0" applyNumberFormat="1" applyFill="1" applyAlignment="1">
      <alignment horizontal="center" vertical="top"/>
    </xf>
    <xf numFmtId="166" fontId="0" fillId="19" borderId="5" xfId="0" applyNumberFormat="1" applyFill="1" applyBorder="1" applyAlignment="1">
      <alignment horizontal="center" vertical="top"/>
    </xf>
    <xf numFmtId="0" fontId="0" fillId="19" borderId="0" xfId="0" applyFill="1" applyAlignment="1">
      <alignment vertical="top"/>
    </xf>
    <xf numFmtId="0" fontId="0" fillId="19" borderId="11" xfId="0" quotePrefix="1" applyFill="1" applyBorder="1" applyAlignment="1">
      <alignment horizontal="center" vertical="top"/>
    </xf>
    <xf numFmtId="0" fontId="0" fillId="19" borderId="2" xfId="0" applyFill="1" applyBorder="1" applyAlignment="1">
      <alignment vertical="top"/>
    </xf>
    <xf numFmtId="167" fontId="0" fillId="19" borderId="0" xfId="0" applyNumberFormat="1" applyFill="1" applyAlignment="1">
      <alignment horizontal="center" vertical="top"/>
    </xf>
    <xf numFmtId="1" fontId="0" fillId="19" borderId="5" xfId="0" applyNumberFormat="1" applyFill="1" applyBorder="1" applyAlignment="1">
      <alignment horizontal="center" vertical="top"/>
    </xf>
    <xf numFmtId="0" fontId="7" fillId="19" borderId="0" xfId="0" applyFont="1" applyFill="1" applyAlignment="1">
      <alignment vertical="top"/>
    </xf>
    <xf numFmtId="0" fontId="7" fillId="19" borderId="0" xfId="0" applyFont="1" applyFill="1" applyAlignment="1">
      <alignment horizontal="center" vertical="top"/>
    </xf>
    <xf numFmtId="0" fontId="7" fillId="19" borderId="2" xfId="0" applyFont="1" applyFill="1" applyBorder="1" applyAlignment="1">
      <alignment horizontal="left" vertical="top"/>
    </xf>
    <xf numFmtId="0" fontId="7" fillId="19" borderId="0" xfId="0" applyFont="1" applyFill="1" applyAlignment="1">
      <alignment horizontal="left" vertical="top"/>
    </xf>
    <xf numFmtId="0" fontId="7" fillId="19" borderId="2" xfId="0" applyFont="1" applyFill="1" applyBorder="1" applyAlignment="1">
      <alignment horizontal="center" vertical="top"/>
    </xf>
    <xf numFmtId="165" fontId="7" fillId="19" borderId="0" xfId="0" applyNumberFormat="1" applyFont="1" applyFill="1" applyAlignment="1">
      <alignment horizontal="center" vertical="top"/>
    </xf>
    <xf numFmtId="164" fontId="7" fillId="19" borderId="0" xfId="0" applyNumberFormat="1" applyFont="1" applyFill="1" applyAlignment="1">
      <alignment horizontal="center" vertical="top"/>
    </xf>
    <xf numFmtId="166" fontId="7" fillId="19" borderId="0" xfId="0" applyNumberFormat="1" applyFont="1" applyFill="1" applyAlignment="1">
      <alignment horizontal="center" vertical="top"/>
    </xf>
    <xf numFmtId="166" fontId="7" fillId="19" borderId="5" xfId="0" applyNumberFormat="1" applyFont="1" applyFill="1" applyBorder="1" applyAlignment="1">
      <alignment horizontal="center" vertical="top"/>
    </xf>
    <xf numFmtId="0" fontId="7" fillId="19" borderId="11" xfId="0" quotePrefix="1" applyFont="1" applyFill="1" applyBorder="1" applyAlignment="1">
      <alignment horizontal="center" vertical="top"/>
    </xf>
    <xf numFmtId="0" fontId="7" fillId="19" borderId="2" xfId="0" applyFont="1" applyFill="1" applyBorder="1" applyAlignment="1">
      <alignment vertical="top"/>
    </xf>
    <xf numFmtId="167" fontId="7" fillId="19" borderId="0" xfId="0" applyNumberFormat="1" applyFont="1" applyFill="1" applyAlignment="1">
      <alignment horizontal="center" vertical="top"/>
    </xf>
    <xf numFmtId="1" fontId="7" fillId="19" borderId="0" xfId="0" applyNumberFormat="1" applyFont="1" applyFill="1" applyAlignment="1">
      <alignment horizontal="center" vertical="top"/>
    </xf>
    <xf numFmtId="1" fontId="0" fillId="19" borderId="0" xfId="0" applyNumberFormat="1" applyFill="1" applyAlignment="1">
      <alignment horizontal="center" vertical="top"/>
    </xf>
    <xf numFmtId="0" fontId="8" fillId="19" borderId="0" xfId="0" applyFont="1" applyFill="1" applyAlignment="1">
      <alignment horizontal="center" vertical="top"/>
    </xf>
    <xf numFmtId="0" fontId="8" fillId="0" borderId="0" xfId="0" applyFont="1" applyAlignment="1">
      <alignment vertical="top"/>
    </xf>
    <xf numFmtId="167" fontId="8" fillId="0" borderId="0" xfId="0" applyNumberFormat="1" applyFont="1" applyAlignment="1">
      <alignment horizontal="center" vertical="top"/>
    </xf>
    <xf numFmtId="1" fontId="8" fillId="0" borderId="5" xfId="0" applyNumberFormat="1" applyFont="1" applyBorder="1" applyAlignment="1">
      <alignment horizontal="center" vertical="top"/>
    </xf>
    <xf numFmtId="171" fontId="8" fillId="0" borderId="2" xfId="0" applyNumberFormat="1" applyFont="1" applyBorder="1" applyAlignment="1">
      <alignment vertical="top"/>
    </xf>
    <xf numFmtId="2" fontId="0" fillId="0" borderId="2" xfId="0" applyNumberFormat="1" applyBorder="1" applyAlignment="1">
      <alignment vertical="top" wrapText="1"/>
    </xf>
    <xf numFmtId="171" fontId="7" fillId="2" borderId="2" xfId="0" applyNumberFormat="1" applyFont="1" applyFill="1" applyBorder="1" applyAlignment="1">
      <alignment vertical="top"/>
    </xf>
    <xf numFmtId="171" fontId="23" fillId="19" borderId="2" xfId="0" applyNumberFormat="1" applyFont="1" applyFill="1" applyBorder="1" applyAlignment="1">
      <alignment vertical="top"/>
    </xf>
    <xf numFmtId="0" fontId="0" fillId="20" borderId="0" xfId="0" quotePrefix="1" applyFill="1" applyAlignment="1">
      <alignment horizontal="center" vertical="top"/>
    </xf>
    <xf numFmtId="0" fontId="7" fillId="0" borderId="0" xfId="0" applyFont="1" applyAlignment="1">
      <alignment horizontal="left" vertical="top"/>
    </xf>
    <xf numFmtId="165" fontId="7" fillId="0" borderId="0" xfId="0" applyNumberFormat="1" applyFont="1" applyAlignment="1">
      <alignment horizontal="center" vertical="top"/>
    </xf>
    <xf numFmtId="164" fontId="7" fillId="0" borderId="0" xfId="0" applyNumberFormat="1" applyFont="1" applyAlignment="1">
      <alignment horizontal="center" vertical="top"/>
    </xf>
    <xf numFmtId="166" fontId="7" fillId="0" borderId="5" xfId="0" applyNumberFormat="1" applyFont="1" applyBorder="1" applyAlignment="1">
      <alignment horizontal="center" vertical="top"/>
    </xf>
    <xf numFmtId="0" fontId="7" fillId="0" borderId="11" xfId="0" quotePrefix="1" applyFont="1" applyBorder="1" applyAlignment="1">
      <alignment horizontal="center" vertical="top"/>
    </xf>
    <xf numFmtId="0" fontId="7" fillId="0" borderId="2" xfId="0" applyFont="1" applyBorder="1" applyAlignment="1">
      <alignment vertical="top"/>
    </xf>
    <xf numFmtId="167" fontId="7" fillId="0" borderId="0" xfId="0" applyNumberFormat="1" applyFont="1" applyAlignment="1">
      <alignment horizontal="center" vertical="top"/>
    </xf>
    <xf numFmtId="1" fontId="7" fillId="0" borderId="0" xfId="0" applyNumberFormat="1" applyFont="1" applyAlignment="1">
      <alignment horizontal="center" vertical="top"/>
    </xf>
    <xf numFmtId="0" fontId="7" fillId="0" borderId="2" xfId="0" applyFont="1" applyBorder="1" applyAlignment="1">
      <alignment horizontal="center" vertical="top"/>
    </xf>
    <xf numFmtId="0" fontId="9" fillId="19" borderId="0" xfId="0" applyFont="1" applyFill="1" applyAlignment="1">
      <alignment horizontal="center" vertical="top"/>
    </xf>
    <xf numFmtId="165" fontId="0" fillId="0" borderId="0" xfId="0" applyNumberFormat="1" applyAlignment="1">
      <alignment vertical="top"/>
    </xf>
    <xf numFmtId="0" fontId="24" fillId="0" borderId="0" xfId="0" applyFont="1"/>
    <xf numFmtId="0" fontId="0" fillId="0" borderId="5" xfId="0" applyBorder="1" applyAlignment="1">
      <alignment horizontal="center" vertical="top"/>
    </xf>
    <xf numFmtId="171" fontId="0" fillId="0" borderId="5" xfId="0" applyNumberFormat="1" applyBorder="1" applyAlignment="1">
      <alignment vertical="top"/>
    </xf>
    <xf numFmtId="0" fontId="0" fillId="0" borderId="2" xfId="0" applyBorder="1" applyAlignment="1">
      <alignment horizontal="right" vertical="top"/>
    </xf>
    <xf numFmtId="166" fontId="0" fillId="0" borderId="2" xfId="0" applyNumberFormat="1" applyBorder="1" applyAlignment="1">
      <alignment horizontal="right" vertical="top"/>
    </xf>
    <xf numFmtId="0" fontId="25" fillId="0" borderId="2" xfId="0" applyFont="1" applyBorder="1" applyAlignment="1">
      <alignment horizontal="left" vertical="top"/>
    </xf>
    <xf numFmtId="0" fontId="26" fillId="0" borderId="0" xfId="0" applyFont="1" applyAlignment="1">
      <alignment vertical="top"/>
    </xf>
    <xf numFmtId="1" fontId="9" fillId="0" borderId="5" xfId="0" applyNumberFormat="1" applyFont="1" applyBorder="1" applyAlignment="1">
      <alignment horizontal="center" vertical="top"/>
    </xf>
    <xf numFmtId="171" fontId="9" fillId="0" borderId="2" xfId="0" applyNumberFormat="1" applyFont="1" applyBorder="1" applyAlignment="1">
      <alignment vertical="top"/>
    </xf>
    <xf numFmtId="0" fontId="9" fillId="0" borderId="11" xfId="0" quotePrefix="1" applyFont="1" applyBorder="1" applyAlignment="1">
      <alignment horizontal="center" vertical="top"/>
    </xf>
    <xf numFmtId="167" fontId="9" fillId="0" borderId="0" xfId="0" applyNumberFormat="1" applyFont="1" applyAlignment="1">
      <alignment horizontal="center" vertical="top"/>
    </xf>
    <xf numFmtId="1" fontId="23" fillId="0" borderId="5" xfId="0" applyNumberFormat="1" applyFont="1" applyBorder="1" applyAlignment="1">
      <alignment horizontal="center" vertical="top"/>
    </xf>
    <xf numFmtId="167" fontId="0" fillId="0" borderId="0" xfId="0" applyNumberFormat="1" applyAlignment="1">
      <alignment horizontal="center" vertical="center"/>
    </xf>
    <xf numFmtId="167" fontId="0" fillId="20" borderId="0" xfId="0" applyNumberFormat="1" applyFill="1" applyAlignment="1">
      <alignment horizontal="center" vertical="center"/>
    </xf>
    <xf numFmtId="167" fontId="7" fillId="0" borderId="0" xfId="0" applyNumberFormat="1" applyFont="1" applyAlignment="1">
      <alignment horizontal="center" vertical="center"/>
    </xf>
    <xf numFmtId="167" fontId="8" fillId="0" borderId="0" xfId="0" applyNumberFormat="1" applyFont="1" applyAlignment="1">
      <alignment horizontal="center" vertical="center"/>
    </xf>
    <xf numFmtId="167" fontId="0" fillId="19" borderId="0" xfId="0" applyNumberFormat="1" applyFill="1" applyAlignment="1">
      <alignment horizontal="center" vertical="center"/>
    </xf>
    <xf numFmtId="167" fontId="7" fillId="19" borderId="0" xfId="0" applyNumberFormat="1" applyFont="1" applyFill="1" applyAlignment="1">
      <alignment horizontal="center" vertical="center"/>
    </xf>
    <xf numFmtId="167" fontId="9" fillId="0" borderId="0" xfId="0" applyNumberFormat="1" applyFont="1" applyAlignment="1">
      <alignment horizontal="center" vertical="center"/>
    </xf>
    <xf numFmtId="167" fontId="2" fillId="0" borderId="0" xfId="0" applyNumberFormat="1" applyFont="1" applyAlignment="1">
      <alignment horizontal="center" vertical="center" wrapText="1"/>
    </xf>
    <xf numFmtId="167" fontId="9" fillId="6" borderId="0" xfId="0" applyNumberFormat="1" applyFont="1" applyFill="1" applyAlignment="1">
      <alignment horizontal="center" vertical="center"/>
    </xf>
    <xf numFmtId="167" fontId="9" fillId="3" borderId="0" xfId="0" applyNumberFormat="1" applyFont="1" applyFill="1" applyAlignment="1">
      <alignment horizontal="center" vertical="center"/>
    </xf>
    <xf numFmtId="167" fontId="0" fillId="2" borderId="0" xfId="0" applyNumberFormat="1" applyFill="1" applyAlignment="1">
      <alignment horizontal="center" vertical="center"/>
    </xf>
    <xf numFmtId="167" fontId="9" fillId="2" borderId="0" xfId="0" applyNumberFormat="1" applyFont="1" applyFill="1" applyAlignment="1">
      <alignment horizontal="center" vertical="center"/>
    </xf>
    <xf numFmtId="167" fontId="9" fillId="2" borderId="3" xfId="0" applyNumberFormat="1" applyFont="1" applyFill="1" applyBorder="1" applyAlignment="1">
      <alignment horizontal="center" vertical="center"/>
    </xf>
    <xf numFmtId="167" fontId="9" fillId="9" borderId="0" xfId="0" applyNumberFormat="1" applyFont="1" applyFill="1" applyAlignment="1">
      <alignment horizontal="center" vertical="center"/>
    </xf>
    <xf numFmtId="167" fontId="0" fillId="8" borderId="0" xfId="0" applyNumberFormat="1" applyFill="1" applyAlignment="1">
      <alignment horizontal="center" vertical="center"/>
    </xf>
    <xf numFmtId="167" fontId="9" fillId="8" borderId="0" xfId="0" applyNumberFormat="1" applyFont="1" applyFill="1" applyAlignment="1">
      <alignment horizontal="center" vertical="center"/>
    </xf>
    <xf numFmtId="167" fontId="0" fillId="3" borderId="0" xfId="0" applyNumberFormat="1" applyFill="1" applyAlignment="1">
      <alignment horizontal="center" vertical="center"/>
    </xf>
    <xf numFmtId="167" fontId="0" fillId="5" borderId="0" xfId="0" applyNumberFormat="1" applyFill="1" applyAlignment="1">
      <alignment horizontal="center" vertical="center"/>
    </xf>
    <xf numFmtId="167" fontId="0" fillId="4" borderId="0" xfId="0" applyNumberFormat="1" applyFill="1" applyAlignment="1">
      <alignment horizontal="center" vertical="center"/>
    </xf>
    <xf numFmtId="167" fontId="2" fillId="0" borderId="0" xfId="0" applyNumberFormat="1" applyFont="1" applyAlignment="1">
      <alignment horizontal="center" vertical="center"/>
    </xf>
    <xf numFmtId="167" fontId="9" fillId="10" borderId="0" xfId="0" applyNumberFormat="1" applyFont="1" applyFill="1" applyAlignment="1">
      <alignment horizontal="center" vertical="center"/>
    </xf>
    <xf numFmtId="167" fontId="9" fillId="11" borderId="0" xfId="0" applyNumberFormat="1" applyFont="1" applyFill="1" applyAlignment="1">
      <alignment horizontal="center" vertical="center"/>
    </xf>
    <xf numFmtId="167" fontId="0" fillId="11" borderId="0" xfId="0" applyNumberFormat="1" applyFill="1" applyAlignment="1">
      <alignment horizontal="center" vertical="center"/>
    </xf>
    <xf numFmtId="167" fontId="9" fillId="14" borderId="0" xfId="0" applyNumberFormat="1" applyFont="1" applyFill="1" applyAlignment="1">
      <alignment horizontal="center" vertical="center"/>
    </xf>
    <xf numFmtId="167" fontId="0" fillId="14" borderId="0" xfId="0" applyNumberFormat="1" applyFill="1" applyAlignment="1">
      <alignment horizontal="center" vertical="top"/>
    </xf>
    <xf numFmtId="167" fontId="9" fillId="14" borderId="0" xfId="0" applyNumberFormat="1" applyFont="1" applyFill="1" applyAlignment="1">
      <alignment horizontal="center" vertical="top"/>
    </xf>
    <xf numFmtId="167" fontId="0" fillId="15" borderId="3" xfId="0" applyNumberFormat="1" applyFill="1" applyBorder="1" applyAlignment="1">
      <alignment horizontal="center" vertical="top"/>
    </xf>
    <xf numFmtId="167" fontId="0" fillId="15" borderId="3" xfId="0" applyNumberFormat="1" applyFill="1" applyBorder="1" applyAlignment="1">
      <alignment horizontal="center" vertical="center"/>
    </xf>
    <xf numFmtId="167" fontId="0" fillId="0" borderId="9" xfId="0" applyNumberFormat="1" applyBorder="1" applyAlignment="1">
      <alignment horizontal="center" vertical="top"/>
    </xf>
    <xf numFmtId="167" fontId="0" fillId="0" borderId="9" xfId="0" applyNumberFormat="1" applyBorder="1" applyAlignment="1">
      <alignment horizontal="center" vertical="center"/>
    </xf>
    <xf numFmtId="167" fontId="0" fillId="15" borderId="0" xfId="0" applyNumberFormat="1" applyFill="1" applyAlignment="1">
      <alignment horizontal="center" vertical="top"/>
    </xf>
    <xf numFmtId="167" fontId="0" fillId="15" borderId="0" xfId="0" applyNumberFormat="1" applyFill="1" applyAlignment="1">
      <alignment horizontal="center" vertical="center"/>
    </xf>
    <xf numFmtId="167" fontId="0" fillId="0" borderId="3" xfId="0" applyNumberFormat="1" applyBorder="1" applyAlignment="1">
      <alignment horizontal="center" vertical="center"/>
    </xf>
    <xf numFmtId="167" fontId="12" fillId="0" borderId="0" xfId="0" applyNumberFormat="1" applyFont="1" applyAlignment="1">
      <alignment horizontal="center" vertical="top"/>
    </xf>
    <xf numFmtId="167" fontId="2" fillId="0" borderId="0" xfId="0" applyNumberFormat="1" applyFont="1" applyAlignment="1">
      <alignment horizontal="center" vertical="top" wrapText="1"/>
    </xf>
    <xf numFmtId="167" fontId="7" fillId="6" borderId="0" xfId="0" applyNumberFormat="1" applyFont="1" applyFill="1" applyAlignment="1">
      <alignment horizontal="center" vertical="top"/>
    </xf>
    <xf numFmtId="167" fontId="9" fillId="6" borderId="0" xfId="0" applyNumberFormat="1" applyFont="1" applyFill="1" applyAlignment="1">
      <alignment horizontal="center" vertical="top"/>
    </xf>
    <xf numFmtId="167" fontId="7" fillId="3" borderId="0" xfId="0" applyNumberFormat="1" applyFont="1" applyFill="1" applyAlignment="1">
      <alignment horizontal="center" vertical="top"/>
    </xf>
    <xf numFmtId="167" fontId="9" fillId="3" borderId="0" xfId="0" applyNumberFormat="1" applyFont="1" applyFill="1" applyAlignment="1">
      <alignment horizontal="center" vertical="top"/>
    </xf>
    <xf numFmtId="167" fontId="9" fillId="2" borderId="0" xfId="0" applyNumberFormat="1" applyFont="1" applyFill="1" applyAlignment="1">
      <alignment horizontal="center" vertical="top"/>
    </xf>
    <xf numFmtId="167" fontId="7" fillId="2" borderId="3" xfId="0" applyNumberFormat="1" applyFont="1" applyFill="1" applyBorder="1" applyAlignment="1">
      <alignment horizontal="center" vertical="top"/>
    </xf>
    <xf numFmtId="167" fontId="9" fillId="2" borderId="3" xfId="0" applyNumberFormat="1" applyFont="1" applyFill="1" applyBorder="1" applyAlignment="1">
      <alignment horizontal="center" vertical="top"/>
    </xf>
    <xf numFmtId="167" fontId="7" fillId="2" borderId="0" xfId="0" applyNumberFormat="1" applyFont="1" applyFill="1" applyAlignment="1">
      <alignment horizontal="center" vertical="top"/>
    </xf>
    <xf numFmtId="167" fontId="7" fillId="9" borderId="0" xfId="0" applyNumberFormat="1" applyFont="1" applyFill="1" applyAlignment="1">
      <alignment horizontal="center" vertical="top"/>
    </xf>
    <xf numFmtId="167" fontId="9" fillId="9" borderId="0" xfId="0" applyNumberFormat="1" applyFont="1" applyFill="1" applyAlignment="1">
      <alignment horizontal="center" vertical="top"/>
    </xf>
    <xf numFmtId="167" fontId="0" fillId="8" borderId="0" xfId="0" applyNumberFormat="1" applyFill="1" applyAlignment="1">
      <alignment horizontal="center" vertical="top"/>
    </xf>
    <xf numFmtId="167" fontId="7" fillId="8" borderId="0" xfId="0" applyNumberFormat="1" applyFont="1" applyFill="1" applyAlignment="1">
      <alignment horizontal="center" vertical="top"/>
    </xf>
    <xf numFmtId="167" fontId="9" fillId="8" borderId="0" xfId="0" applyNumberFormat="1" applyFont="1" applyFill="1" applyAlignment="1">
      <alignment horizontal="center" vertical="top"/>
    </xf>
    <xf numFmtId="167" fontId="0" fillId="3" borderId="0" xfId="0" applyNumberFormat="1" applyFill="1" applyAlignment="1">
      <alignment horizontal="center" vertical="top"/>
    </xf>
    <xf numFmtId="167" fontId="9" fillId="5" borderId="0" xfId="0" applyNumberFormat="1" applyFont="1" applyFill="1" applyAlignment="1">
      <alignment horizontal="center" vertical="top"/>
    </xf>
    <xf numFmtId="167" fontId="0" fillId="5" borderId="0" xfId="0" applyNumberFormat="1" applyFill="1" applyAlignment="1">
      <alignment horizontal="center" vertical="top"/>
    </xf>
    <xf numFmtId="167" fontId="7" fillId="4" borderId="0" xfId="0" applyNumberFormat="1" applyFont="1" applyFill="1" applyAlignment="1">
      <alignment horizontal="center" vertical="top"/>
    </xf>
    <xf numFmtId="167" fontId="0" fillId="4" borderId="0" xfId="0" applyNumberFormat="1" applyFill="1" applyAlignment="1">
      <alignment horizontal="center" vertical="top"/>
    </xf>
    <xf numFmtId="167" fontId="2" fillId="0" borderId="0" xfId="0" applyNumberFormat="1" applyFont="1" applyAlignment="1">
      <alignment horizontal="center"/>
    </xf>
    <xf numFmtId="167" fontId="0" fillId="10" borderId="0" xfId="0" applyNumberFormat="1" applyFill="1" applyAlignment="1">
      <alignment horizontal="center" vertical="top"/>
    </xf>
    <xf numFmtId="167" fontId="9" fillId="10" borderId="0" xfId="0" applyNumberFormat="1" applyFont="1" applyFill="1" applyAlignment="1">
      <alignment horizontal="center" vertical="top"/>
    </xf>
    <xf numFmtId="167" fontId="2" fillId="0" borderId="0" xfId="0" applyNumberFormat="1" applyFont="1" applyAlignment="1">
      <alignment horizontal="center" vertical="top"/>
    </xf>
    <xf numFmtId="167" fontId="9" fillId="11" borderId="0" xfId="0" applyNumberFormat="1" applyFont="1" applyFill="1" applyAlignment="1">
      <alignment horizontal="center" vertical="top"/>
    </xf>
    <xf numFmtId="167" fontId="0" fillId="11" borderId="0" xfId="0" applyNumberFormat="1" applyFill="1" applyAlignment="1">
      <alignment horizontal="center" vertical="top"/>
    </xf>
    <xf numFmtId="0" fontId="9" fillId="9" borderId="2" xfId="0" applyFont="1" applyFill="1" applyBorder="1" applyAlignment="1">
      <alignment horizontal="center" vertical="top"/>
    </xf>
    <xf numFmtId="0" fontId="15" fillId="2" borderId="12" xfId="0" applyFont="1" applyFill="1" applyBorder="1" applyAlignment="1">
      <alignment horizontal="center" vertical="top"/>
    </xf>
    <xf numFmtId="0" fontId="16" fillId="0" borderId="2" xfId="0" applyFont="1" applyBorder="1" applyAlignment="1">
      <alignment horizontal="center" vertical="top"/>
    </xf>
    <xf numFmtId="0" fontId="21" fillId="0" borderId="2" xfId="0" applyFont="1" applyBorder="1" applyAlignment="1">
      <alignment horizontal="center" vertical="top"/>
    </xf>
    <xf numFmtId="0" fontId="9" fillId="0" borderId="2" xfId="0" applyFont="1" applyBorder="1" applyAlignment="1">
      <alignment horizontal="left" vertical="top"/>
    </xf>
    <xf numFmtId="0" fontId="9" fillId="0" borderId="2" xfId="0" applyFont="1" applyBorder="1" applyAlignment="1">
      <alignment horizontal="right" vertical="top"/>
    </xf>
    <xf numFmtId="0" fontId="9" fillId="14" borderId="2" xfId="0" applyFont="1" applyFill="1" applyBorder="1" applyAlignment="1">
      <alignment horizontal="center" vertical="top"/>
    </xf>
    <xf numFmtId="0" fontId="9" fillId="14" borderId="2" xfId="0" applyFont="1" applyFill="1" applyBorder="1" applyAlignment="1">
      <alignment horizontal="left" vertical="top"/>
    </xf>
    <xf numFmtId="0" fontId="9" fillId="14" borderId="0" xfId="0" applyFont="1" applyFill="1" applyAlignment="1">
      <alignment horizontal="left" vertical="top"/>
    </xf>
    <xf numFmtId="0" fontId="9" fillId="14" borderId="2" xfId="0" applyFont="1" applyFill="1" applyBorder="1" applyAlignment="1">
      <alignment horizontal="right" vertical="top"/>
    </xf>
    <xf numFmtId="165" fontId="9" fillId="14" borderId="0" xfId="0" applyNumberFormat="1" applyFont="1" applyFill="1" applyAlignment="1">
      <alignment horizontal="center" vertical="top"/>
    </xf>
    <xf numFmtId="164" fontId="9" fillId="14" borderId="0" xfId="0" applyNumberFormat="1" applyFont="1" applyFill="1" applyAlignment="1">
      <alignment horizontal="center" vertical="top"/>
    </xf>
    <xf numFmtId="166" fontId="9" fillId="14" borderId="0" xfId="0" applyNumberFormat="1" applyFont="1" applyFill="1" applyAlignment="1">
      <alignment horizontal="center" vertical="top"/>
    </xf>
    <xf numFmtId="166" fontId="9" fillId="14" borderId="5" xfId="0" applyNumberFormat="1" applyFont="1" applyFill="1" applyBorder="1" applyAlignment="1">
      <alignment horizontal="center" vertical="top"/>
    </xf>
    <xf numFmtId="0" fontId="9" fillId="14" borderId="11" xfId="0" quotePrefix="1" applyFont="1" applyFill="1" applyBorder="1" applyAlignment="1">
      <alignment horizontal="center" vertical="top"/>
    </xf>
    <xf numFmtId="0" fontId="9" fillId="14" borderId="0" xfId="0" applyFont="1" applyFill="1" applyAlignment="1">
      <alignment vertical="top"/>
    </xf>
    <xf numFmtId="1" fontId="9" fillId="14" borderId="5" xfId="0" applyNumberFormat="1" applyFont="1" applyFill="1" applyBorder="1" applyAlignment="1">
      <alignment horizontal="center" vertical="top"/>
    </xf>
    <xf numFmtId="171" fontId="9" fillId="14" borderId="2" xfId="0" applyNumberFormat="1" applyFont="1" applyFill="1" applyBorder="1" applyAlignment="1">
      <alignment vertical="top"/>
    </xf>
    <xf numFmtId="0" fontId="0" fillId="0" borderId="0" xfId="0" applyAlignment="1">
      <alignment horizontal="center" vertical="top" wrapText="1"/>
    </xf>
    <xf numFmtId="0" fontId="9" fillId="0" borderId="0" xfId="0" applyFont="1" applyAlignment="1">
      <alignment horizontal="center" vertical="top" wrapText="1"/>
    </xf>
    <xf numFmtId="0" fontId="9" fillId="6" borderId="0" xfId="0" applyFont="1" applyFill="1" applyAlignment="1">
      <alignment horizontal="center" vertical="top" wrapText="1"/>
    </xf>
    <xf numFmtId="0" fontId="9" fillId="3" borderId="0" xfId="0" applyFont="1" applyFill="1" applyAlignment="1">
      <alignment horizontal="center" vertical="top" wrapText="1"/>
    </xf>
    <xf numFmtId="0" fontId="0" fillId="2" borderId="0" xfId="0" applyFill="1" applyAlignment="1">
      <alignment horizontal="center" vertical="top" wrapText="1"/>
    </xf>
    <xf numFmtId="0" fontId="9" fillId="2" borderId="0" xfId="0" applyFont="1" applyFill="1" applyAlignment="1">
      <alignment horizontal="center" vertical="top" wrapText="1"/>
    </xf>
    <xf numFmtId="0" fontId="9" fillId="2" borderId="3" xfId="0" applyFont="1" applyFill="1" applyBorder="1" applyAlignment="1">
      <alignment horizontal="center" vertical="top" wrapText="1"/>
    </xf>
    <xf numFmtId="0" fontId="9" fillId="9" borderId="0" xfId="0" applyFont="1" applyFill="1" applyAlignment="1">
      <alignment horizontal="center" vertical="top" wrapText="1"/>
    </xf>
    <xf numFmtId="0" fontId="9" fillId="8" borderId="0" xfId="0" applyFont="1" applyFill="1" applyAlignment="1">
      <alignment horizontal="center" vertical="top" wrapText="1"/>
    </xf>
    <xf numFmtId="0" fontId="7" fillId="8" borderId="0" xfId="0" applyFont="1" applyFill="1" applyAlignment="1">
      <alignment horizontal="center" vertical="top" wrapText="1"/>
    </xf>
    <xf numFmtId="0" fontId="0" fillId="3" borderId="0" xfId="0" applyFill="1" applyAlignment="1">
      <alignment horizontal="center" vertical="top" wrapText="1"/>
    </xf>
    <xf numFmtId="0" fontId="0" fillId="5" borderId="0" xfId="0" applyFill="1" applyAlignment="1">
      <alignment horizontal="center" vertical="top" wrapText="1"/>
    </xf>
    <xf numFmtId="0" fontId="0" fillId="4" borderId="0" xfId="0" applyFill="1" applyAlignment="1">
      <alignment horizontal="center" vertical="top" wrapText="1"/>
    </xf>
    <xf numFmtId="0" fontId="9" fillId="10" borderId="0" xfId="0" applyFont="1" applyFill="1" applyAlignment="1">
      <alignment horizontal="center" vertical="top" wrapText="1"/>
    </xf>
    <xf numFmtId="0" fontId="0" fillId="10" borderId="0" xfId="0" applyFill="1" applyAlignment="1">
      <alignment horizontal="center" vertical="top" wrapText="1"/>
    </xf>
    <xf numFmtId="0" fontId="9" fillId="11" borderId="0" xfId="0" applyFont="1" applyFill="1" applyAlignment="1">
      <alignment horizontal="center" vertical="top" wrapText="1"/>
    </xf>
    <xf numFmtId="0" fontId="0" fillId="11" borderId="0" xfId="0" applyFill="1" applyAlignment="1">
      <alignment horizontal="center" vertical="top" wrapText="1"/>
    </xf>
    <xf numFmtId="0" fontId="11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 wrapText="1"/>
    </xf>
    <xf numFmtId="0" fontId="9" fillId="14" borderId="0" xfId="0" applyFont="1" applyFill="1" applyAlignment="1">
      <alignment horizontal="center" vertical="top" wrapText="1"/>
    </xf>
    <xf numFmtId="0" fontId="9" fillId="0" borderId="0" xfId="0" applyFont="1" applyAlignment="1">
      <alignment horizontal="left"/>
    </xf>
    <xf numFmtId="1" fontId="27" fillId="14" borderId="5" xfId="0" applyNumberFormat="1" applyFont="1" applyFill="1" applyBorder="1" applyAlignment="1">
      <alignment horizontal="center" vertical="top"/>
    </xf>
    <xf numFmtId="171" fontId="27" fillId="14" borderId="2" xfId="0" applyNumberFormat="1" applyFont="1" applyFill="1" applyBorder="1" applyAlignment="1">
      <alignment vertical="top"/>
    </xf>
    <xf numFmtId="171" fontId="7" fillId="0" borderId="2" xfId="0" applyNumberFormat="1" applyFont="1" applyBorder="1" applyAlignment="1">
      <alignment vertical="top"/>
    </xf>
    <xf numFmtId="169" fontId="0" fillId="10" borderId="0" xfId="0" applyNumberFormat="1" applyFill="1" applyAlignment="1">
      <alignment horizontal="center" vertical="top"/>
    </xf>
    <xf numFmtId="169" fontId="0" fillId="14" borderId="0" xfId="0" applyNumberFormat="1" applyFill="1" applyAlignment="1">
      <alignment horizontal="center" vertical="top"/>
    </xf>
    <xf numFmtId="169" fontId="0" fillId="15" borderId="0" xfId="0" applyNumberFormat="1" applyFill="1" applyAlignment="1">
      <alignment horizontal="center" vertical="top"/>
    </xf>
    <xf numFmtId="169" fontId="0" fillId="2" borderId="0" xfId="0" applyNumberFormat="1" applyFill="1" applyAlignment="1">
      <alignment horizontal="center" vertical="top"/>
    </xf>
    <xf numFmtId="164" fontId="31" fillId="0" borderId="0" xfId="0" applyNumberFormat="1" applyFon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66" fontId="0" fillId="0" borderId="0" xfId="0" applyNumberFormat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32" fillId="0" borderId="0" xfId="0" applyFont="1" applyAlignment="1">
      <alignment horizontal="left" vertical="top"/>
    </xf>
    <xf numFmtId="0" fontId="19" fillId="0" borderId="0" xfId="0" applyFont="1" applyAlignment="1">
      <alignment horizontal="left" vertical="top"/>
    </xf>
    <xf numFmtId="0" fontId="20" fillId="0" borderId="2" xfId="0" applyFont="1" applyBorder="1" applyAlignment="1">
      <alignment horizontal="left" vertical="top"/>
    </xf>
    <xf numFmtId="0" fontId="20" fillId="2" borderId="0" xfId="0" applyFont="1" applyFill="1" applyAlignment="1">
      <alignment vertical="top"/>
    </xf>
    <xf numFmtId="0" fontId="0" fillId="2" borderId="2" xfId="0" applyFill="1" applyBorder="1" applyAlignment="1">
      <alignment horizontal="left" vertical="top"/>
    </xf>
    <xf numFmtId="1" fontId="0" fillId="2" borderId="5" xfId="0" applyNumberFormat="1" applyFill="1" applyBorder="1" applyAlignment="1">
      <alignment horizontal="center" vertical="top"/>
    </xf>
    <xf numFmtId="171" fontId="0" fillId="2" borderId="2" xfId="0" applyNumberFormat="1" applyFill="1" applyBorder="1" applyAlignment="1">
      <alignment vertical="top"/>
    </xf>
    <xf numFmtId="0" fontId="32" fillId="0" borderId="0" xfId="0" applyFont="1" applyAlignment="1">
      <alignment vertical="top"/>
    </xf>
    <xf numFmtId="0" fontId="12" fillId="0" borderId="0" xfId="0" applyFont="1" applyAlignment="1">
      <alignment vertical="center"/>
    </xf>
    <xf numFmtId="0" fontId="0" fillId="0" borderId="11" xfId="0" applyBorder="1" applyAlignment="1">
      <alignment vertical="top"/>
    </xf>
    <xf numFmtId="0" fontId="0" fillId="0" borderId="2" xfId="0" applyBorder="1" applyAlignment="1">
      <alignment horizontal="right" vertical="center"/>
    </xf>
    <xf numFmtId="0" fontId="19" fillId="0" borderId="0" xfId="0" applyFont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0" fontId="0" fillId="2" borderId="0" xfId="0" applyFill="1" applyAlignment="1">
      <alignment horizontal="center" vertical="center"/>
    </xf>
    <xf numFmtId="164" fontId="31" fillId="0" borderId="5" xfId="0" applyNumberFormat="1" applyFont="1" applyBorder="1" applyAlignment="1">
      <alignment horizontal="center" vertical="top"/>
    </xf>
    <xf numFmtId="164" fontId="0" fillId="0" borderId="5" xfId="0" applyNumberFormat="1" applyBorder="1" applyAlignment="1">
      <alignment horizontal="center" vertical="top"/>
    </xf>
    <xf numFmtId="166" fontId="0" fillId="0" borderId="5" xfId="0" applyNumberFormat="1" applyBorder="1" applyAlignment="1">
      <alignment horizontal="center" vertical="center"/>
    </xf>
    <xf numFmtId="169" fontId="2" fillId="0" borderId="0" xfId="0" applyNumberFormat="1" applyFont="1" applyAlignment="1">
      <alignment horizontal="center" vertical="top" wrapText="1"/>
    </xf>
    <xf numFmtId="169" fontId="9" fillId="0" borderId="0" xfId="0" applyNumberFormat="1" applyFont="1" applyAlignment="1">
      <alignment horizontal="center" vertical="top"/>
    </xf>
    <xf numFmtId="169" fontId="9" fillId="6" borderId="0" xfId="0" applyNumberFormat="1" applyFont="1" applyFill="1" applyAlignment="1">
      <alignment horizontal="center" vertical="top"/>
    </xf>
    <xf numFmtId="169" fontId="9" fillId="3" borderId="0" xfId="0" applyNumberFormat="1" applyFont="1" applyFill="1" applyAlignment="1">
      <alignment horizontal="center" vertical="top"/>
    </xf>
    <xf numFmtId="169" fontId="9" fillId="2" borderId="0" xfId="0" applyNumberFormat="1" applyFont="1" applyFill="1" applyAlignment="1">
      <alignment horizontal="center" vertical="top"/>
    </xf>
    <xf numFmtId="169" fontId="7" fillId="2" borderId="0" xfId="0" applyNumberFormat="1" applyFont="1" applyFill="1" applyAlignment="1">
      <alignment horizontal="center" vertical="top"/>
    </xf>
    <xf numFmtId="169" fontId="9" fillId="2" borderId="3" xfId="0" applyNumberFormat="1" applyFont="1" applyFill="1" applyBorder="1" applyAlignment="1">
      <alignment horizontal="center" vertical="top"/>
    </xf>
    <xf numFmtId="169" fontId="9" fillId="9" borderId="0" xfId="0" applyNumberFormat="1" applyFont="1" applyFill="1" applyAlignment="1">
      <alignment horizontal="center" vertical="top"/>
    </xf>
    <xf numFmtId="169" fontId="0" fillId="8" borderId="0" xfId="0" applyNumberFormat="1" applyFill="1" applyAlignment="1">
      <alignment horizontal="center" vertical="top"/>
    </xf>
    <xf numFmtId="169" fontId="9" fillId="8" borderId="0" xfId="0" applyNumberFormat="1" applyFont="1" applyFill="1" applyAlignment="1">
      <alignment horizontal="center" vertical="top"/>
    </xf>
    <xf numFmtId="169" fontId="0" fillId="3" borderId="0" xfId="0" applyNumberFormat="1" applyFill="1" applyAlignment="1">
      <alignment horizontal="center" vertical="top"/>
    </xf>
    <xf numFmtId="169" fontId="0" fillId="5" borderId="0" xfId="0" applyNumberFormat="1" applyFill="1" applyAlignment="1">
      <alignment horizontal="center" vertical="top"/>
    </xf>
    <xf numFmtId="169" fontId="0" fillId="4" borderId="0" xfId="0" applyNumberFormat="1" applyFill="1" applyAlignment="1">
      <alignment horizontal="center" vertical="top"/>
    </xf>
    <xf numFmtId="169" fontId="9" fillId="10" borderId="0" xfId="0" applyNumberFormat="1" applyFont="1" applyFill="1" applyAlignment="1">
      <alignment horizontal="center" vertical="top"/>
    </xf>
    <xf numFmtId="169" fontId="0" fillId="20" borderId="0" xfId="0" applyNumberFormat="1" applyFill="1" applyAlignment="1">
      <alignment horizontal="center" vertical="top"/>
    </xf>
    <xf numFmtId="169" fontId="7" fillId="0" borderId="0" xfId="0" applyNumberFormat="1" applyFont="1" applyAlignment="1">
      <alignment horizontal="center" vertical="top"/>
    </xf>
    <xf numFmtId="169" fontId="0" fillId="19" borderId="0" xfId="0" applyNumberFormat="1" applyFill="1" applyAlignment="1">
      <alignment horizontal="center" vertical="top"/>
    </xf>
    <xf numFmtId="169" fontId="7" fillId="19" borderId="0" xfId="0" applyNumberFormat="1" applyFont="1" applyFill="1" applyAlignment="1">
      <alignment horizontal="center" vertical="top"/>
    </xf>
    <xf numFmtId="169" fontId="9" fillId="14" borderId="0" xfId="0" applyNumberFormat="1" applyFont="1" applyFill="1" applyAlignment="1">
      <alignment horizontal="center" vertical="top"/>
    </xf>
    <xf numFmtId="169" fontId="0" fillId="0" borderId="0" xfId="0" applyNumberFormat="1" applyAlignment="1">
      <alignment horizontal="center" vertical="center"/>
    </xf>
    <xf numFmtId="11" fontId="0" fillId="0" borderId="0" xfId="0" applyNumberFormat="1" applyAlignment="1">
      <alignment vertical="top"/>
    </xf>
    <xf numFmtId="0" fontId="0" fillId="0" borderId="2" xfId="0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11" xfId="0" quotePrefix="1" applyBorder="1" applyAlignment="1">
      <alignment horizontal="center" vertical="center"/>
    </xf>
    <xf numFmtId="1" fontId="9" fillId="0" borderId="5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2" xfId="0" applyBorder="1" applyAlignment="1">
      <alignment horizontal="left" vertical="center"/>
    </xf>
    <xf numFmtId="0" fontId="0" fillId="13" borderId="2" xfId="0" applyFill="1" applyBorder="1" applyAlignment="1">
      <alignment horizontal="left" vertical="center"/>
    </xf>
    <xf numFmtId="0" fontId="33" fillId="0" borderId="0" xfId="0" applyFont="1" applyAlignment="1">
      <alignment vertical="top"/>
    </xf>
    <xf numFmtId="171" fontId="9" fillId="0" borderId="2" xfId="0" applyNumberFormat="1" applyFont="1" applyBorder="1" applyAlignment="1">
      <alignment horizontal="right" vertical="center"/>
    </xf>
    <xf numFmtId="169" fontId="31" fillId="0" borderId="0" xfId="0" applyNumberFormat="1" applyFont="1" applyAlignment="1">
      <alignment horizontal="center" vertical="center"/>
    </xf>
    <xf numFmtId="172" fontId="0" fillId="0" borderId="2" xfId="0" applyNumberFormat="1" applyBorder="1" applyAlignment="1">
      <alignment horizontal="right" vertical="top"/>
    </xf>
    <xf numFmtId="172" fontId="0" fillId="0" borderId="2" xfId="0" applyNumberFormat="1" applyBorder="1" applyAlignment="1">
      <alignment horizontal="right" vertical="center"/>
    </xf>
    <xf numFmtId="0" fontId="12" fillId="0" borderId="0" xfId="0" applyFont="1" applyAlignment="1">
      <alignment horizontal="center"/>
    </xf>
    <xf numFmtId="14" fontId="7" fillId="0" borderId="0" xfId="0" applyNumberFormat="1" applyFont="1" applyAlignment="1">
      <alignment horizontal="center" vertical="top"/>
    </xf>
    <xf numFmtId="2" fontId="0" fillId="0" borderId="0" xfId="0" applyNumberFormat="1" applyAlignment="1">
      <alignment horizontal="center" vertical="center"/>
    </xf>
    <xf numFmtId="2" fontId="0" fillId="2" borderId="0" xfId="0" applyNumberFormat="1" applyFill="1" applyAlignment="1">
      <alignment horizontal="center" vertical="top"/>
    </xf>
    <xf numFmtId="2" fontId="0" fillId="0" borderId="0" xfId="0" applyNumberFormat="1" applyAlignment="1">
      <alignment horizontal="center" vertical="top"/>
    </xf>
    <xf numFmtId="164" fontId="0" fillId="0" borderId="2" xfId="0" applyNumberFormat="1" applyBorder="1" applyAlignment="1">
      <alignment horizontal="center" vertical="top"/>
    </xf>
    <xf numFmtId="169" fontId="12" fillId="0" borderId="0" xfId="0" applyNumberFormat="1" applyFont="1" applyAlignment="1">
      <alignment horizontal="center" vertical="top"/>
    </xf>
    <xf numFmtId="0" fontId="9" fillId="0" borderId="0" xfId="0" applyFont="1" applyAlignment="1">
      <alignment horizontal="center"/>
    </xf>
    <xf numFmtId="2" fontId="9" fillId="0" borderId="0" xfId="0" applyNumberFormat="1" applyFont="1" applyAlignment="1">
      <alignment horizontal="center" vertical="top"/>
    </xf>
    <xf numFmtId="0" fontId="0" fillId="13" borderId="0" xfId="0" applyFill="1" applyAlignment="1">
      <alignment horizontal="left"/>
    </xf>
    <xf numFmtId="0" fontId="34" fillId="0" borderId="0" xfId="0" applyFont="1" applyAlignment="1">
      <alignment horizontal="center" vertical="top"/>
    </xf>
    <xf numFmtId="0" fontId="34" fillId="0" borderId="2" xfId="0" applyFont="1" applyBorder="1" applyAlignment="1">
      <alignment horizontal="center" vertical="top"/>
    </xf>
    <xf numFmtId="0" fontId="34" fillId="0" borderId="0" xfId="0" applyFont="1" applyAlignment="1">
      <alignment horizontal="center"/>
    </xf>
    <xf numFmtId="0" fontId="34" fillId="0" borderId="0" xfId="0" applyFont="1" applyAlignment="1">
      <alignment horizontal="left" vertical="top"/>
    </xf>
    <xf numFmtId="0" fontId="34" fillId="0" borderId="2" xfId="0" applyFont="1" applyBorder="1" applyAlignment="1">
      <alignment horizontal="right" vertical="top"/>
    </xf>
    <xf numFmtId="2" fontId="34" fillId="0" borderId="0" xfId="0" applyNumberFormat="1" applyFont="1" applyAlignment="1">
      <alignment horizontal="center" vertical="top"/>
    </xf>
    <xf numFmtId="164" fontId="34" fillId="0" borderId="0" xfId="0" applyNumberFormat="1" applyFont="1" applyAlignment="1">
      <alignment horizontal="center" vertical="top"/>
    </xf>
    <xf numFmtId="166" fontId="34" fillId="0" borderId="0" xfId="0" applyNumberFormat="1" applyFont="1" applyAlignment="1">
      <alignment horizontal="center" vertical="top"/>
    </xf>
    <xf numFmtId="164" fontId="34" fillId="0" borderId="2" xfId="0" applyNumberFormat="1" applyFont="1" applyBorder="1" applyAlignment="1">
      <alignment horizontal="center" vertical="top"/>
    </xf>
    <xf numFmtId="169" fontId="34" fillId="0" borderId="0" xfId="0" applyNumberFormat="1" applyFont="1" applyAlignment="1">
      <alignment horizontal="center" vertical="top"/>
    </xf>
    <xf numFmtId="0" fontId="34" fillId="0" borderId="11" xfId="0" applyFont="1" applyBorder="1" applyAlignment="1">
      <alignment horizontal="center" vertical="top"/>
    </xf>
    <xf numFmtId="0" fontId="0" fillId="3" borderId="2" xfId="0" applyFill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9" fillId="6" borderId="2" xfId="0" applyFont="1" applyFill="1" applyBorder="1" applyAlignment="1">
      <alignment horizontal="left" vertical="top"/>
    </xf>
    <xf numFmtId="0" fontId="9" fillId="2" borderId="2" xfId="0" applyFont="1" applyFill="1" applyBorder="1" applyAlignment="1">
      <alignment horizontal="left" vertical="top"/>
    </xf>
    <xf numFmtId="0" fontId="9" fillId="2" borderId="4" xfId="0" applyFont="1" applyFill="1" applyBorder="1" applyAlignment="1">
      <alignment horizontal="left" vertical="top"/>
    </xf>
    <xf numFmtId="0" fontId="0" fillId="8" borderId="2" xfId="0" applyFill="1" applyBorder="1" applyAlignment="1">
      <alignment horizontal="left" vertical="top"/>
    </xf>
    <xf numFmtId="0" fontId="0" fillId="3" borderId="2" xfId="0" applyFill="1" applyBorder="1" applyAlignment="1">
      <alignment horizontal="left" vertical="top"/>
    </xf>
    <xf numFmtId="0" fontId="0" fillId="5" borderId="2" xfId="0" applyFill="1" applyBorder="1" applyAlignment="1">
      <alignment horizontal="left" vertical="top"/>
    </xf>
    <xf numFmtId="0" fontId="0" fillId="4" borderId="2" xfId="0" applyFill="1" applyBorder="1" applyAlignment="1">
      <alignment horizontal="left" vertical="top"/>
    </xf>
    <xf numFmtId="0" fontId="12" fillId="16" borderId="2" xfId="0" applyFont="1" applyFill="1" applyBorder="1" applyAlignment="1">
      <alignment horizontal="left" vertical="top"/>
    </xf>
    <xf numFmtId="0" fontId="0" fillId="19" borderId="0" xfId="0" applyFill="1" applyAlignment="1">
      <alignment horizontal="center" vertical="top" wrapText="1"/>
    </xf>
    <xf numFmtId="0" fontId="35" fillId="0" borderId="2" xfId="0" applyFont="1" applyBorder="1" applyAlignment="1">
      <alignment horizontal="left" vertical="top"/>
    </xf>
    <xf numFmtId="0" fontId="9" fillId="19" borderId="0" xfId="0" applyFont="1" applyFill="1" applyAlignment="1">
      <alignment horizontal="left" vertical="top"/>
    </xf>
    <xf numFmtId="0" fontId="9" fillId="19" borderId="0" xfId="0" applyFont="1" applyFill="1" applyAlignment="1">
      <alignment horizontal="center" vertical="top" wrapText="1"/>
    </xf>
    <xf numFmtId="0" fontId="25" fillId="19" borderId="0" xfId="0" applyFont="1" applyFill="1" applyAlignment="1">
      <alignment horizontal="left" vertical="center"/>
    </xf>
    <xf numFmtId="0" fontId="25" fillId="19" borderId="0" xfId="0" applyFont="1" applyFill="1" applyAlignment="1">
      <alignment horizontal="center" vertical="center" wrapText="1"/>
    </xf>
    <xf numFmtId="0" fontId="36" fillId="0" borderId="0" xfId="0" applyFont="1" applyAlignment="1">
      <alignment horizontal="center" vertical="top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0" fillId="19" borderId="0" xfId="0" applyFill="1" applyAlignment="1">
      <alignment horizontal="center" vertical="center" wrapText="1"/>
    </xf>
    <xf numFmtId="164" fontId="0" fillId="0" borderId="2" xfId="0" applyNumberForma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166" fontId="31" fillId="0" borderId="0" xfId="0" applyNumberFormat="1" applyFont="1" applyAlignment="1">
      <alignment horizontal="center" vertical="center"/>
    </xf>
    <xf numFmtId="166" fontId="31" fillId="0" borderId="0" xfId="0" applyNumberFormat="1" applyFont="1" applyAlignment="1">
      <alignment horizontal="center" vertical="top"/>
    </xf>
    <xf numFmtId="0" fontId="2" fillId="0" borderId="2" xfId="0" applyFont="1" applyBorder="1" applyAlignment="1">
      <alignment horizontal="right" vertical="top" wrapText="1"/>
    </xf>
    <xf numFmtId="0" fontId="9" fillId="6" borderId="2" xfId="0" applyFont="1" applyFill="1" applyBorder="1" applyAlignment="1">
      <alignment horizontal="right" vertical="top"/>
    </xf>
    <xf numFmtId="0" fontId="9" fillId="3" borderId="2" xfId="0" applyFont="1" applyFill="1" applyBorder="1" applyAlignment="1">
      <alignment horizontal="right" vertical="top"/>
    </xf>
    <xf numFmtId="0" fontId="0" fillId="2" borderId="2" xfId="0" applyFill="1" applyBorder="1" applyAlignment="1">
      <alignment horizontal="right" vertical="top"/>
    </xf>
    <xf numFmtId="0" fontId="9" fillId="2" borderId="2" xfId="0" applyFont="1" applyFill="1" applyBorder="1" applyAlignment="1">
      <alignment horizontal="right" vertical="top"/>
    </xf>
    <xf numFmtId="0" fontId="7" fillId="2" borderId="2" xfId="0" applyFont="1" applyFill="1" applyBorder="1" applyAlignment="1">
      <alignment horizontal="right" vertical="top"/>
    </xf>
    <xf numFmtId="0" fontId="9" fillId="2" borderId="4" xfId="0" applyFont="1" applyFill="1" applyBorder="1" applyAlignment="1">
      <alignment horizontal="right" vertical="top"/>
    </xf>
    <xf numFmtId="0" fontId="9" fillId="9" borderId="2" xfId="0" applyFont="1" applyFill="1" applyBorder="1" applyAlignment="1">
      <alignment horizontal="right" vertical="top"/>
    </xf>
    <xf numFmtId="0" fontId="0" fillId="8" borderId="2" xfId="0" applyFill="1" applyBorder="1" applyAlignment="1">
      <alignment horizontal="right" vertical="top"/>
    </xf>
    <xf numFmtId="0" fontId="9" fillId="8" borderId="2" xfId="0" applyFont="1" applyFill="1" applyBorder="1" applyAlignment="1">
      <alignment horizontal="right" vertical="top"/>
    </xf>
    <xf numFmtId="0" fontId="0" fillId="3" borderId="2" xfId="0" applyFill="1" applyBorder="1" applyAlignment="1">
      <alignment horizontal="right" vertical="top"/>
    </xf>
    <xf numFmtId="0" fontId="0" fillId="5" borderId="2" xfId="0" applyFill="1" applyBorder="1" applyAlignment="1">
      <alignment horizontal="right" vertical="top"/>
    </xf>
    <xf numFmtId="16" fontId="0" fillId="3" borderId="2" xfId="0" applyNumberFormat="1" applyFill="1" applyBorder="1" applyAlignment="1">
      <alignment horizontal="right" vertical="top"/>
    </xf>
    <xf numFmtId="0" fontId="0" fillId="4" borderId="2" xfId="0" applyFill="1" applyBorder="1" applyAlignment="1">
      <alignment horizontal="right" vertical="top"/>
    </xf>
    <xf numFmtId="0" fontId="9" fillId="10" borderId="2" xfId="0" applyFont="1" applyFill="1" applyBorder="1" applyAlignment="1">
      <alignment horizontal="right" vertical="top"/>
    </xf>
    <xf numFmtId="0" fontId="0" fillId="10" borderId="2" xfId="0" applyFill="1" applyBorder="1" applyAlignment="1">
      <alignment horizontal="right" vertical="top"/>
    </xf>
    <xf numFmtId="14" fontId="0" fillId="10" borderId="2" xfId="0" applyNumberFormat="1" applyFill="1" applyBorder="1" applyAlignment="1">
      <alignment horizontal="right" vertical="top"/>
    </xf>
    <xf numFmtId="0" fontId="9" fillId="11" borderId="2" xfId="0" applyFont="1" applyFill="1" applyBorder="1" applyAlignment="1">
      <alignment horizontal="right" vertical="top"/>
    </xf>
    <xf numFmtId="14" fontId="0" fillId="11" borderId="2" xfId="0" applyNumberFormat="1" applyFill="1" applyBorder="1" applyAlignment="1">
      <alignment horizontal="right" vertical="top"/>
    </xf>
    <xf numFmtId="0" fontId="0" fillId="11" borderId="2" xfId="0" applyFill="1" applyBorder="1" applyAlignment="1">
      <alignment horizontal="right" vertical="top"/>
    </xf>
    <xf numFmtId="0" fontId="0" fillId="14" borderId="2" xfId="0" applyFill="1" applyBorder="1" applyAlignment="1">
      <alignment horizontal="right" vertical="top"/>
    </xf>
    <xf numFmtId="0" fontId="0" fillId="15" borderId="2" xfId="0" applyFill="1" applyBorder="1" applyAlignment="1">
      <alignment horizontal="right" vertical="top"/>
    </xf>
    <xf numFmtId="0" fontId="0" fillId="20" borderId="2" xfId="0" applyFill="1" applyBorder="1" applyAlignment="1">
      <alignment horizontal="right" vertical="top"/>
    </xf>
    <xf numFmtId="0" fontId="7" fillId="0" borderId="2" xfId="0" applyFont="1" applyBorder="1" applyAlignment="1">
      <alignment horizontal="right" vertical="top"/>
    </xf>
    <xf numFmtId="0" fontId="0" fillId="19" borderId="2" xfId="0" applyFill="1" applyBorder="1" applyAlignment="1">
      <alignment horizontal="right" vertical="top"/>
    </xf>
    <xf numFmtId="0" fontId="7" fillId="19" borderId="2" xfId="0" applyFont="1" applyFill="1" applyBorder="1" applyAlignment="1">
      <alignment horizontal="right" vertical="top"/>
    </xf>
    <xf numFmtId="164" fontId="30" fillId="0" borderId="0" xfId="0" applyNumberFormat="1" applyFont="1" applyAlignment="1">
      <alignment horizontal="center" vertical="center"/>
    </xf>
    <xf numFmtId="173" fontId="0" fillId="0" borderId="0" xfId="0" applyNumberFormat="1" applyAlignment="1">
      <alignment horizontal="center" vertical="top"/>
    </xf>
    <xf numFmtId="164" fontId="9" fillId="0" borderId="0" xfId="0" applyNumberFormat="1" applyFont="1" applyAlignment="1">
      <alignment horizontal="center" vertical="center"/>
    </xf>
    <xf numFmtId="0" fontId="37" fillId="0" borderId="0" xfId="0" applyFont="1" applyAlignment="1">
      <alignment horizontal="center" vertical="top"/>
    </xf>
    <xf numFmtId="0" fontId="37" fillId="0" borderId="11" xfId="0" applyFont="1" applyBorder="1" applyAlignment="1">
      <alignment horizontal="center" vertical="top"/>
    </xf>
    <xf numFmtId="0" fontId="38" fillId="0" borderId="0" xfId="0" applyFont="1" applyAlignment="1">
      <alignment horizontal="center" vertical="center"/>
    </xf>
    <xf numFmtId="172" fontId="9" fillId="0" borderId="2" xfId="0" applyNumberFormat="1" applyFont="1" applyBorder="1" applyAlignment="1">
      <alignment horizontal="right" vertical="top"/>
    </xf>
    <xf numFmtId="0" fontId="26" fillId="0" borderId="2" xfId="0" applyFont="1" applyBorder="1" applyAlignment="1">
      <alignment horizontal="left" vertical="top"/>
    </xf>
    <xf numFmtId="0" fontId="0" fillId="0" borderId="0" xfId="0" applyAlignment="1">
      <alignment horizontal="left"/>
    </xf>
    <xf numFmtId="0" fontId="0" fillId="8" borderId="11" xfId="0" applyFill="1" applyBorder="1" applyAlignment="1">
      <alignment horizontal="center" vertical="top"/>
    </xf>
    <xf numFmtId="0" fontId="0" fillId="8" borderId="0" xfId="0" applyFill="1" applyAlignment="1">
      <alignment horizontal="center" vertical="top" wrapText="1"/>
    </xf>
    <xf numFmtId="164" fontId="0" fillId="8" borderId="0" xfId="0" applyNumberFormat="1" applyFill="1" applyAlignment="1">
      <alignment horizontal="center" vertical="center"/>
    </xf>
    <xf numFmtId="1" fontId="9" fillId="8" borderId="5" xfId="0" applyNumberFormat="1" applyFont="1" applyFill="1" applyBorder="1" applyAlignment="1">
      <alignment horizontal="center" vertical="top"/>
    </xf>
    <xf numFmtId="171" fontId="9" fillId="8" borderId="2" xfId="0" applyNumberFormat="1" applyFont="1" applyFill="1" applyBorder="1" applyAlignment="1">
      <alignment vertical="top"/>
    </xf>
    <xf numFmtId="11" fontId="0" fillId="8" borderId="0" xfId="0" applyNumberFormat="1" applyFill="1" applyAlignment="1">
      <alignment vertical="top"/>
    </xf>
    <xf numFmtId="164" fontId="9" fillId="0" borderId="2" xfId="0" applyNumberFormat="1" applyFont="1" applyBorder="1" applyAlignment="1">
      <alignment horizontal="left" vertical="top"/>
    </xf>
    <xf numFmtId="164" fontId="9" fillId="6" borderId="2" xfId="0" applyNumberFormat="1" applyFont="1" applyFill="1" applyBorder="1" applyAlignment="1">
      <alignment horizontal="left" vertical="top"/>
    </xf>
    <xf numFmtId="164" fontId="0" fillId="0" borderId="2" xfId="0" applyNumberFormat="1" applyBorder="1" applyAlignment="1">
      <alignment horizontal="left" vertical="top"/>
    </xf>
    <xf numFmtId="164" fontId="9" fillId="3" borderId="2" xfId="0" applyNumberFormat="1" applyFont="1" applyFill="1" applyBorder="1" applyAlignment="1">
      <alignment horizontal="left" vertical="top"/>
    </xf>
    <xf numFmtId="164" fontId="9" fillId="2" borderId="2" xfId="0" applyNumberFormat="1" applyFont="1" applyFill="1" applyBorder="1" applyAlignment="1">
      <alignment horizontal="left" vertical="top"/>
    </xf>
    <xf numFmtId="164" fontId="0" fillId="2" borderId="2" xfId="0" applyNumberFormat="1" applyFill="1" applyBorder="1" applyAlignment="1">
      <alignment horizontal="left" vertical="top"/>
    </xf>
    <xf numFmtId="164" fontId="9" fillId="2" borderId="4" xfId="0" applyNumberFormat="1" applyFont="1" applyFill="1" applyBorder="1" applyAlignment="1">
      <alignment horizontal="left" vertical="top"/>
    </xf>
    <xf numFmtId="164" fontId="9" fillId="9" borderId="2" xfId="0" applyNumberFormat="1" applyFont="1" applyFill="1" applyBorder="1" applyAlignment="1">
      <alignment horizontal="left" vertical="top"/>
    </xf>
    <xf numFmtId="164" fontId="0" fillId="8" borderId="2" xfId="0" applyNumberFormat="1" applyFill="1" applyBorder="1" applyAlignment="1">
      <alignment horizontal="left" vertical="top"/>
    </xf>
    <xf numFmtId="164" fontId="9" fillId="8" borderId="2" xfId="0" applyNumberFormat="1" applyFont="1" applyFill="1" applyBorder="1" applyAlignment="1">
      <alignment horizontal="left" vertical="top"/>
    </xf>
    <xf numFmtId="164" fontId="0" fillId="3" borderId="2" xfId="0" applyNumberFormat="1" applyFill="1" applyBorder="1" applyAlignment="1">
      <alignment horizontal="left" vertical="top"/>
    </xf>
    <xf numFmtId="164" fontId="0" fillId="5" borderId="2" xfId="0" applyNumberFormat="1" applyFill="1" applyBorder="1" applyAlignment="1">
      <alignment horizontal="left" vertical="top"/>
    </xf>
    <xf numFmtId="164" fontId="0" fillId="4" borderId="2" xfId="0" applyNumberFormat="1" applyFill="1" applyBorder="1" applyAlignment="1">
      <alignment horizontal="left" vertical="top"/>
    </xf>
    <xf numFmtId="164" fontId="9" fillId="10" borderId="2" xfId="0" applyNumberFormat="1" applyFont="1" applyFill="1" applyBorder="1" applyAlignment="1">
      <alignment horizontal="left" vertical="top"/>
    </xf>
    <xf numFmtId="164" fontId="0" fillId="10" borderId="2" xfId="0" applyNumberFormat="1" applyFill="1" applyBorder="1" applyAlignment="1">
      <alignment horizontal="left" vertical="top"/>
    </xf>
    <xf numFmtId="168" fontId="9" fillId="11" borderId="2" xfId="0" applyNumberFormat="1" applyFont="1" applyFill="1" applyBorder="1" applyAlignment="1">
      <alignment horizontal="left" vertical="top"/>
    </xf>
    <xf numFmtId="168" fontId="0" fillId="11" borderId="2" xfId="0" applyNumberFormat="1" applyFill="1" applyBorder="1" applyAlignment="1">
      <alignment horizontal="left" vertical="top"/>
    </xf>
    <xf numFmtId="0" fontId="0" fillId="15" borderId="4" xfId="0" applyFill="1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14" fontId="0" fillId="0" borderId="2" xfId="0" applyNumberFormat="1" applyBorder="1" applyAlignment="1">
      <alignment horizontal="left" vertical="top"/>
    </xf>
    <xf numFmtId="0" fontId="8" fillId="0" borderId="2" xfId="0" applyFont="1" applyBorder="1" applyAlignment="1">
      <alignment horizontal="left" vertical="top"/>
    </xf>
    <xf numFmtId="164" fontId="0" fillId="0" borderId="0" xfId="0" applyNumberFormat="1" applyAlignment="1">
      <alignment horizontal="left" vertical="center"/>
    </xf>
    <xf numFmtId="0" fontId="19" fillId="8" borderId="0" xfId="0" applyFont="1" applyFill="1" applyAlignment="1">
      <alignment horizontal="center" vertical="center"/>
    </xf>
    <xf numFmtId="164" fontId="72" fillId="0" borderId="0" xfId="0" applyNumberFormat="1" applyFont="1" applyAlignment="1">
      <alignment horizontal="center" vertical="top"/>
    </xf>
    <xf numFmtId="167" fontId="72" fillId="0" borderId="0" xfId="0" applyNumberFormat="1" applyFont="1" applyAlignment="1">
      <alignment horizontal="center" vertical="top"/>
    </xf>
    <xf numFmtId="166" fontId="7" fillId="8" borderId="0" xfId="0" applyNumberFormat="1" applyFont="1" applyFill="1" applyAlignment="1">
      <alignment horizontal="center" vertical="top"/>
    </xf>
    <xf numFmtId="0" fontId="7" fillId="10" borderId="0" xfId="0" applyFont="1" applyFill="1" applyAlignment="1">
      <alignment horizontal="center" vertical="top"/>
    </xf>
    <xf numFmtId="0" fontId="7" fillId="8" borderId="0" xfId="0" applyFont="1" applyFill="1" applyAlignment="1">
      <alignment horizontal="center" vertical="top"/>
    </xf>
    <xf numFmtId="1" fontId="25" fillId="0" borderId="0" xfId="0" applyNumberFormat="1" applyFont="1" applyAlignment="1">
      <alignment horizontal="center" vertical="top" wrapText="1"/>
    </xf>
    <xf numFmtId="0" fontId="25" fillId="0" borderId="2" xfId="0" applyFont="1" applyBorder="1" applyAlignment="1">
      <alignment horizontal="center" vertical="center"/>
    </xf>
    <xf numFmtId="0" fontId="73" fillId="0" borderId="0" xfId="0" applyFont="1" applyAlignment="1">
      <alignment horizontal="left" vertical="top"/>
    </xf>
    <xf numFmtId="0" fontId="73" fillId="0" borderId="2" xfId="0" applyFont="1" applyBorder="1" applyAlignment="1">
      <alignment horizontal="center" vertical="top"/>
    </xf>
    <xf numFmtId="0" fontId="74" fillId="0" borderId="0" xfId="463" applyFont="1" applyAlignment="1">
      <alignment horizontal="left" vertical="top"/>
    </xf>
    <xf numFmtId="0" fontId="73" fillId="0" borderId="2" xfId="0" applyFont="1" applyBorder="1" applyAlignment="1">
      <alignment horizontal="left" vertical="top"/>
    </xf>
    <xf numFmtId="0" fontId="73" fillId="0" borderId="0" xfId="0" applyFont="1" applyAlignment="1">
      <alignment horizontal="center" vertical="top"/>
    </xf>
    <xf numFmtId="165" fontId="73" fillId="0" borderId="0" xfId="0" applyNumberFormat="1" applyFont="1" applyAlignment="1">
      <alignment horizontal="left" vertical="top"/>
    </xf>
    <xf numFmtId="166" fontId="73" fillId="0" borderId="0" xfId="0" applyNumberFormat="1" applyFont="1" applyAlignment="1">
      <alignment horizontal="center" vertical="top"/>
    </xf>
    <xf numFmtId="0" fontId="73" fillId="0" borderId="11" xfId="0" applyFont="1" applyBorder="1" applyAlignment="1">
      <alignment horizontal="left" vertical="top"/>
    </xf>
    <xf numFmtId="167" fontId="73" fillId="0" borderId="0" xfId="0" applyNumberFormat="1" applyFont="1" applyAlignment="1">
      <alignment horizontal="center" vertical="top" wrapText="1"/>
    </xf>
    <xf numFmtId="167" fontId="73" fillId="0" borderId="0" xfId="0" applyNumberFormat="1" applyFont="1" applyAlignment="1">
      <alignment horizontal="center" vertical="center" wrapText="1"/>
    </xf>
    <xf numFmtId="1" fontId="73" fillId="0" borderId="0" xfId="0" applyNumberFormat="1" applyFont="1" applyAlignment="1">
      <alignment horizontal="left" vertical="top" wrapText="1"/>
    </xf>
    <xf numFmtId="0" fontId="73" fillId="0" borderId="0" xfId="0" applyFont="1" applyAlignment="1">
      <alignment horizontal="center" vertical="top" wrapText="1"/>
    </xf>
    <xf numFmtId="0" fontId="25" fillId="0" borderId="0" xfId="0" applyFont="1" applyAlignment="1">
      <alignment horizontal="center" vertical="top" wrapText="1"/>
    </xf>
    <xf numFmtId="0" fontId="25" fillId="0" borderId="2" xfId="0" applyFont="1" applyBorder="1" applyAlignment="1">
      <alignment horizontal="center" vertical="top" wrapText="1"/>
    </xf>
    <xf numFmtId="0" fontId="25" fillId="0" borderId="2" xfId="0" applyFont="1" applyBorder="1" applyAlignment="1">
      <alignment horizontal="left" vertical="top" wrapText="1"/>
    </xf>
    <xf numFmtId="0" fontId="25" fillId="0" borderId="2" xfId="0" applyFont="1" applyBorder="1" applyAlignment="1">
      <alignment horizontal="right" vertical="top" wrapText="1"/>
    </xf>
    <xf numFmtId="165" fontId="25" fillId="0" borderId="0" xfId="0" applyNumberFormat="1" applyFont="1" applyAlignment="1">
      <alignment horizontal="center" vertical="top" wrapText="1"/>
    </xf>
    <xf numFmtId="166" fontId="25" fillId="0" borderId="0" xfId="0" applyNumberFormat="1" applyFont="1" applyAlignment="1">
      <alignment horizontal="center" vertical="top" wrapText="1"/>
    </xf>
    <xf numFmtId="0" fontId="25" fillId="0" borderId="11" xfId="0" applyFont="1" applyBorder="1" applyAlignment="1">
      <alignment horizontal="center" vertical="top" wrapText="1"/>
    </xf>
    <xf numFmtId="0" fontId="25" fillId="0" borderId="0" xfId="0" applyFont="1" applyAlignment="1">
      <alignment horizontal="center" vertical="top" textRotation="90" wrapText="1"/>
    </xf>
    <xf numFmtId="167" fontId="25" fillId="0" borderId="0" xfId="0" applyNumberFormat="1" applyFont="1" applyAlignment="1">
      <alignment horizontal="center" vertical="top" wrapText="1"/>
    </xf>
    <xf numFmtId="167" fontId="25" fillId="0" borderId="0" xfId="0" applyNumberFormat="1" applyFont="1" applyAlignment="1">
      <alignment horizontal="center" vertical="center" wrapText="1"/>
    </xf>
    <xf numFmtId="0" fontId="73" fillId="0" borderId="5" xfId="0" applyFont="1" applyBorder="1" applyAlignment="1">
      <alignment horizontal="center" vertical="top"/>
    </xf>
    <xf numFmtId="164" fontId="31" fillId="0" borderId="0" xfId="0" applyNumberFormat="1" applyFont="1" applyAlignment="1">
      <alignment horizontal="center" vertical="top"/>
    </xf>
    <xf numFmtId="164" fontId="73" fillId="0" borderId="0" xfId="0" applyNumberFormat="1" applyFont="1" applyAlignment="1">
      <alignment horizontal="left" vertical="top"/>
    </xf>
    <xf numFmtId="164" fontId="73" fillId="0" borderId="0" xfId="0" applyNumberFormat="1" applyFont="1" applyAlignment="1">
      <alignment horizontal="center" vertical="top"/>
    </xf>
    <xf numFmtId="164" fontId="25" fillId="0" borderId="0" xfId="0" applyNumberFormat="1" applyFont="1" applyAlignment="1">
      <alignment horizontal="center" vertical="top" wrapText="1"/>
    </xf>
    <xf numFmtId="164" fontId="9" fillId="9" borderId="0" xfId="0" applyNumberFormat="1" applyFont="1" applyFill="1" applyAlignment="1">
      <alignment horizontal="center" vertical="top"/>
    </xf>
    <xf numFmtId="164" fontId="0" fillId="0" borderId="0" xfId="0" quotePrefix="1" applyNumberFormat="1" applyAlignment="1">
      <alignment horizontal="center" vertical="top"/>
    </xf>
    <xf numFmtId="164" fontId="31" fillId="8" borderId="0" xfId="0" applyNumberFormat="1" applyFont="1" applyFill="1" applyAlignment="1">
      <alignment horizontal="center" vertical="center"/>
    </xf>
    <xf numFmtId="164" fontId="29" fillId="0" borderId="0" xfId="0" applyNumberFormat="1" applyFont="1" applyAlignment="1">
      <alignment vertical="center"/>
    </xf>
    <xf numFmtId="0" fontId="75" fillId="0" borderId="0" xfId="0" applyFont="1" applyAlignment="1">
      <alignment vertical="top"/>
    </xf>
    <xf numFmtId="0" fontId="75" fillId="0" borderId="0" xfId="0" applyFont="1" applyAlignment="1">
      <alignment horizontal="center" vertical="top"/>
    </xf>
    <xf numFmtId="0" fontId="75" fillId="0" borderId="2" xfId="0" applyFont="1" applyBorder="1" applyAlignment="1">
      <alignment horizontal="center" vertical="top"/>
    </xf>
    <xf numFmtId="0" fontId="75" fillId="0" borderId="2" xfId="0" applyFont="1" applyBorder="1" applyAlignment="1">
      <alignment horizontal="left" vertical="top"/>
    </xf>
    <xf numFmtId="0" fontId="75" fillId="0" borderId="0" xfId="0" applyFont="1" applyAlignment="1">
      <alignment horizontal="left" vertical="top"/>
    </xf>
    <xf numFmtId="0" fontId="75" fillId="0" borderId="2" xfId="0" applyFont="1" applyBorder="1" applyAlignment="1">
      <alignment horizontal="right" vertical="top"/>
    </xf>
    <xf numFmtId="165" fontId="75" fillId="0" borderId="0" xfId="0" applyNumberFormat="1" applyFont="1" applyAlignment="1">
      <alignment horizontal="center" vertical="top"/>
    </xf>
    <xf numFmtId="164" fontId="75" fillId="0" borderId="0" xfId="0" applyNumberFormat="1" applyFont="1" applyAlignment="1">
      <alignment horizontal="center" vertical="top"/>
    </xf>
    <xf numFmtId="166" fontId="75" fillId="0" borderId="0" xfId="0" applyNumberFormat="1" applyFont="1" applyAlignment="1">
      <alignment horizontal="center" vertical="top"/>
    </xf>
    <xf numFmtId="166" fontId="75" fillId="0" borderId="5" xfId="0" applyNumberFormat="1" applyFont="1" applyBorder="1" applyAlignment="1">
      <alignment horizontal="center" vertical="top"/>
    </xf>
    <xf numFmtId="169" fontId="75" fillId="0" borderId="0" xfId="0" applyNumberFormat="1" applyFont="1" applyAlignment="1">
      <alignment horizontal="center" vertical="top"/>
    </xf>
    <xf numFmtId="0" fontId="75" fillId="0" borderId="11" xfId="0" applyFont="1" applyBorder="1" applyAlignment="1">
      <alignment horizontal="center" vertical="top"/>
    </xf>
    <xf numFmtId="167" fontId="75" fillId="0" borderId="0" xfId="0" applyNumberFormat="1" applyFont="1" applyAlignment="1">
      <alignment horizontal="center" vertical="top"/>
    </xf>
    <xf numFmtId="167" fontId="75" fillId="0" borderId="0" xfId="0" applyNumberFormat="1" applyFont="1" applyAlignment="1">
      <alignment horizontal="center" vertical="center"/>
    </xf>
    <xf numFmtId="1" fontId="75" fillId="0" borderId="5" xfId="0" applyNumberFormat="1" applyFont="1" applyBorder="1" applyAlignment="1">
      <alignment horizontal="center" vertical="top"/>
    </xf>
    <xf numFmtId="171" fontId="75" fillId="0" borderId="2" xfId="0" applyNumberFormat="1" applyFont="1" applyBorder="1" applyAlignment="1">
      <alignment vertical="top"/>
    </xf>
    <xf numFmtId="0" fontId="75" fillId="0" borderId="0" xfId="0" applyFont="1" applyAlignment="1">
      <alignment horizontal="center" vertical="top" wrapText="1"/>
    </xf>
    <xf numFmtId="0" fontId="0" fillId="2" borderId="11" xfId="0" applyFill="1" applyBorder="1" applyAlignment="1">
      <alignment horizontal="center" vertical="top"/>
    </xf>
    <xf numFmtId="14" fontId="0" fillId="0" borderId="2" xfId="0" applyNumberFormat="1" applyBorder="1" applyAlignment="1">
      <alignment horizontal="right" vertical="top"/>
    </xf>
    <xf numFmtId="0" fontId="0" fillId="2" borderId="5" xfId="0" applyFill="1" applyBorder="1" applyAlignment="1">
      <alignment horizontal="center" vertical="top" wrapText="1"/>
    </xf>
    <xf numFmtId="0" fontId="0" fillId="18" borderId="2" xfId="0" applyFill="1" applyBorder="1" applyAlignment="1">
      <alignment horizontal="left" vertical="top" wrapText="1"/>
    </xf>
    <xf numFmtId="0" fontId="0" fillId="18" borderId="0" xfId="0" applyFill="1" applyAlignment="1">
      <alignment horizontal="left" vertical="top" wrapText="1"/>
    </xf>
    <xf numFmtId="0" fontId="0" fillId="18" borderId="5" xfId="0" applyFill="1" applyBorder="1" applyAlignment="1">
      <alignment horizontal="left" vertical="top" wrapText="1"/>
    </xf>
    <xf numFmtId="0" fontId="0" fillId="3" borderId="2" xfId="0" applyFill="1" applyBorder="1" applyAlignment="1">
      <alignment horizontal="left" vertical="top" wrapText="1"/>
    </xf>
    <xf numFmtId="0" fontId="0" fillId="3" borderId="0" xfId="0" applyFill="1" applyAlignment="1">
      <alignment horizontal="left" vertical="top" wrapText="1"/>
    </xf>
    <xf numFmtId="0" fontId="0" fillId="3" borderId="5" xfId="0" applyFill="1" applyBorder="1" applyAlignment="1">
      <alignment horizontal="left" vertical="top" wrapText="1"/>
    </xf>
    <xf numFmtId="0" fontId="9" fillId="0" borderId="2" xfId="0" applyFont="1" applyBorder="1" applyAlignment="1">
      <alignment horizontal="left" vertical="top" wrapText="1"/>
    </xf>
    <xf numFmtId="0" fontId="9" fillId="0" borderId="0" xfId="0" applyFont="1" applyAlignment="1">
      <alignment horizontal="left" vertical="top" wrapText="1"/>
    </xf>
    <xf numFmtId="0" fontId="9" fillId="0" borderId="5" xfId="0" applyFont="1" applyBorder="1" applyAlignment="1">
      <alignment horizontal="left" vertical="top" wrapText="1"/>
    </xf>
    <xf numFmtId="0" fontId="9" fillId="9" borderId="2" xfId="0" applyFont="1" applyFill="1" applyBorder="1" applyAlignment="1">
      <alignment horizontal="center" vertical="top"/>
    </xf>
    <xf numFmtId="0" fontId="9" fillId="9" borderId="0" xfId="0" applyFont="1" applyFill="1" applyAlignment="1">
      <alignment horizontal="center" vertical="top"/>
    </xf>
  </cellXfs>
  <cellStyles count="1068">
    <cellStyle name="20% - Accent1" xfId="953" builtinId="30" customBuiltin="1"/>
    <cellStyle name="20% - Accent2" xfId="956" builtinId="34" customBuiltin="1"/>
    <cellStyle name="20% - Accent3" xfId="959" builtinId="38" customBuiltin="1"/>
    <cellStyle name="20% - Accent4" xfId="962" builtinId="42" customBuiltin="1"/>
    <cellStyle name="20% - Accent5" xfId="965" builtinId="46" customBuiltin="1"/>
    <cellStyle name="20% - Accent6" xfId="968" builtinId="50" customBuiltin="1"/>
    <cellStyle name="40% - Accent1" xfId="954" builtinId="31" customBuiltin="1"/>
    <cellStyle name="40% - Accent2" xfId="957" builtinId="35" customBuiltin="1"/>
    <cellStyle name="40% - Accent3" xfId="960" builtinId="39" customBuiltin="1"/>
    <cellStyle name="40% - Accent4" xfId="963" builtinId="43" customBuiltin="1"/>
    <cellStyle name="40% - Accent5" xfId="966" builtinId="47" customBuiltin="1"/>
    <cellStyle name="40% - Accent6" xfId="969" builtinId="51" customBuiltin="1"/>
    <cellStyle name="60% - Accent1" xfId="955" builtinId="32" customBuiltin="1"/>
    <cellStyle name="60% - Accent2" xfId="958" builtinId="36" customBuiltin="1"/>
    <cellStyle name="60% - Accent3" xfId="961" builtinId="40" customBuiltin="1"/>
    <cellStyle name="60% - Accent4" xfId="964" builtinId="44" customBuiltin="1"/>
    <cellStyle name="60% - Accent5" xfId="967" builtinId="48" customBuiltin="1"/>
    <cellStyle name="60% - Accent6" xfId="970" builtinId="52" customBuiltin="1"/>
    <cellStyle name="Accent1 - 20%" xfId="973" xr:uid="{00000000-0005-0000-0000-000012000000}"/>
    <cellStyle name="Accent1 - 40%" xfId="974" xr:uid="{00000000-0005-0000-0000-000013000000}"/>
    <cellStyle name="Accent1 - 60%" xfId="975" xr:uid="{00000000-0005-0000-0000-000014000000}"/>
    <cellStyle name="Accent1 2" xfId="1038" xr:uid="{00000000-0005-0000-0000-000015000000}"/>
    <cellStyle name="Accent1 3" xfId="1039" xr:uid="{00000000-0005-0000-0000-000016000000}"/>
    <cellStyle name="Accent1 4" xfId="1055" xr:uid="{00000000-0005-0000-0000-000017000000}"/>
    <cellStyle name="Accent1 5" xfId="1052" xr:uid="{00000000-0005-0000-0000-000018000000}"/>
    <cellStyle name="Accent1 6" xfId="1066" xr:uid="{00000000-0005-0000-0000-000019000000}"/>
    <cellStyle name="Accent1 7" xfId="972" xr:uid="{00000000-0005-0000-0000-00001A000000}"/>
    <cellStyle name="Accent1 8" xfId="1019" xr:uid="{00000000-0005-0000-0000-00001B000000}"/>
    <cellStyle name="Accent2 - 20%" xfId="977" xr:uid="{00000000-0005-0000-0000-00001C000000}"/>
    <cellStyle name="Accent2 - 40%" xfId="978" xr:uid="{00000000-0005-0000-0000-00001D000000}"/>
    <cellStyle name="Accent2 - 60%" xfId="979" xr:uid="{00000000-0005-0000-0000-00001E000000}"/>
    <cellStyle name="Accent2 2" xfId="1040" xr:uid="{00000000-0005-0000-0000-00001F000000}"/>
    <cellStyle name="Accent2 3" xfId="1045" xr:uid="{00000000-0005-0000-0000-000020000000}"/>
    <cellStyle name="Accent2 4" xfId="1047" xr:uid="{00000000-0005-0000-0000-000021000000}"/>
    <cellStyle name="Accent2 5" xfId="1057" xr:uid="{00000000-0005-0000-0000-000022000000}"/>
    <cellStyle name="Accent2 6" xfId="1059" xr:uid="{00000000-0005-0000-0000-000023000000}"/>
    <cellStyle name="Accent2 7" xfId="976" xr:uid="{00000000-0005-0000-0000-000024000000}"/>
    <cellStyle name="Accent2 8" xfId="1018" xr:uid="{00000000-0005-0000-0000-000025000000}"/>
    <cellStyle name="Accent3 - 20%" xfId="981" xr:uid="{00000000-0005-0000-0000-000026000000}"/>
    <cellStyle name="Accent3 - 40%" xfId="982" xr:uid="{00000000-0005-0000-0000-000027000000}"/>
    <cellStyle name="Accent3 - 60%" xfId="983" xr:uid="{00000000-0005-0000-0000-000028000000}"/>
    <cellStyle name="Accent3 2" xfId="1041" xr:uid="{00000000-0005-0000-0000-000029000000}"/>
    <cellStyle name="Accent3 3" xfId="1048" xr:uid="{00000000-0005-0000-0000-00002A000000}"/>
    <cellStyle name="Accent3 4" xfId="1050" xr:uid="{00000000-0005-0000-0000-00002B000000}"/>
    <cellStyle name="Accent3 5" xfId="1060" xr:uid="{00000000-0005-0000-0000-00002C000000}"/>
    <cellStyle name="Accent3 6" xfId="1062" xr:uid="{00000000-0005-0000-0000-00002D000000}"/>
    <cellStyle name="Accent3 7" xfId="980" xr:uid="{00000000-0005-0000-0000-00002E000000}"/>
    <cellStyle name="Accent3 8" xfId="1017" xr:uid="{00000000-0005-0000-0000-00002F000000}"/>
    <cellStyle name="Accent4 - 20%" xfId="985" xr:uid="{00000000-0005-0000-0000-000030000000}"/>
    <cellStyle name="Accent4 - 40%" xfId="986" xr:uid="{00000000-0005-0000-0000-000031000000}"/>
    <cellStyle name="Accent4 - 60%" xfId="987" xr:uid="{00000000-0005-0000-0000-000032000000}"/>
    <cellStyle name="Accent4 2" xfId="1042" xr:uid="{00000000-0005-0000-0000-000033000000}"/>
    <cellStyle name="Accent4 3" xfId="1049" xr:uid="{00000000-0005-0000-0000-000034000000}"/>
    <cellStyle name="Accent4 4" xfId="1054" xr:uid="{00000000-0005-0000-0000-000035000000}"/>
    <cellStyle name="Accent4 5" xfId="1061" xr:uid="{00000000-0005-0000-0000-000036000000}"/>
    <cellStyle name="Accent4 6" xfId="1065" xr:uid="{00000000-0005-0000-0000-000037000000}"/>
    <cellStyle name="Accent4 7" xfId="984" xr:uid="{00000000-0005-0000-0000-000038000000}"/>
    <cellStyle name="Accent4 8" xfId="1016" xr:uid="{00000000-0005-0000-0000-000039000000}"/>
    <cellStyle name="Accent5 - 20%" xfId="989" xr:uid="{00000000-0005-0000-0000-00003A000000}"/>
    <cellStyle name="Accent5 - 40%" xfId="990" xr:uid="{00000000-0005-0000-0000-00003B000000}"/>
    <cellStyle name="Accent5 - 60%" xfId="991" xr:uid="{00000000-0005-0000-0000-00003C000000}"/>
    <cellStyle name="Accent5 2" xfId="1043" xr:uid="{00000000-0005-0000-0000-00003D000000}"/>
    <cellStyle name="Accent5 3" xfId="1051" xr:uid="{00000000-0005-0000-0000-00003E000000}"/>
    <cellStyle name="Accent5 4" xfId="1046" xr:uid="{00000000-0005-0000-0000-00003F000000}"/>
    <cellStyle name="Accent5 5" xfId="1063" xr:uid="{00000000-0005-0000-0000-000040000000}"/>
    <cellStyle name="Accent5 6" xfId="1058" xr:uid="{00000000-0005-0000-0000-000041000000}"/>
    <cellStyle name="Accent5 7" xfId="988" xr:uid="{00000000-0005-0000-0000-000042000000}"/>
    <cellStyle name="Accent5 8" xfId="1015" xr:uid="{00000000-0005-0000-0000-000043000000}"/>
    <cellStyle name="Accent6 - 20%" xfId="993" xr:uid="{00000000-0005-0000-0000-000044000000}"/>
    <cellStyle name="Accent6 - 40%" xfId="994" xr:uid="{00000000-0005-0000-0000-000045000000}"/>
    <cellStyle name="Accent6 - 60%" xfId="995" xr:uid="{00000000-0005-0000-0000-000046000000}"/>
    <cellStyle name="Accent6 2" xfId="1044" xr:uid="{00000000-0005-0000-0000-000047000000}"/>
    <cellStyle name="Accent6 3" xfId="1053" xr:uid="{00000000-0005-0000-0000-000048000000}"/>
    <cellStyle name="Accent6 4" xfId="1056" xr:uid="{00000000-0005-0000-0000-000049000000}"/>
    <cellStyle name="Accent6 5" xfId="1064" xr:uid="{00000000-0005-0000-0000-00004A000000}"/>
    <cellStyle name="Accent6 6" xfId="1067" xr:uid="{00000000-0005-0000-0000-00004B000000}"/>
    <cellStyle name="Accent6 7" xfId="992" xr:uid="{00000000-0005-0000-0000-00004C000000}"/>
    <cellStyle name="Accent6 8" xfId="1014" xr:uid="{00000000-0005-0000-0000-00004D000000}"/>
    <cellStyle name="Bad 2" xfId="1027" xr:uid="{00000000-0005-0000-0000-00004E000000}"/>
    <cellStyle name="Bad 3" xfId="996" xr:uid="{00000000-0005-0000-0000-00004F000000}"/>
    <cellStyle name="Calculation 2" xfId="1031" xr:uid="{00000000-0005-0000-0000-000050000000}"/>
    <cellStyle name="Calculation 3" xfId="997" xr:uid="{00000000-0005-0000-0000-000051000000}"/>
    <cellStyle name="Check Cell 2" xfId="1033" xr:uid="{00000000-0005-0000-0000-000052000000}"/>
    <cellStyle name="Check Cell 3" xfId="998" xr:uid="{00000000-0005-0000-0000-000053000000}"/>
    <cellStyle name="Comma 2" xfId="1013" xr:uid="{00000000-0005-0000-0000-000054000000}"/>
    <cellStyle name="Explanatory Text 2" xfId="1036" xr:uid="{00000000-0005-0000-0000-000055000000}"/>
    <cellStyle name="Explanatory Text 3" xfId="999" xr:uid="{00000000-0005-0000-0000-000056000000}"/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Followed Hyperlink" xfId="156" builtinId="9" hidden="1"/>
    <cellStyle name="Followed Hyperlink" xfId="158" builtinId="9" hidden="1"/>
    <cellStyle name="Followed Hyperlink" xfId="160" builtinId="9" hidden="1"/>
    <cellStyle name="Followed Hyperlink" xfId="162" builtinId="9" hidden="1"/>
    <cellStyle name="Followed Hyperlink" xfId="164" builtinId="9" hidden="1"/>
    <cellStyle name="Followed Hyperlink" xfId="166" builtinId="9" hidden="1"/>
    <cellStyle name="Followed Hyperlink" xfId="168" builtinId="9" hidden="1"/>
    <cellStyle name="Followed Hyperlink" xfId="170" builtinId="9" hidden="1"/>
    <cellStyle name="Followed Hyperlink" xfId="172" builtinId="9" hidden="1"/>
    <cellStyle name="Followed Hyperlink" xfId="174" builtinId="9" hidden="1"/>
    <cellStyle name="Followed Hyperlink" xfId="176" builtinId="9" hidden="1"/>
    <cellStyle name="Followed Hyperlink" xfId="178" builtinId="9" hidden="1"/>
    <cellStyle name="Followed Hyperlink" xfId="180" builtinId="9" hidden="1"/>
    <cellStyle name="Followed Hyperlink" xfId="182" builtinId="9" hidden="1"/>
    <cellStyle name="Followed Hyperlink" xfId="184" builtinId="9" hidden="1"/>
    <cellStyle name="Followed Hyperlink" xfId="186" builtinId="9" hidden="1"/>
    <cellStyle name="Followed Hyperlink" xfId="188" builtinId="9" hidden="1"/>
    <cellStyle name="Followed Hyperlink" xfId="190" builtinId="9" hidden="1"/>
    <cellStyle name="Followed Hyperlink" xfId="192" builtinId="9" hidden="1"/>
    <cellStyle name="Followed Hyperlink" xfId="194" builtinId="9" hidden="1"/>
    <cellStyle name="Followed Hyperlink" xfId="196" builtinId="9" hidden="1"/>
    <cellStyle name="Followed Hyperlink" xfId="198" builtinId="9" hidden="1"/>
    <cellStyle name="Followed Hyperlink" xfId="200" builtinId="9" hidden="1"/>
    <cellStyle name="Followed Hyperlink" xfId="202" builtinId="9" hidden="1"/>
    <cellStyle name="Followed Hyperlink" xfId="204" builtinId="9" hidden="1"/>
    <cellStyle name="Followed Hyperlink" xfId="206" builtinId="9" hidden="1"/>
    <cellStyle name="Followed Hyperlink" xfId="208" builtinId="9" hidden="1"/>
    <cellStyle name="Followed Hyperlink" xfId="210" builtinId="9" hidden="1"/>
    <cellStyle name="Followed Hyperlink" xfId="212" builtinId="9" hidden="1"/>
    <cellStyle name="Followed Hyperlink" xfId="214" builtinId="9" hidden="1"/>
    <cellStyle name="Followed Hyperlink" xfId="216" builtinId="9" hidden="1"/>
    <cellStyle name="Followed Hyperlink" xfId="218" builtinId="9" hidden="1"/>
    <cellStyle name="Followed Hyperlink" xfId="220" builtinId="9" hidden="1"/>
    <cellStyle name="Followed Hyperlink" xfId="222" builtinId="9" hidden="1"/>
    <cellStyle name="Followed Hyperlink" xfId="224" builtinId="9" hidden="1"/>
    <cellStyle name="Followed Hyperlink" xfId="226" builtinId="9" hidden="1"/>
    <cellStyle name="Followed Hyperlink" xfId="228" builtinId="9" hidden="1"/>
    <cellStyle name="Followed Hyperlink" xfId="230" builtinId="9" hidden="1"/>
    <cellStyle name="Followed Hyperlink" xfId="232" builtinId="9" hidden="1"/>
    <cellStyle name="Followed Hyperlink" xfId="234" builtinId="9" hidden="1"/>
    <cellStyle name="Followed Hyperlink" xfId="236" builtinId="9" hidden="1"/>
    <cellStyle name="Followed Hyperlink" xfId="238" builtinId="9" hidden="1"/>
    <cellStyle name="Followed Hyperlink" xfId="240" builtinId="9" hidden="1"/>
    <cellStyle name="Followed Hyperlink" xfId="242" builtinId="9" hidden="1"/>
    <cellStyle name="Followed Hyperlink" xfId="244" builtinId="9" hidden="1"/>
    <cellStyle name="Followed Hyperlink" xfId="246" builtinId="9" hidden="1"/>
    <cellStyle name="Followed Hyperlink" xfId="248" builtinId="9" hidden="1"/>
    <cellStyle name="Followed Hyperlink" xfId="250" builtinId="9" hidden="1"/>
    <cellStyle name="Followed Hyperlink" xfId="252" builtinId="9" hidden="1"/>
    <cellStyle name="Followed Hyperlink" xfId="254" builtinId="9" hidden="1"/>
    <cellStyle name="Followed Hyperlink" xfId="256" builtinId="9" hidden="1"/>
    <cellStyle name="Followed Hyperlink" xfId="258" builtinId="9" hidden="1"/>
    <cellStyle name="Followed Hyperlink" xfId="260" builtinId="9" hidden="1"/>
    <cellStyle name="Followed Hyperlink" xfId="262" builtinId="9" hidden="1"/>
    <cellStyle name="Followed Hyperlink" xfId="264" builtinId="9" hidden="1"/>
    <cellStyle name="Followed Hyperlink" xfId="266" builtinId="9" hidden="1"/>
    <cellStyle name="Followed Hyperlink" xfId="268" builtinId="9" hidden="1"/>
    <cellStyle name="Followed Hyperlink" xfId="270" builtinId="9" hidden="1"/>
    <cellStyle name="Followed Hyperlink" xfId="272" builtinId="9" hidden="1"/>
    <cellStyle name="Followed Hyperlink" xfId="274" builtinId="9" hidden="1"/>
    <cellStyle name="Followed Hyperlink" xfId="276" builtinId="9" hidden="1"/>
    <cellStyle name="Followed Hyperlink" xfId="278" builtinId="9" hidden="1"/>
    <cellStyle name="Followed Hyperlink" xfId="280" builtinId="9" hidden="1"/>
    <cellStyle name="Followed Hyperlink" xfId="282" builtinId="9" hidden="1"/>
    <cellStyle name="Followed Hyperlink" xfId="284" builtinId="9" hidden="1"/>
    <cellStyle name="Followed Hyperlink" xfId="286" builtinId="9" hidden="1"/>
    <cellStyle name="Followed Hyperlink" xfId="288" builtinId="9" hidden="1"/>
    <cellStyle name="Followed Hyperlink" xfId="290" builtinId="9" hidden="1"/>
    <cellStyle name="Followed Hyperlink" xfId="292" builtinId="9" hidden="1"/>
    <cellStyle name="Followed Hyperlink" xfId="294" builtinId="9" hidden="1"/>
    <cellStyle name="Followed Hyperlink" xfId="296" builtinId="9" hidden="1"/>
    <cellStyle name="Followed Hyperlink" xfId="298" builtinId="9" hidden="1"/>
    <cellStyle name="Followed Hyperlink" xfId="300" builtinId="9" hidden="1"/>
    <cellStyle name="Followed Hyperlink" xfId="302" builtinId="9" hidden="1"/>
    <cellStyle name="Followed Hyperlink" xfId="304" builtinId="9" hidden="1"/>
    <cellStyle name="Followed Hyperlink" xfId="306" builtinId="9" hidden="1"/>
    <cellStyle name="Followed Hyperlink" xfId="308" builtinId="9" hidden="1"/>
    <cellStyle name="Followed Hyperlink" xfId="310" builtinId="9" hidden="1"/>
    <cellStyle name="Followed Hyperlink" xfId="312" builtinId="9" hidden="1"/>
    <cellStyle name="Followed Hyperlink" xfId="314" builtinId="9" hidden="1"/>
    <cellStyle name="Followed Hyperlink" xfId="316" builtinId="9" hidden="1"/>
    <cellStyle name="Followed Hyperlink" xfId="318" builtinId="9" hidden="1"/>
    <cellStyle name="Followed Hyperlink" xfId="320" builtinId="9" hidden="1"/>
    <cellStyle name="Followed Hyperlink" xfId="322" builtinId="9" hidden="1"/>
    <cellStyle name="Followed Hyperlink" xfId="324" builtinId="9" hidden="1"/>
    <cellStyle name="Followed Hyperlink" xfId="326" builtinId="9" hidden="1"/>
    <cellStyle name="Followed Hyperlink" xfId="328" builtinId="9" hidden="1"/>
    <cellStyle name="Followed Hyperlink" xfId="330" builtinId="9" hidden="1"/>
    <cellStyle name="Followed Hyperlink" xfId="332" builtinId="9" hidden="1"/>
    <cellStyle name="Followed Hyperlink" xfId="334" builtinId="9" hidden="1"/>
    <cellStyle name="Followed Hyperlink" xfId="336" builtinId="9" hidden="1"/>
    <cellStyle name="Followed Hyperlink" xfId="338" builtinId="9" hidden="1"/>
    <cellStyle name="Followed Hyperlink" xfId="340" builtinId="9" hidden="1"/>
    <cellStyle name="Followed Hyperlink" xfId="342" builtinId="9" hidden="1"/>
    <cellStyle name="Followed Hyperlink" xfId="344" builtinId="9" hidden="1"/>
    <cellStyle name="Followed Hyperlink" xfId="346" builtinId="9" hidden="1"/>
    <cellStyle name="Followed Hyperlink" xfId="348" builtinId="9" hidden="1"/>
    <cellStyle name="Followed Hyperlink" xfId="350" builtinId="9" hidden="1"/>
    <cellStyle name="Followed Hyperlink" xfId="352" builtinId="9" hidden="1"/>
    <cellStyle name="Followed Hyperlink" xfId="354" builtinId="9" hidden="1"/>
    <cellStyle name="Followed Hyperlink" xfId="356" builtinId="9" hidden="1"/>
    <cellStyle name="Followed Hyperlink" xfId="358" builtinId="9" hidden="1"/>
    <cellStyle name="Followed Hyperlink" xfId="360" builtinId="9" hidden="1"/>
    <cellStyle name="Followed Hyperlink" xfId="362" builtinId="9" hidden="1"/>
    <cellStyle name="Followed Hyperlink" xfId="364" builtinId="9" hidden="1"/>
    <cellStyle name="Followed Hyperlink" xfId="366" builtinId="9" hidden="1"/>
    <cellStyle name="Followed Hyperlink" xfId="368" builtinId="9" hidden="1"/>
    <cellStyle name="Followed Hyperlink" xfId="370" builtinId="9" hidden="1"/>
    <cellStyle name="Followed Hyperlink" xfId="372" builtinId="9" hidden="1"/>
    <cellStyle name="Followed Hyperlink" xfId="374" builtinId="9" hidden="1"/>
    <cellStyle name="Followed Hyperlink" xfId="376" builtinId="9" hidden="1"/>
    <cellStyle name="Followed Hyperlink" xfId="378" builtinId="9" hidden="1"/>
    <cellStyle name="Followed Hyperlink" xfId="380" builtinId="9" hidden="1"/>
    <cellStyle name="Followed Hyperlink" xfId="382" builtinId="9" hidden="1"/>
    <cellStyle name="Followed Hyperlink" xfId="384" builtinId="9" hidden="1"/>
    <cellStyle name="Followed Hyperlink" xfId="386" builtinId="9" hidden="1"/>
    <cellStyle name="Followed Hyperlink" xfId="388" builtinId="9" hidden="1"/>
    <cellStyle name="Followed Hyperlink" xfId="390" builtinId="9" hidden="1"/>
    <cellStyle name="Followed Hyperlink" xfId="392" builtinId="9" hidden="1"/>
    <cellStyle name="Followed Hyperlink" xfId="394" builtinId="9" hidden="1"/>
    <cellStyle name="Followed Hyperlink" xfId="396" builtinId="9" hidden="1"/>
    <cellStyle name="Followed Hyperlink" xfId="398" builtinId="9" hidden="1"/>
    <cellStyle name="Followed Hyperlink" xfId="400" builtinId="9" hidden="1"/>
    <cellStyle name="Followed Hyperlink" xfId="402" builtinId="9" hidden="1"/>
    <cellStyle name="Followed Hyperlink" xfId="404" builtinId="9" hidden="1"/>
    <cellStyle name="Followed Hyperlink" xfId="406" builtinId="9" hidden="1"/>
    <cellStyle name="Followed Hyperlink" xfId="408" builtinId="9" hidden="1"/>
    <cellStyle name="Followed Hyperlink" xfId="410" builtinId="9" hidden="1"/>
    <cellStyle name="Followed Hyperlink" xfId="412" builtinId="9" hidden="1"/>
    <cellStyle name="Followed Hyperlink" xfId="414" builtinId="9" hidden="1"/>
    <cellStyle name="Followed Hyperlink" xfId="416" builtinId="9" hidden="1"/>
    <cellStyle name="Followed Hyperlink" xfId="418" builtinId="9" hidden="1"/>
    <cellStyle name="Followed Hyperlink" xfId="420" builtinId="9" hidden="1"/>
    <cellStyle name="Followed Hyperlink" xfId="422" builtinId="9" hidden="1"/>
    <cellStyle name="Followed Hyperlink" xfId="424" builtinId="9" hidden="1"/>
    <cellStyle name="Followed Hyperlink" xfId="426" builtinId="9" hidden="1"/>
    <cellStyle name="Followed Hyperlink" xfId="428" builtinId="9" hidden="1"/>
    <cellStyle name="Followed Hyperlink" xfId="430" builtinId="9" hidden="1"/>
    <cellStyle name="Followed Hyperlink" xfId="432" builtinId="9" hidden="1"/>
    <cellStyle name="Followed Hyperlink" xfId="434" builtinId="9" hidden="1"/>
    <cellStyle name="Followed Hyperlink" xfId="436" builtinId="9" hidden="1"/>
    <cellStyle name="Followed Hyperlink" xfId="438" builtinId="9" hidden="1"/>
    <cellStyle name="Followed Hyperlink" xfId="440" builtinId="9" hidden="1"/>
    <cellStyle name="Followed Hyperlink" xfId="442" builtinId="9" hidden="1"/>
    <cellStyle name="Followed Hyperlink" xfId="444" builtinId="9" hidden="1"/>
    <cellStyle name="Followed Hyperlink" xfId="446" builtinId="9" hidden="1"/>
    <cellStyle name="Followed Hyperlink" xfId="448" builtinId="9" hidden="1"/>
    <cellStyle name="Followed Hyperlink" xfId="450" builtinId="9" hidden="1"/>
    <cellStyle name="Followed Hyperlink" xfId="452" builtinId="9" hidden="1"/>
    <cellStyle name="Followed Hyperlink" xfId="454" builtinId="9" hidden="1"/>
    <cellStyle name="Followed Hyperlink" xfId="456" builtinId="9" hidden="1"/>
    <cellStyle name="Followed Hyperlink" xfId="458" builtinId="9" hidden="1"/>
    <cellStyle name="Followed Hyperlink" xfId="460" builtinId="9" hidden="1"/>
    <cellStyle name="Followed Hyperlink" xfId="462" builtinId="9" hidden="1"/>
    <cellStyle name="Followed Hyperlink" xfId="464" builtinId="9" hidden="1"/>
    <cellStyle name="Followed Hyperlink" xfId="465" builtinId="9" hidden="1"/>
    <cellStyle name="Followed Hyperlink" xfId="466" builtinId="9" hidden="1"/>
    <cellStyle name="Followed Hyperlink" xfId="467" builtinId="9" hidden="1"/>
    <cellStyle name="Followed Hyperlink" xfId="468" builtinId="9" hidden="1"/>
    <cellStyle name="Followed Hyperlink" xfId="469" builtinId="9" hidden="1"/>
    <cellStyle name="Followed Hyperlink" xfId="470" builtinId="9" hidden="1"/>
    <cellStyle name="Followed Hyperlink" xfId="471" builtinId="9" hidden="1"/>
    <cellStyle name="Followed Hyperlink" xfId="472" builtinId="9" hidden="1"/>
    <cellStyle name="Followed Hyperlink" xfId="473" builtinId="9" hidden="1"/>
    <cellStyle name="Followed Hyperlink" xfId="474" builtinId="9" hidden="1"/>
    <cellStyle name="Followed Hyperlink" xfId="475" builtinId="9" hidden="1"/>
    <cellStyle name="Followed Hyperlink" xfId="476" builtinId="9" hidden="1"/>
    <cellStyle name="Followed Hyperlink" xfId="477" builtinId="9" hidden="1"/>
    <cellStyle name="Followed Hyperlink" xfId="478" builtinId="9" hidden="1"/>
    <cellStyle name="Followed Hyperlink" xfId="479" builtinId="9" hidden="1"/>
    <cellStyle name="Followed Hyperlink" xfId="480" builtinId="9" hidden="1"/>
    <cellStyle name="Followed Hyperlink" xfId="481" builtinId="9" hidden="1"/>
    <cellStyle name="Followed Hyperlink" xfId="482" builtinId="9" hidden="1"/>
    <cellStyle name="Followed Hyperlink" xfId="483" builtinId="9" hidden="1"/>
    <cellStyle name="Followed Hyperlink" xfId="484" builtinId="9" hidden="1"/>
    <cellStyle name="Followed Hyperlink" xfId="485" builtinId="9" hidden="1"/>
    <cellStyle name="Followed Hyperlink" xfId="486" builtinId="9" hidden="1"/>
    <cellStyle name="Followed Hyperlink" xfId="487" builtinId="9" hidden="1"/>
    <cellStyle name="Followed Hyperlink" xfId="488" builtinId="9" hidden="1"/>
    <cellStyle name="Followed Hyperlink" xfId="489" builtinId="9" hidden="1"/>
    <cellStyle name="Followed Hyperlink" xfId="490" builtinId="9" hidden="1"/>
    <cellStyle name="Followed Hyperlink" xfId="491" builtinId="9" hidden="1"/>
    <cellStyle name="Followed Hyperlink" xfId="492" builtinId="9" hidden="1"/>
    <cellStyle name="Followed Hyperlink" xfId="493" builtinId="9" hidden="1"/>
    <cellStyle name="Followed Hyperlink" xfId="494" builtinId="9" hidden="1"/>
    <cellStyle name="Followed Hyperlink" xfId="495" builtinId="9" hidden="1"/>
    <cellStyle name="Followed Hyperlink" xfId="496" builtinId="9" hidden="1"/>
    <cellStyle name="Followed Hyperlink" xfId="497" builtinId="9" hidden="1"/>
    <cellStyle name="Followed Hyperlink" xfId="498" builtinId="9" hidden="1"/>
    <cellStyle name="Followed Hyperlink" xfId="499" builtinId="9" hidden="1"/>
    <cellStyle name="Followed Hyperlink" xfId="500" builtinId="9" hidden="1"/>
    <cellStyle name="Followed Hyperlink" xfId="501" builtinId="9" hidden="1"/>
    <cellStyle name="Followed Hyperlink" xfId="502" builtinId="9" hidden="1"/>
    <cellStyle name="Followed Hyperlink" xfId="503" builtinId="9" hidden="1"/>
    <cellStyle name="Followed Hyperlink" xfId="504" builtinId="9" hidden="1"/>
    <cellStyle name="Followed Hyperlink" xfId="505" builtinId="9" hidden="1"/>
    <cellStyle name="Followed Hyperlink" xfId="506" builtinId="9" hidden="1"/>
    <cellStyle name="Followed Hyperlink" xfId="507" builtinId="9" hidden="1"/>
    <cellStyle name="Followed Hyperlink" xfId="508" builtinId="9" hidden="1"/>
    <cellStyle name="Followed Hyperlink" xfId="509" builtinId="9" hidden="1"/>
    <cellStyle name="Followed Hyperlink" xfId="510" builtinId="9" hidden="1"/>
    <cellStyle name="Followed Hyperlink" xfId="511" builtinId="9" hidden="1"/>
    <cellStyle name="Followed Hyperlink" xfId="512" builtinId="9" hidden="1"/>
    <cellStyle name="Followed Hyperlink" xfId="513" builtinId="9" hidden="1"/>
    <cellStyle name="Followed Hyperlink" xfId="514" builtinId="9" hidden="1"/>
    <cellStyle name="Followed Hyperlink" xfId="515" builtinId="9" hidden="1"/>
    <cellStyle name="Followed Hyperlink" xfId="516" builtinId="9" hidden="1"/>
    <cellStyle name="Followed Hyperlink" xfId="517" builtinId="9" hidden="1"/>
    <cellStyle name="Followed Hyperlink" xfId="518" builtinId="9" hidden="1"/>
    <cellStyle name="Followed Hyperlink" xfId="519" builtinId="9" hidden="1"/>
    <cellStyle name="Followed Hyperlink" xfId="520" builtinId="9" hidden="1"/>
    <cellStyle name="Followed Hyperlink" xfId="521" builtinId="9" hidden="1"/>
    <cellStyle name="Followed Hyperlink" xfId="522" builtinId="9" hidden="1"/>
    <cellStyle name="Followed Hyperlink" xfId="523" builtinId="9" hidden="1"/>
    <cellStyle name="Followed Hyperlink" xfId="524" builtinId="9" hidden="1"/>
    <cellStyle name="Followed Hyperlink" xfId="525" builtinId="9" hidden="1"/>
    <cellStyle name="Followed Hyperlink" xfId="526" builtinId="9" hidden="1"/>
    <cellStyle name="Followed Hyperlink" xfId="527" builtinId="9" hidden="1"/>
    <cellStyle name="Followed Hyperlink" xfId="528" builtinId="9" hidden="1"/>
    <cellStyle name="Followed Hyperlink" xfId="529" builtinId="9" hidden="1"/>
    <cellStyle name="Followed Hyperlink" xfId="530" builtinId="9" hidden="1"/>
    <cellStyle name="Followed Hyperlink" xfId="531" builtinId="9" hidden="1"/>
    <cellStyle name="Followed Hyperlink" xfId="532" builtinId="9" hidden="1"/>
    <cellStyle name="Followed Hyperlink" xfId="533" builtinId="9" hidden="1"/>
    <cellStyle name="Followed Hyperlink" xfId="534" builtinId="9" hidden="1"/>
    <cellStyle name="Followed Hyperlink" xfId="535" builtinId="9" hidden="1"/>
    <cellStyle name="Followed Hyperlink" xfId="536" builtinId="9" hidden="1"/>
    <cellStyle name="Followed Hyperlink" xfId="537" builtinId="9" hidden="1"/>
    <cellStyle name="Followed Hyperlink" xfId="538" builtinId="9" hidden="1"/>
    <cellStyle name="Followed Hyperlink" xfId="539" builtinId="9" hidden="1"/>
    <cellStyle name="Followed Hyperlink" xfId="540" builtinId="9" hidden="1"/>
    <cellStyle name="Followed Hyperlink" xfId="541" builtinId="9" hidden="1"/>
    <cellStyle name="Followed Hyperlink" xfId="542" builtinId="9" hidden="1"/>
    <cellStyle name="Followed Hyperlink" xfId="543" builtinId="9" hidden="1"/>
    <cellStyle name="Followed Hyperlink" xfId="544" builtinId="9" hidden="1"/>
    <cellStyle name="Followed Hyperlink" xfId="545" builtinId="9" hidden="1"/>
    <cellStyle name="Followed Hyperlink" xfId="546" builtinId="9" hidden="1"/>
    <cellStyle name="Followed Hyperlink" xfId="547" builtinId="9" hidden="1"/>
    <cellStyle name="Followed Hyperlink" xfId="548" builtinId="9" hidden="1"/>
    <cellStyle name="Followed Hyperlink" xfId="549" builtinId="9" hidden="1"/>
    <cellStyle name="Followed Hyperlink" xfId="550" builtinId="9" hidden="1"/>
    <cellStyle name="Followed Hyperlink" xfId="551" builtinId="9" hidden="1"/>
    <cellStyle name="Followed Hyperlink" xfId="552" builtinId="9" hidden="1"/>
    <cellStyle name="Followed Hyperlink" xfId="553" builtinId="9" hidden="1"/>
    <cellStyle name="Followed Hyperlink" xfId="554" builtinId="9" hidden="1"/>
    <cellStyle name="Followed Hyperlink" xfId="555" builtinId="9" hidden="1"/>
    <cellStyle name="Followed Hyperlink" xfId="556" builtinId="9" hidden="1"/>
    <cellStyle name="Followed Hyperlink" xfId="557" builtinId="9" hidden="1"/>
    <cellStyle name="Followed Hyperlink" xfId="558" builtinId="9" hidden="1"/>
    <cellStyle name="Followed Hyperlink" xfId="559" builtinId="9" hidden="1"/>
    <cellStyle name="Followed Hyperlink" xfId="560" builtinId="9" hidden="1"/>
    <cellStyle name="Followed Hyperlink" xfId="561" builtinId="9" hidden="1"/>
    <cellStyle name="Followed Hyperlink" xfId="562" builtinId="9" hidden="1"/>
    <cellStyle name="Followed Hyperlink" xfId="563" builtinId="9" hidden="1"/>
    <cellStyle name="Followed Hyperlink" xfId="564" builtinId="9" hidden="1"/>
    <cellStyle name="Followed Hyperlink" xfId="565" builtinId="9" hidden="1"/>
    <cellStyle name="Followed Hyperlink" xfId="566" builtinId="9" hidden="1"/>
    <cellStyle name="Followed Hyperlink" xfId="567" builtinId="9" hidden="1"/>
    <cellStyle name="Followed Hyperlink" xfId="568" builtinId="9" hidden="1"/>
    <cellStyle name="Followed Hyperlink" xfId="569" builtinId="9" hidden="1"/>
    <cellStyle name="Followed Hyperlink" xfId="570" builtinId="9" hidden="1"/>
    <cellStyle name="Followed Hyperlink" xfId="571" builtinId="9" hidden="1"/>
    <cellStyle name="Followed Hyperlink" xfId="572" builtinId="9" hidden="1"/>
    <cellStyle name="Followed Hyperlink" xfId="573" builtinId="9" hidden="1"/>
    <cellStyle name="Followed Hyperlink" xfId="574" builtinId="9" hidden="1"/>
    <cellStyle name="Followed Hyperlink" xfId="575" builtinId="9" hidden="1"/>
    <cellStyle name="Followed Hyperlink" xfId="576" builtinId="9" hidden="1"/>
    <cellStyle name="Followed Hyperlink" xfId="577" builtinId="9" hidden="1"/>
    <cellStyle name="Followed Hyperlink" xfId="578" builtinId="9" hidden="1"/>
    <cellStyle name="Followed Hyperlink" xfId="579" builtinId="9" hidden="1"/>
    <cellStyle name="Followed Hyperlink" xfId="580" builtinId="9" hidden="1"/>
    <cellStyle name="Followed Hyperlink" xfId="581" builtinId="9" hidden="1"/>
    <cellStyle name="Followed Hyperlink" xfId="582" builtinId="9" hidden="1"/>
    <cellStyle name="Followed Hyperlink" xfId="583" builtinId="9" hidden="1"/>
    <cellStyle name="Followed Hyperlink" xfId="584" builtinId="9" hidden="1"/>
    <cellStyle name="Followed Hyperlink" xfId="585" builtinId="9" hidden="1"/>
    <cellStyle name="Followed Hyperlink" xfId="586" builtinId="9" hidden="1"/>
    <cellStyle name="Followed Hyperlink" xfId="587" builtinId="9" hidden="1"/>
    <cellStyle name="Followed Hyperlink" xfId="588" builtinId="9" hidden="1"/>
    <cellStyle name="Followed Hyperlink" xfId="589" builtinId="9" hidden="1"/>
    <cellStyle name="Followed Hyperlink" xfId="590" builtinId="9" hidden="1"/>
    <cellStyle name="Followed Hyperlink" xfId="591" builtinId="9" hidden="1"/>
    <cellStyle name="Followed Hyperlink" xfId="592" builtinId="9" hidden="1"/>
    <cellStyle name="Followed Hyperlink" xfId="593" builtinId="9" hidden="1"/>
    <cellStyle name="Followed Hyperlink" xfId="594" builtinId="9" hidden="1"/>
    <cellStyle name="Followed Hyperlink" xfId="595" builtinId="9" hidden="1"/>
    <cellStyle name="Followed Hyperlink" xfId="596" builtinId="9" hidden="1"/>
    <cellStyle name="Followed Hyperlink" xfId="597" builtinId="9" hidden="1"/>
    <cellStyle name="Followed Hyperlink" xfId="598" builtinId="9" hidden="1"/>
    <cellStyle name="Followed Hyperlink" xfId="599" builtinId="9" hidden="1"/>
    <cellStyle name="Followed Hyperlink" xfId="600" builtinId="9" hidden="1"/>
    <cellStyle name="Followed Hyperlink" xfId="601" builtinId="9" hidden="1"/>
    <cellStyle name="Followed Hyperlink" xfId="602" builtinId="9" hidden="1"/>
    <cellStyle name="Followed Hyperlink" xfId="603" builtinId="9" hidden="1"/>
    <cellStyle name="Followed Hyperlink" xfId="604" builtinId="9" hidden="1"/>
    <cellStyle name="Followed Hyperlink" xfId="605" builtinId="9" hidden="1"/>
    <cellStyle name="Followed Hyperlink" xfId="606" builtinId="9" hidden="1"/>
    <cellStyle name="Followed Hyperlink" xfId="607" builtinId="9" hidden="1"/>
    <cellStyle name="Followed Hyperlink" xfId="608" builtinId="9" hidden="1"/>
    <cellStyle name="Followed Hyperlink" xfId="609" builtinId="9" hidden="1"/>
    <cellStyle name="Followed Hyperlink" xfId="610" builtinId="9" hidden="1"/>
    <cellStyle name="Followed Hyperlink" xfId="611" builtinId="9" hidden="1"/>
    <cellStyle name="Followed Hyperlink" xfId="612" builtinId="9" hidden="1"/>
    <cellStyle name="Followed Hyperlink" xfId="613" builtinId="9" hidden="1"/>
    <cellStyle name="Followed Hyperlink" xfId="614" builtinId="9" hidden="1"/>
    <cellStyle name="Followed Hyperlink" xfId="615" builtinId="9" hidden="1"/>
    <cellStyle name="Followed Hyperlink" xfId="616" builtinId="9" hidden="1"/>
    <cellStyle name="Followed Hyperlink" xfId="617" builtinId="9" hidden="1"/>
    <cellStyle name="Followed Hyperlink" xfId="618" builtinId="9" hidden="1"/>
    <cellStyle name="Followed Hyperlink" xfId="619" builtinId="9" hidden="1"/>
    <cellStyle name="Followed Hyperlink" xfId="620" builtinId="9" hidden="1"/>
    <cellStyle name="Followed Hyperlink" xfId="621" builtinId="9" hidden="1"/>
    <cellStyle name="Followed Hyperlink" xfId="622" builtinId="9" hidden="1"/>
    <cellStyle name="Followed Hyperlink" xfId="623" builtinId="9" hidden="1"/>
    <cellStyle name="Followed Hyperlink" xfId="624" builtinId="9" hidden="1"/>
    <cellStyle name="Followed Hyperlink" xfId="625" builtinId="9" hidden="1"/>
    <cellStyle name="Followed Hyperlink" xfId="626" builtinId="9" hidden="1"/>
    <cellStyle name="Followed Hyperlink" xfId="627" builtinId="9" hidden="1"/>
    <cellStyle name="Followed Hyperlink" xfId="628" builtinId="9" hidden="1"/>
    <cellStyle name="Followed Hyperlink" xfId="629" builtinId="9" hidden="1"/>
    <cellStyle name="Followed Hyperlink" xfId="630" builtinId="9" hidden="1"/>
    <cellStyle name="Followed Hyperlink" xfId="631" builtinId="9" hidden="1"/>
    <cellStyle name="Followed Hyperlink" xfId="632" builtinId="9" hidden="1"/>
    <cellStyle name="Followed Hyperlink" xfId="633" builtinId="9" hidden="1"/>
    <cellStyle name="Followed Hyperlink" xfId="634" builtinId="9" hidden="1"/>
    <cellStyle name="Followed Hyperlink" xfId="635" builtinId="9" hidden="1"/>
    <cellStyle name="Followed Hyperlink" xfId="636" builtinId="9" hidden="1"/>
    <cellStyle name="Followed Hyperlink" xfId="637" builtinId="9" hidden="1"/>
    <cellStyle name="Followed Hyperlink" xfId="638" builtinId="9" hidden="1"/>
    <cellStyle name="Followed Hyperlink" xfId="639" builtinId="9" hidden="1"/>
    <cellStyle name="Followed Hyperlink" xfId="640" builtinId="9" hidden="1"/>
    <cellStyle name="Followed Hyperlink" xfId="641" builtinId="9" hidden="1"/>
    <cellStyle name="Followed Hyperlink" xfId="642" builtinId="9" hidden="1"/>
    <cellStyle name="Followed Hyperlink" xfId="643" builtinId="9" hidden="1"/>
    <cellStyle name="Followed Hyperlink" xfId="644" builtinId="9" hidden="1"/>
    <cellStyle name="Followed Hyperlink" xfId="645" builtinId="9" hidden="1"/>
    <cellStyle name="Followed Hyperlink" xfId="646" builtinId="9" hidden="1"/>
    <cellStyle name="Followed Hyperlink" xfId="647" builtinId="9" hidden="1"/>
    <cellStyle name="Followed Hyperlink" xfId="648" builtinId="9" hidden="1"/>
    <cellStyle name="Followed Hyperlink" xfId="649" builtinId="9" hidden="1"/>
    <cellStyle name="Followed Hyperlink" xfId="650" builtinId="9" hidden="1"/>
    <cellStyle name="Followed Hyperlink" xfId="651" builtinId="9" hidden="1"/>
    <cellStyle name="Followed Hyperlink" xfId="652" builtinId="9" hidden="1"/>
    <cellStyle name="Followed Hyperlink" xfId="653" builtinId="9" hidden="1"/>
    <cellStyle name="Followed Hyperlink" xfId="654" builtinId="9" hidden="1"/>
    <cellStyle name="Followed Hyperlink" xfId="655" builtinId="9" hidden="1"/>
    <cellStyle name="Followed Hyperlink" xfId="656" builtinId="9" hidden="1"/>
    <cellStyle name="Followed Hyperlink" xfId="657" builtinId="9" hidden="1"/>
    <cellStyle name="Followed Hyperlink" xfId="658" builtinId="9" hidden="1"/>
    <cellStyle name="Followed Hyperlink" xfId="659" builtinId="9" hidden="1"/>
    <cellStyle name="Followed Hyperlink" xfId="660" builtinId="9" hidden="1"/>
    <cellStyle name="Followed Hyperlink" xfId="661" builtinId="9" hidden="1"/>
    <cellStyle name="Followed Hyperlink" xfId="662" builtinId="9" hidden="1"/>
    <cellStyle name="Followed Hyperlink" xfId="663" builtinId="9" hidden="1"/>
    <cellStyle name="Followed Hyperlink" xfId="664" builtinId="9" hidden="1"/>
    <cellStyle name="Followed Hyperlink" xfId="665" builtinId="9" hidden="1"/>
    <cellStyle name="Followed Hyperlink" xfId="666" builtinId="9" hidden="1"/>
    <cellStyle name="Followed Hyperlink" xfId="667" builtinId="9" hidden="1"/>
    <cellStyle name="Followed Hyperlink" xfId="668" builtinId="9" hidden="1"/>
    <cellStyle name="Followed Hyperlink" xfId="669" builtinId="9" hidden="1"/>
    <cellStyle name="Followed Hyperlink" xfId="670" builtinId="9" hidden="1"/>
    <cellStyle name="Followed Hyperlink" xfId="671" builtinId="9" hidden="1"/>
    <cellStyle name="Followed Hyperlink" xfId="672" builtinId="9" hidden="1"/>
    <cellStyle name="Followed Hyperlink" xfId="673" builtinId="9" hidden="1"/>
    <cellStyle name="Followed Hyperlink" xfId="674" builtinId="9" hidden="1"/>
    <cellStyle name="Followed Hyperlink" xfId="675" builtinId="9" hidden="1"/>
    <cellStyle name="Followed Hyperlink" xfId="676" builtinId="9" hidden="1"/>
    <cellStyle name="Followed Hyperlink" xfId="677" builtinId="9" hidden="1"/>
    <cellStyle name="Followed Hyperlink" xfId="678" builtinId="9" hidden="1"/>
    <cellStyle name="Followed Hyperlink" xfId="679" builtinId="9" hidden="1"/>
    <cellStyle name="Followed Hyperlink" xfId="680" builtinId="9" hidden="1"/>
    <cellStyle name="Followed Hyperlink" xfId="681" builtinId="9" hidden="1"/>
    <cellStyle name="Followed Hyperlink" xfId="682" builtinId="9" hidden="1"/>
    <cellStyle name="Followed Hyperlink" xfId="683" builtinId="9" hidden="1"/>
    <cellStyle name="Followed Hyperlink" xfId="684" builtinId="9" hidden="1"/>
    <cellStyle name="Followed Hyperlink" xfId="685" builtinId="9" hidden="1"/>
    <cellStyle name="Followed Hyperlink" xfId="686" builtinId="9" hidden="1"/>
    <cellStyle name="Followed Hyperlink" xfId="687" builtinId="9" hidden="1"/>
    <cellStyle name="Followed Hyperlink" xfId="688" builtinId="9" hidden="1"/>
    <cellStyle name="Followed Hyperlink" xfId="689" builtinId="9" hidden="1"/>
    <cellStyle name="Followed Hyperlink" xfId="690" builtinId="9" hidden="1"/>
    <cellStyle name="Followed Hyperlink" xfId="691" builtinId="9" hidden="1"/>
    <cellStyle name="Followed Hyperlink" xfId="692" builtinId="9" hidden="1"/>
    <cellStyle name="Followed Hyperlink" xfId="693" builtinId="9" hidden="1"/>
    <cellStyle name="Followed Hyperlink" xfId="694" builtinId="9" hidden="1"/>
    <cellStyle name="Followed Hyperlink" xfId="695" builtinId="9" hidden="1"/>
    <cellStyle name="Followed Hyperlink" xfId="696" builtinId="9" hidden="1"/>
    <cellStyle name="Followed Hyperlink" xfId="697" builtinId="9" hidden="1"/>
    <cellStyle name="Followed Hyperlink" xfId="698" builtinId="9" hidden="1"/>
    <cellStyle name="Followed Hyperlink" xfId="699" builtinId="9" hidden="1"/>
    <cellStyle name="Followed Hyperlink" xfId="700" builtinId="9" hidden="1"/>
    <cellStyle name="Followed Hyperlink" xfId="701" builtinId="9" hidden="1"/>
    <cellStyle name="Followed Hyperlink" xfId="702" builtinId="9" hidden="1"/>
    <cellStyle name="Followed Hyperlink" xfId="703" builtinId="9" hidden="1"/>
    <cellStyle name="Followed Hyperlink" xfId="704" builtinId="9" hidden="1"/>
    <cellStyle name="Followed Hyperlink" xfId="705" builtinId="9" hidden="1"/>
    <cellStyle name="Followed Hyperlink" xfId="706" builtinId="9" hidden="1"/>
    <cellStyle name="Followed Hyperlink" xfId="707" builtinId="9" hidden="1"/>
    <cellStyle name="Followed Hyperlink" xfId="708" builtinId="9" hidden="1"/>
    <cellStyle name="Followed Hyperlink" xfId="709" builtinId="9" hidden="1"/>
    <cellStyle name="Followed Hyperlink" xfId="710" builtinId="9" hidden="1"/>
    <cellStyle name="Followed Hyperlink" xfId="711" builtinId="9" hidden="1"/>
    <cellStyle name="Followed Hyperlink" xfId="712" builtinId="9" hidden="1"/>
    <cellStyle name="Followed Hyperlink" xfId="713" builtinId="9" hidden="1"/>
    <cellStyle name="Followed Hyperlink" xfId="714" builtinId="9" hidden="1"/>
    <cellStyle name="Followed Hyperlink" xfId="715" builtinId="9" hidden="1"/>
    <cellStyle name="Followed Hyperlink" xfId="716" builtinId="9" hidden="1"/>
    <cellStyle name="Followed Hyperlink" xfId="717" builtinId="9" hidden="1"/>
    <cellStyle name="Followed Hyperlink" xfId="718" builtinId="9" hidden="1"/>
    <cellStyle name="Followed Hyperlink" xfId="719" builtinId="9" hidden="1"/>
    <cellStyle name="Followed Hyperlink" xfId="720" builtinId="9" hidden="1"/>
    <cellStyle name="Followed Hyperlink" xfId="721" builtinId="9" hidden="1"/>
    <cellStyle name="Followed Hyperlink" xfId="722" builtinId="9" hidden="1"/>
    <cellStyle name="Followed Hyperlink" xfId="723" builtinId="9" hidden="1"/>
    <cellStyle name="Followed Hyperlink" xfId="724" builtinId="9" hidden="1"/>
    <cellStyle name="Followed Hyperlink" xfId="725" builtinId="9" hidden="1"/>
    <cellStyle name="Followed Hyperlink" xfId="726" builtinId="9" hidden="1"/>
    <cellStyle name="Followed Hyperlink" xfId="727" builtinId="9" hidden="1"/>
    <cellStyle name="Followed Hyperlink" xfId="728" builtinId="9" hidden="1"/>
    <cellStyle name="Followed Hyperlink" xfId="729" builtinId="9" hidden="1"/>
    <cellStyle name="Followed Hyperlink" xfId="730" builtinId="9" hidden="1"/>
    <cellStyle name="Followed Hyperlink" xfId="731" builtinId="9" hidden="1"/>
    <cellStyle name="Followed Hyperlink" xfId="732" builtinId="9" hidden="1"/>
    <cellStyle name="Followed Hyperlink" xfId="733" builtinId="9" hidden="1"/>
    <cellStyle name="Followed Hyperlink" xfId="734" builtinId="9" hidden="1"/>
    <cellStyle name="Followed Hyperlink" xfId="735" builtinId="9" hidden="1"/>
    <cellStyle name="Followed Hyperlink" xfId="736" builtinId="9" hidden="1"/>
    <cellStyle name="Followed Hyperlink" xfId="737" builtinId="9" hidden="1"/>
    <cellStyle name="Followed Hyperlink" xfId="738" builtinId="9" hidden="1"/>
    <cellStyle name="Followed Hyperlink" xfId="739" builtinId="9" hidden="1"/>
    <cellStyle name="Followed Hyperlink" xfId="740" builtinId="9" hidden="1"/>
    <cellStyle name="Followed Hyperlink" xfId="741" builtinId="9" hidden="1"/>
    <cellStyle name="Followed Hyperlink" xfId="742" builtinId="9" hidden="1"/>
    <cellStyle name="Followed Hyperlink" xfId="743" builtinId="9" hidden="1"/>
    <cellStyle name="Followed Hyperlink" xfId="744" builtinId="9" hidden="1"/>
    <cellStyle name="Followed Hyperlink" xfId="745" builtinId="9" hidden="1"/>
    <cellStyle name="Followed Hyperlink" xfId="746" builtinId="9" hidden="1"/>
    <cellStyle name="Followed Hyperlink" xfId="747" builtinId="9" hidden="1"/>
    <cellStyle name="Followed Hyperlink" xfId="748" builtinId="9" hidden="1"/>
    <cellStyle name="Followed Hyperlink" xfId="749" builtinId="9" hidden="1"/>
    <cellStyle name="Followed Hyperlink" xfId="750" builtinId="9" hidden="1"/>
    <cellStyle name="Followed Hyperlink" xfId="751" builtinId="9" hidden="1"/>
    <cellStyle name="Followed Hyperlink" xfId="752" builtinId="9" hidden="1"/>
    <cellStyle name="Followed Hyperlink" xfId="753" builtinId="9" hidden="1"/>
    <cellStyle name="Followed Hyperlink" xfId="754" builtinId="9" hidden="1"/>
    <cellStyle name="Followed Hyperlink" xfId="755" builtinId="9" hidden="1"/>
    <cellStyle name="Followed Hyperlink" xfId="756" builtinId="9" hidden="1"/>
    <cellStyle name="Followed Hyperlink" xfId="757" builtinId="9" hidden="1"/>
    <cellStyle name="Followed Hyperlink" xfId="758" builtinId="9" hidden="1"/>
    <cellStyle name="Followed Hyperlink" xfId="759" builtinId="9" hidden="1"/>
    <cellStyle name="Followed Hyperlink" xfId="760" builtinId="9" hidden="1"/>
    <cellStyle name="Followed Hyperlink" xfId="761" builtinId="9" hidden="1"/>
    <cellStyle name="Followed Hyperlink" xfId="762" builtinId="9" hidden="1"/>
    <cellStyle name="Followed Hyperlink" xfId="763" builtinId="9" hidden="1"/>
    <cellStyle name="Followed Hyperlink" xfId="764" builtinId="9" hidden="1"/>
    <cellStyle name="Followed Hyperlink" xfId="765" builtinId="9" hidden="1"/>
    <cellStyle name="Followed Hyperlink" xfId="766" builtinId="9" hidden="1"/>
    <cellStyle name="Followed Hyperlink" xfId="767" builtinId="9" hidden="1"/>
    <cellStyle name="Followed Hyperlink" xfId="768" builtinId="9" hidden="1"/>
    <cellStyle name="Followed Hyperlink" xfId="769" builtinId="9" hidden="1"/>
    <cellStyle name="Followed Hyperlink" xfId="770" builtinId="9" hidden="1"/>
    <cellStyle name="Followed Hyperlink" xfId="771" builtinId="9" hidden="1"/>
    <cellStyle name="Followed Hyperlink" xfId="772" builtinId="9" hidden="1"/>
    <cellStyle name="Followed Hyperlink" xfId="773" builtinId="9" hidden="1"/>
    <cellStyle name="Followed Hyperlink" xfId="774" builtinId="9" hidden="1"/>
    <cellStyle name="Followed Hyperlink" xfId="775" builtinId="9" hidden="1"/>
    <cellStyle name="Followed Hyperlink" xfId="776" builtinId="9" hidden="1"/>
    <cellStyle name="Followed Hyperlink" xfId="777" builtinId="9" hidden="1"/>
    <cellStyle name="Followed Hyperlink" xfId="778" builtinId="9" hidden="1"/>
    <cellStyle name="Followed Hyperlink" xfId="779" builtinId="9" hidden="1"/>
    <cellStyle name="Followed Hyperlink" xfId="780" builtinId="9" hidden="1"/>
    <cellStyle name="Followed Hyperlink" xfId="781" builtinId="9" hidden="1"/>
    <cellStyle name="Followed Hyperlink" xfId="782" builtinId="9" hidden="1"/>
    <cellStyle name="Followed Hyperlink" xfId="783" builtinId="9" hidden="1"/>
    <cellStyle name="Followed Hyperlink" xfId="784" builtinId="9" hidden="1"/>
    <cellStyle name="Followed Hyperlink" xfId="785" builtinId="9" hidden="1"/>
    <cellStyle name="Followed Hyperlink" xfId="786" builtinId="9" hidden="1"/>
    <cellStyle name="Followed Hyperlink" xfId="787" builtinId="9" hidden="1"/>
    <cellStyle name="Followed Hyperlink" xfId="788" builtinId="9" hidden="1"/>
    <cellStyle name="Followed Hyperlink" xfId="789" builtinId="9" hidden="1"/>
    <cellStyle name="Followed Hyperlink" xfId="790" builtinId="9" hidden="1"/>
    <cellStyle name="Followed Hyperlink" xfId="791" builtinId="9" hidden="1"/>
    <cellStyle name="Followed Hyperlink" xfId="792" builtinId="9" hidden="1"/>
    <cellStyle name="Followed Hyperlink" xfId="793" builtinId="9" hidden="1"/>
    <cellStyle name="Followed Hyperlink" xfId="794" builtinId="9" hidden="1"/>
    <cellStyle name="Followed Hyperlink" xfId="795" builtinId="9" hidden="1"/>
    <cellStyle name="Followed Hyperlink" xfId="796" builtinId="9" hidden="1"/>
    <cellStyle name="Followed Hyperlink" xfId="797" builtinId="9" hidden="1"/>
    <cellStyle name="Followed Hyperlink" xfId="798" builtinId="9" hidden="1"/>
    <cellStyle name="Followed Hyperlink" xfId="799" builtinId="9" hidden="1"/>
    <cellStyle name="Followed Hyperlink" xfId="800" builtinId="9" hidden="1"/>
    <cellStyle name="Followed Hyperlink" xfId="801" builtinId="9" hidden="1"/>
    <cellStyle name="Followed Hyperlink" xfId="802" builtinId="9" hidden="1"/>
    <cellStyle name="Followed Hyperlink" xfId="803" builtinId="9" hidden="1"/>
    <cellStyle name="Followed Hyperlink" xfId="804" builtinId="9" hidden="1"/>
    <cellStyle name="Followed Hyperlink" xfId="805" builtinId="9" hidden="1"/>
    <cellStyle name="Followed Hyperlink" xfId="806" builtinId="9" hidden="1"/>
    <cellStyle name="Followed Hyperlink" xfId="807" builtinId="9" hidden="1"/>
    <cellStyle name="Followed Hyperlink" xfId="808" builtinId="9" hidden="1"/>
    <cellStyle name="Followed Hyperlink" xfId="809" builtinId="9" hidden="1"/>
    <cellStyle name="Followed Hyperlink" xfId="810" builtinId="9" hidden="1"/>
    <cellStyle name="Followed Hyperlink" xfId="811" builtinId="9" hidden="1"/>
    <cellStyle name="Followed Hyperlink" xfId="812" builtinId="9" hidden="1"/>
    <cellStyle name="Followed Hyperlink" xfId="813" builtinId="9" hidden="1"/>
    <cellStyle name="Followed Hyperlink" xfId="814" builtinId="9" hidden="1"/>
    <cellStyle name="Followed Hyperlink" xfId="815" builtinId="9" hidden="1"/>
    <cellStyle name="Followed Hyperlink" xfId="816" builtinId="9" hidden="1"/>
    <cellStyle name="Followed Hyperlink" xfId="817" builtinId="9" hidden="1"/>
    <cellStyle name="Followed Hyperlink" xfId="818" builtinId="9" hidden="1"/>
    <cellStyle name="Followed Hyperlink" xfId="819" builtinId="9" hidden="1"/>
    <cellStyle name="Followed Hyperlink" xfId="820" builtinId="9" hidden="1"/>
    <cellStyle name="Followed Hyperlink" xfId="821" builtinId="9" hidden="1"/>
    <cellStyle name="Followed Hyperlink" xfId="822" builtinId="9" hidden="1"/>
    <cellStyle name="Followed Hyperlink" xfId="823" builtinId="9" hidden="1"/>
    <cellStyle name="Followed Hyperlink" xfId="824" builtinId="9" hidden="1"/>
    <cellStyle name="Followed Hyperlink" xfId="825" builtinId="9" hidden="1"/>
    <cellStyle name="Followed Hyperlink" xfId="826" builtinId="9" hidden="1"/>
    <cellStyle name="Followed Hyperlink" xfId="827" builtinId="9" hidden="1"/>
    <cellStyle name="Followed Hyperlink" xfId="828" builtinId="9" hidden="1"/>
    <cellStyle name="Followed Hyperlink" xfId="829" builtinId="9" hidden="1"/>
    <cellStyle name="Followed Hyperlink" xfId="830" builtinId="9" hidden="1"/>
    <cellStyle name="Followed Hyperlink" xfId="831" builtinId="9" hidden="1"/>
    <cellStyle name="Followed Hyperlink" xfId="832" builtinId="9" hidden="1"/>
    <cellStyle name="Followed Hyperlink" xfId="833" builtinId="9" hidden="1"/>
    <cellStyle name="Followed Hyperlink" xfId="834" builtinId="9" hidden="1"/>
    <cellStyle name="Followed Hyperlink" xfId="835" builtinId="9" hidden="1"/>
    <cellStyle name="Followed Hyperlink" xfId="836" builtinId="9" hidden="1"/>
    <cellStyle name="Followed Hyperlink" xfId="837" builtinId="9" hidden="1"/>
    <cellStyle name="Followed Hyperlink" xfId="838" builtinId="9" hidden="1"/>
    <cellStyle name="Followed Hyperlink" xfId="839" builtinId="9" hidden="1"/>
    <cellStyle name="Followed Hyperlink" xfId="840" builtinId="9" hidden="1"/>
    <cellStyle name="Followed Hyperlink" xfId="841" builtinId="9" hidden="1"/>
    <cellStyle name="Followed Hyperlink" xfId="842" builtinId="9" hidden="1"/>
    <cellStyle name="Followed Hyperlink" xfId="843" builtinId="9" hidden="1"/>
    <cellStyle name="Followed Hyperlink" xfId="844" builtinId="9" hidden="1"/>
    <cellStyle name="Followed Hyperlink" xfId="845" builtinId="9" hidden="1"/>
    <cellStyle name="Followed Hyperlink" xfId="846" builtinId="9" hidden="1"/>
    <cellStyle name="Followed Hyperlink" xfId="847" builtinId="9" hidden="1"/>
    <cellStyle name="Followed Hyperlink" xfId="848" builtinId="9" hidden="1"/>
    <cellStyle name="Followed Hyperlink" xfId="849" builtinId="9" hidden="1"/>
    <cellStyle name="Followed Hyperlink" xfId="850" builtinId="9" hidden="1"/>
    <cellStyle name="Followed Hyperlink" xfId="851" builtinId="9" hidden="1"/>
    <cellStyle name="Followed Hyperlink" xfId="852" builtinId="9" hidden="1"/>
    <cellStyle name="Followed Hyperlink" xfId="853" builtinId="9" hidden="1"/>
    <cellStyle name="Followed Hyperlink" xfId="854" builtinId="9" hidden="1"/>
    <cellStyle name="Followed Hyperlink" xfId="855" builtinId="9" hidden="1"/>
    <cellStyle name="Followed Hyperlink" xfId="856" builtinId="9" hidden="1"/>
    <cellStyle name="Followed Hyperlink" xfId="857" builtinId="9" hidden="1"/>
    <cellStyle name="Followed Hyperlink" xfId="858" builtinId="9" hidden="1"/>
    <cellStyle name="Followed Hyperlink" xfId="859" builtinId="9" hidden="1"/>
    <cellStyle name="Followed Hyperlink" xfId="860" builtinId="9" hidden="1"/>
    <cellStyle name="Followed Hyperlink" xfId="861" builtinId="9" hidden="1"/>
    <cellStyle name="Followed Hyperlink" xfId="862" builtinId="9" hidden="1"/>
    <cellStyle name="Followed Hyperlink" xfId="863" builtinId="9" hidden="1"/>
    <cellStyle name="Followed Hyperlink" xfId="864" builtinId="9" hidden="1"/>
    <cellStyle name="Followed Hyperlink" xfId="865" builtinId="9" hidden="1"/>
    <cellStyle name="Followed Hyperlink" xfId="866" builtinId="9" hidden="1"/>
    <cellStyle name="Followed Hyperlink" xfId="867" builtinId="9" hidden="1"/>
    <cellStyle name="Followed Hyperlink" xfId="868" builtinId="9" hidden="1"/>
    <cellStyle name="Followed Hyperlink" xfId="869" builtinId="9" hidden="1"/>
    <cellStyle name="Followed Hyperlink" xfId="870" builtinId="9" hidden="1"/>
    <cellStyle name="Followed Hyperlink" xfId="871" builtinId="9" hidden="1"/>
    <cellStyle name="Followed Hyperlink" xfId="872" builtinId="9" hidden="1"/>
    <cellStyle name="Followed Hyperlink" xfId="873" builtinId="9" hidden="1"/>
    <cellStyle name="Followed Hyperlink" xfId="874" builtinId="9" hidden="1"/>
    <cellStyle name="Followed Hyperlink" xfId="875" builtinId="9" hidden="1"/>
    <cellStyle name="Followed Hyperlink" xfId="876" builtinId="9" hidden="1"/>
    <cellStyle name="Followed Hyperlink" xfId="877" builtinId="9" hidden="1"/>
    <cellStyle name="Followed Hyperlink" xfId="878" builtinId="9" hidden="1"/>
    <cellStyle name="Followed Hyperlink" xfId="879" builtinId="9" hidden="1"/>
    <cellStyle name="Followed Hyperlink" xfId="880" builtinId="9" hidden="1"/>
    <cellStyle name="Followed Hyperlink" xfId="881" builtinId="9" hidden="1"/>
    <cellStyle name="Followed Hyperlink" xfId="882" builtinId="9" hidden="1"/>
    <cellStyle name="Followed Hyperlink" xfId="883" builtinId="9" hidden="1"/>
    <cellStyle name="Followed Hyperlink" xfId="884" builtinId="9" hidden="1"/>
    <cellStyle name="Followed Hyperlink" xfId="885" builtinId="9" hidden="1"/>
    <cellStyle name="Followed Hyperlink" xfId="886" builtinId="9" hidden="1"/>
    <cellStyle name="Followed Hyperlink" xfId="887" builtinId="9" hidden="1"/>
    <cellStyle name="Followed Hyperlink" xfId="888" builtinId="9" hidden="1"/>
    <cellStyle name="Followed Hyperlink" xfId="889" builtinId="9" hidden="1"/>
    <cellStyle name="Followed Hyperlink" xfId="890" builtinId="9" hidden="1"/>
    <cellStyle name="Followed Hyperlink" xfId="891" builtinId="9" hidden="1"/>
    <cellStyle name="Followed Hyperlink" xfId="892" builtinId="9" hidden="1"/>
    <cellStyle name="Followed Hyperlink" xfId="893" builtinId="9" hidden="1"/>
    <cellStyle name="Followed Hyperlink" xfId="894" builtinId="9" hidden="1"/>
    <cellStyle name="Followed Hyperlink" xfId="895" builtinId="9" hidden="1"/>
    <cellStyle name="Followed Hyperlink" xfId="896" builtinId="9" hidden="1"/>
    <cellStyle name="Followed Hyperlink" xfId="897" builtinId="9" hidden="1"/>
    <cellStyle name="Followed Hyperlink" xfId="898" builtinId="9" hidden="1"/>
    <cellStyle name="Followed Hyperlink" xfId="899" builtinId="9" hidden="1"/>
    <cellStyle name="Followed Hyperlink" xfId="900" builtinId="9" hidden="1"/>
    <cellStyle name="Followed Hyperlink" xfId="901" builtinId="9" hidden="1"/>
    <cellStyle name="Followed Hyperlink" xfId="902" builtinId="9" hidden="1"/>
    <cellStyle name="Followed Hyperlink" xfId="903" builtinId="9" hidden="1"/>
    <cellStyle name="Followed Hyperlink" xfId="904" builtinId="9" hidden="1"/>
    <cellStyle name="Followed Hyperlink" xfId="905" builtinId="9" hidden="1"/>
    <cellStyle name="Followed Hyperlink" xfId="906" builtinId="9" hidden="1"/>
    <cellStyle name="Followed Hyperlink" xfId="907" builtinId="9" hidden="1"/>
    <cellStyle name="Followed Hyperlink" xfId="908" builtinId="9" hidden="1"/>
    <cellStyle name="Followed Hyperlink" xfId="909" builtinId="9" hidden="1"/>
    <cellStyle name="Followed Hyperlink" xfId="910" builtinId="9" hidden="1"/>
    <cellStyle name="Followed Hyperlink" xfId="911" builtinId="9" hidden="1"/>
    <cellStyle name="Followed Hyperlink" xfId="912" builtinId="9" hidden="1"/>
    <cellStyle name="Followed Hyperlink" xfId="913" builtinId="9" hidden="1"/>
    <cellStyle name="Followed Hyperlink" xfId="914" builtinId="9" hidden="1"/>
    <cellStyle name="Followed Hyperlink" xfId="915" builtinId="9" hidden="1"/>
    <cellStyle name="Followed Hyperlink" xfId="916" builtinId="9" hidden="1"/>
    <cellStyle name="Followed Hyperlink" xfId="917" builtinId="9" hidden="1"/>
    <cellStyle name="Followed Hyperlink" xfId="918" builtinId="9" hidden="1"/>
    <cellStyle name="Followed Hyperlink" xfId="919" builtinId="9" hidden="1"/>
    <cellStyle name="Followed Hyperlink" xfId="920" builtinId="9" hidden="1"/>
    <cellStyle name="Followed Hyperlink" xfId="921" builtinId="9" hidden="1"/>
    <cellStyle name="Followed Hyperlink" xfId="922" builtinId="9" hidden="1"/>
    <cellStyle name="Followed Hyperlink" xfId="923" builtinId="9" hidden="1"/>
    <cellStyle name="Followed Hyperlink" xfId="924" builtinId="9" hidden="1"/>
    <cellStyle name="Followed Hyperlink" xfId="925" builtinId="9" hidden="1"/>
    <cellStyle name="Followed Hyperlink" xfId="926" builtinId="9" hidden="1"/>
    <cellStyle name="Followed Hyperlink" xfId="927" builtinId="9" hidden="1"/>
    <cellStyle name="Followed Hyperlink" xfId="928" builtinId="9" hidden="1"/>
    <cellStyle name="Followed Hyperlink" xfId="929" builtinId="9" hidden="1"/>
    <cellStyle name="Followed Hyperlink" xfId="930" builtinId="9" hidden="1"/>
    <cellStyle name="Followed Hyperlink" xfId="931" builtinId="9" hidden="1"/>
    <cellStyle name="Followed Hyperlink" xfId="932" builtinId="9" hidden="1"/>
    <cellStyle name="Followed Hyperlink" xfId="933" builtinId="9" hidden="1"/>
    <cellStyle name="Followed Hyperlink" xfId="934" builtinId="9" hidden="1"/>
    <cellStyle name="Followed Hyperlink" xfId="935" builtinId="9" hidden="1"/>
    <cellStyle name="Followed Hyperlink" xfId="936" builtinId="9" hidden="1"/>
    <cellStyle name="Followed Hyperlink" xfId="937" builtinId="9" hidden="1"/>
    <cellStyle name="Followed Hyperlink" xfId="938" builtinId="9" hidden="1"/>
    <cellStyle name="Followed Hyperlink" xfId="939" builtinId="9" hidden="1"/>
    <cellStyle name="Followed Hyperlink" xfId="940" builtinId="9" hidden="1"/>
    <cellStyle name="Followed Hyperlink" xfId="941" builtinId="9" hidden="1"/>
    <cellStyle name="Followed Hyperlink" xfId="942" builtinId="9" hidden="1"/>
    <cellStyle name="Followed Hyperlink" xfId="943" builtinId="9" hidden="1"/>
    <cellStyle name="Followed Hyperlink" xfId="944" builtinId="9" hidden="1"/>
    <cellStyle name="Followed Hyperlink" xfId="945" builtinId="9" hidden="1"/>
    <cellStyle name="Followed Hyperlink" xfId="946" builtinId="9" hidden="1"/>
    <cellStyle name="Followed Hyperlink" xfId="947" builtinId="9" hidden="1"/>
    <cellStyle name="Followed Hyperlink" xfId="948" builtinId="9" hidden="1"/>
    <cellStyle name="Followed Hyperlink" xfId="949" builtinId="9" hidden="1"/>
    <cellStyle name="Followed Hyperlink" xfId="950" builtinId="9" hidden="1"/>
    <cellStyle name="Followed Hyperlink" xfId="951" builtinId="9" hidden="1"/>
    <cellStyle name="Followed Hyperlink" xfId="952" builtinId="9" hidden="1"/>
    <cellStyle name="Good 2" xfId="1026" xr:uid="{00000000-0005-0000-0000-000027030000}"/>
    <cellStyle name="Good 3" xfId="1000" xr:uid="{00000000-0005-0000-0000-000028030000}"/>
    <cellStyle name="Heading 1 2" xfId="1022" xr:uid="{00000000-0005-0000-0000-000029030000}"/>
    <cellStyle name="Heading 1 3" xfId="1001" xr:uid="{00000000-0005-0000-0000-00002A030000}"/>
    <cellStyle name="Heading 2 2" xfId="1023" xr:uid="{00000000-0005-0000-0000-00002B030000}"/>
    <cellStyle name="Heading 2 3" xfId="1002" xr:uid="{00000000-0005-0000-0000-00002C030000}"/>
    <cellStyle name="Heading 3 2" xfId="1024" xr:uid="{00000000-0005-0000-0000-00002D030000}"/>
    <cellStyle name="Heading 3 3" xfId="1003" xr:uid="{00000000-0005-0000-0000-00002E030000}"/>
    <cellStyle name="Heading 4 2" xfId="1025" xr:uid="{00000000-0005-0000-0000-00002F030000}"/>
    <cellStyle name="Heading 4 3" xfId="1004" xr:uid="{00000000-0005-0000-0000-000030030000}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Hyperlink" xfId="165" builtinId="8" hidden="1"/>
    <cellStyle name="Hyperlink" xfId="167" builtinId="8" hidden="1"/>
    <cellStyle name="Hyperlink" xfId="169" builtinId="8" hidden="1"/>
    <cellStyle name="Hyperlink" xfId="171" builtinId="8" hidden="1"/>
    <cellStyle name="Hyperlink" xfId="173" builtinId="8" hidden="1"/>
    <cellStyle name="Hyperlink" xfId="175" builtinId="8" hidden="1"/>
    <cellStyle name="Hyperlink" xfId="177" builtinId="8" hidden="1"/>
    <cellStyle name="Hyperlink" xfId="179" builtinId="8" hidden="1"/>
    <cellStyle name="Hyperlink" xfId="181" builtinId="8" hidden="1"/>
    <cellStyle name="Hyperlink" xfId="183" builtinId="8" hidden="1"/>
    <cellStyle name="Hyperlink" xfId="185" builtinId="8" hidden="1"/>
    <cellStyle name="Hyperlink" xfId="187" builtinId="8" hidden="1"/>
    <cellStyle name="Hyperlink" xfId="189" builtinId="8" hidden="1"/>
    <cellStyle name="Hyperlink" xfId="191" builtinId="8" hidden="1"/>
    <cellStyle name="Hyperlink" xfId="193" builtinId="8" hidden="1"/>
    <cellStyle name="Hyperlink" xfId="195" builtinId="8" hidden="1"/>
    <cellStyle name="Hyperlink" xfId="197" builtinId="8" hidden="1"/>
    <cellStyle name="Hyperlink" xfId="199" builtinId="8" hidden="1"/>
    <cellStyle name="Hyperlink" xfId="201" builtinId="8" hidden="1"/>
    <cellStyle name="Hyperlink" xfId="203" builtinId="8" hidden="1"/>
    <cellStyle name="Hyperlink" xfId="205" builtinId="8" hidden="1"/>
    <cellStyle name="Hyperlink" xfId="207" builtinId="8" hidden="1"/>
    <cellStyle name="Hyperlink" xfId="209" builtinId="8" hidden="1"/>
    <cellStyle name="Hyperlink" xfId="211" builtinId="8" hidden="1"/>
    <cellStyle name="Hyperlink" xfId="213" builtinId="8" hidden="1"/>
    <cellStyle name="Hyperlink" xfId="215" builtinId="8" hidden="1"/>
    <cellStyle name="Hyperlink" xfId="217" builtinId="8" hidden="1"/>
    <cellStyle name="Hyperlink" xfId="219" builtinId="8" hidden="1"/>
    <cellStyle name="Hyperlink" xfId="221" builtinId="8" hidden="1"/>
    <cellStyle name="Hyperlink" xfId="223" builtinId="8" hidden="1"/>
    <cellStyle name="Hyperlink" xfId="225" builtinId="8" hidden="1"/>
    <cellStyle name="Hyperlink" xfId="227" builtinId="8" hidden="1"/>
    <cellStyle name="Hyperlink" xfId="229" builtinId="8" hidden="1"/>
    <cellStyle name="Hyperlink" xfId="231" builtinId="8" hidden="1"/>
    <cellStyle name="Hyperlink" xfId="233" builtinId="8" hidden="1"/>
    <cellStyle name="Hyperlink" xfId="235" builtinId="8" hidden="1"/>
    <cellStyle name="Hyperlink" xfId="237" builtinId="8" hidden="1"/>
    <cellStyle name="Hyperlink" xfId="239" builtinId="8" hidden="1"/>
    <cellStyle name="Hyperlink" xfId="241" builtinId="8" hidden="1"/>
    <cellStyle name="Hyperlink" xfId="243" builtinId="8" hidden="1"/>
    <cellStyle name="Hyperlink" xfId="245" builtinId="8" hidden="1"/>
    <cellStyle name="Hyperlink" xfId="247" builtinId="8" hidden="1"/>
    <cellStyle name="Hyperlink" xfId="249" builtinId="8" hidden="1"/>
    <cellStyle name="Hyperlink" xfId="251" builtinId="8" hidden="1"/>
    <cellStyle name="Hyperlink" xfId="253" builtinId="8" hidden="1"/>
    <cellStyle name="Hyperlink" xfId="255" builtinId="8" hidden="1"/>
    <cellStyle name="Hyperlink" xfId="257" builtinId="8" hidden="1"/>
    <cellStyle name="Hyperlink" xfId="259" builtinId="8" hidden="1"/>
    <cellStyle name="Hyperlink" xfId="261" builtinId="8" hidden="1"/>
    <cellStyle name="Hyperlink" xfId="263" builtinId="8" hidden="1"/>
    <cellStyle name="Hyperlink" xfId="265" builtinId="8" hidden="1"/>
    <cellStyle name="Hyperlink" xfId="267" builtinId="8" hidden="1"/>
    <cellStyle name="Hyperlink" xfId="269" builtinId="8" hidden="1"/>
    <cellStyle name="Hyperlink" xfId="271" builtinId="8" hidden="1"/>
    <cellStyle name="Hyperlink" xfId="273" builtinId="8" hidden="1"/>
    <cellStyle name="Hyperlink" xfId="275" builtinId="8" hidden="1"/>
    <cellStyle name="Hyperlink" xfId="277" builtinId="8" hidden="1"/>
    <cellStyle name="Hyperlink" xfId="279" builtinId="8" hidden="1"/>
    <cellStyle name="Hyperlink" xfId="281" builtinId="8" hidden="1"/>
    <cellStyle name="Hyperlink" xfId="283" builtinId="8" hidden="1"/>
    <cellStyle name="Hyperlink" xfId="285" builtinId="8" hidden="1"/>
    <cellStyle name="Hyperlink" xfId="287" builtinId="8" hidden="1"/>
    <cellStyle name="Hyperlink" xfId="289" builtinId="8" hidden="1"/>
    <cellStyle name="Hyperlink" xfId="291" builtinId="8" hidden="1"/>
    <cellStyle name="Hyperlink" xfId="293" builtinId="8" hidden="1"/>
    <cellStyle name="Hyperlink" xfId="295" builtinId="8" hidden="1"/>
    <cellStyle name="Hyperlink" xfId="297" builtinId="8" hidden="1"/>
    <cellStyle name="Hyperlink" xfId="299" builtinId="8" hidden="1"/>
    <cellStyle name="Hyperlink" xfId="301" builtinId="8" hidden="1"/>
    <cellStyle name="Hyperlink" xfId="303" builtinId="8" hidden="1"/>
    <cellStyle name="Hyperlink" xfId="305" builtinId="8" hidden="1"/>
    <cellStyle name="Hyperlink" xfId="307" builtinId="8" hidden="1"/>
    <cellStyle name="Hyperlink" xfId="309" builtinId="8" hidden="1"/>
    <cellStyle name="Hyperlink" xfId="311" builtinId="8" hidden="1"/>
    <cellStyle name="Hyperlink" xfId="313" builtinId="8" hidden="1"/>
    <cellStyle name="Hyperlink" xfId="315" builtinId="8" hidden="1"/>
    <cellStyle name="Hyperlink" xfId="317" builtinId="8" hidden="1"/>
    <cellStyle name="Hyperlink" xfId="319" builtinId="8" hidden="1"/>
    <cellStyle name="Hyperlink" xfId="321" builtinId="8" hidden="1"/>
    <cellStyle name="Hyperlink" xfId="323" builtinId="8" hidden="1"/>
    <cellStyle name="Hyperlink" xfId="325" builtinId="8" hidden="1"/>
    <cellStyle name="Hyperlink" xfId="327" builtinId="8" hidden="1"/>
    <cellStyle name="Hyperlink" xfId="329" builtinId="8" hidden="1"/>
    <cellStyle name="Hyperlink" xfId="331" builtinId="8" hidden="1"/>
    <cellStyle name="Hyperlink" xfId="333" builtinId="8" hidden="1"/>
    <cellStyle name="Hyperlink" xfId="335" builtinId="8" hidden="1"/>
    <cellStyle name="Hyperlink" xfId="337" builtinId="8" hidden="1"/>
    <cellStyle name="Hyperlink" xfId="339" builtinId="8" hidden="1"/>
    <cellStyle name="Hyperlink" xfId="341" builtinId="8" hidden="1"/>
    <cellStyle name="Hyperlink" xfId="343" builtinId="8" hidden="1"/>
    <cellStyle name="Hyperlink" xfId="345" builtinId="8" hidden="1"/>
    <cellStyle name="Hyperlink" xfId="347" builtinId="8" hidden="1"/>
    <cellStyle name="Hyperlink" xfId="349" builtinId="8" hidden="1"/>
    <cellStyle name="Hyperlink" xfId="351" builtinId="8" hidden="1"/>
    <cellStyle name="Hyperlink" xfId="353" builtinId="8" hidden="1"/>
    <cellStyle name="Hyperlink" xfId="355" builtinId="8" hidden="1"/>
    <cellStyle name="Hyperlink" xfId="357" builtinId="8" hidden="1"/>
    <cellStyle name="Hyperlink" xfId="359" builtinId="8" hidden="1"/>
    <cellStyle name="Hyperlink" xfId="361" builtinId="8" hidden="1"/>
    <cellStyle name="Hyperlink" xfId="363" builtinId="8" hidden="1"/>
    <cellStyle name="Hyperlink" xfId="365" builtinId="8" hidden="1"/>
    <cellStyle name="Hyperlink" xfId="367" builtinId="8" hidden="1"/>
    <cellStyle name="Hyperlink" xfId="369" builtinId="8" hidden="1"/>
    <cellStyle name="Hyperlink" xfId="371" builtinId="8" hidden="1"/>
    <cellStyle name="Hyperlink" xfId="373" builtinId="8" hidden="1"/>
    <cellStyle name="Hyperlink" xfId="375" builtinId="8" hidden="1"/>
    <cellStyle name="Hyperlink" xfId="377" builtinId="8" hidden="1"/>
    <cellStyle name="Hyperlink" xfId="379" builtinId="8" hidden="1"/>
    <cellStyle name="Hyperlink" xfId="381" builtinId="8" hidden="1"/>
    <cellStyle name="Hyperlink" xfId="383" builtinId="8" hidden="1"/>
    <cellStyle name="Hyperlink" xfId="385" builtinId="8" hidden="1"/>
    <cellStyle name="Hyperlink" xfId="387" builtinId="8" hidden="1"/>
    <cellStyle name="Hyperlink" xfId="389" builtinId="8" hidden="1"/>
    <cellStyle name="Hyperlink" xfId="391" builtinId="8" hidden="1"/>
    <cellStyle name="Hyperlink" xfId="393" builtinId="8" hidden="1"/>
    <cellStyle name="Hyperlink" xfId="395" builtinId="8" hidden="1"/>
    <cellStyle name="Hyperlink" xfId="397" builtinId="8" hidden="1"/>
    <cellStyle name="Hyperlink" xfId="399" builtinId="8" hidden="1"/>
    <cellStyle name="Hyperlink" xfId="401" builtinId="8" hidden="1"/>
    <cellStyle name="Hyperlink" xfId="403" builtinId="8" hidden="1"/>
    <cellStyle name="Hyperlink" xfId="405" builtinId="8" hidden="1"/>
    <cellStyle name="Hyperlink" xfId="407" builtinId="8" hidden="1"/>
    <cellStyle name="Hyperlink" xfId="409" builtinId="8" hidden="1"/>
    <cellStyle name="Hyperlink" xfId="411" builtinId="8" hidden="1"/>
    <cellStyle name="Hyperlink" xfId="413" builtinId="8" hidden="1"/>
    <cellStyle name="Hyperlink" xfId="415" builtinId="8" hidden="1"/>
    <cellStyle name="Hyperlink" xfId="417" builtinId="8" hidden="1"/>
    <cellStyle name="Hyperlink" xfId="419" builtinId="8" hidden="1"/>
    <cellStyle name="Hyperlink" xfId="421" builtinId="8" hidden="1"/>
    <cellStyle name="Hyperlink" xfId="423" builtinId="8" hidden="1"/>
    <cellStyle name="Hyperlink" xfId="425" builtinId="8" hidden="1"/>
    <cellStyle name="Hyperlink" xfId="427" builtinId="8" hidden="1"/>
    <cellStyle name="Hyperlink" xfId="429" builtinId="8" hidden="1"/>
    <cellStyle name="Hyperlink" xfId="431" builtinId="8" hidden="1"/>
    <cellStyle name="Hyperlink" xfId="433" builtinId="8" hidden="1"/>
    <cellStyle name="Hyperlink" xfId="435" builtinId="8" hidden="1"/>
    <cellStyle name="Hyperlink" xfId="437" builtinId="8" hidden="1"/>
    <cellStyle name="Hyperlink" xfId="439" builtinId="8" hidden="1"/>
    <cellStyle name="Hyperlink" xfId="441" builtinId="8" hidden="1"/>
    <cellStyle name="Hyperlink" xfId="443" builtinId="8" hidden="1"/>
    <cellStyle name="Hyperlink" xfId="445" builtinId="8" hidden="1"/>
    <cellStyle name="Hyperlink" xfId="447" builtinId="8" hidden="1"/>
    <cellStyle name="Hyperlink" xfId="449" builtinId="8" hidden="1"/>
    <cellStyle name="Hyperlink" xfId="451" builtinId="8" hidden="1"/>
    <cellStyle name="Hyperlink" xfId="453" builtinId="8" hidden="1"/>
    <cellStyle name="Hyperlink" xfId="455" builtinId="8" hidden="1"/>
    <cellStyle name="Hyperlink" xfId="457" builtinId="8" hidden="1"/>
    <cellStyle name="Hyperlink" xfId="459" builtinId="8" hidden="1"/>
    <cellStyle name="Hyperlink" xfId="461" builtinId="8" hidden="1"/>
    <cellStyle name="Hyperlink" xfId="463" builtinId="8"/>
    <cellStyle name="Input 2" xfId="1029" xr:uid="{00000000-0005-0000-0000-000019040000}"/>
    <cellStyle name="Input 3" xfId="1005" xr:uid="{00000000-0005-0000-0000-00001A040000}"/>
    <cellStyle name="Linked Cell 2" xfId="1032" xr:uid="{00000000-0005-0000-0000-00001B040000}"/>
    <cellStyle name="Linked Cell 3" xfId="1006" xr:uid="{00000000-0005-0000-0000-00001C040000}"/>
    <cellStyle name="Neutral 2" xfId="1028" xr:uid="{00000000-0005-0000-0000-00001D040000}"/>
    <cellStyle name="Neutral 3" xfId="1007" xr:uid="{00000000-0005-0000-0000-00001E040000}"/>
    <cellStyle name="Normal" xfId="0" builtinId="0"/>
    <cellStyle name="Normal 2" xfId="1021" xr:uid="{00000000-0005-0000-0000-000020040000}"/>
    <cellStyle name="Normal 3" xfId="971" xr:uid="{00000000-0005-0000-0000-000021040000}"/>
    <cellStyle name="Note 2" xfId="1035" xr:uid="{00000000-0005-0000-0000-000022040000}"/>
    <cellStyle name="Note 3" xfId="1008" xr:uid="{00000000-0005-0000-0000-000023040000}"/>
    <cellStyle name="Output 2" xfId="1030" xr:uid="{00000000-0005-0000-0000-000024040000}"/>
    <cellStyle name="Output 3" xfId="1009" xr:uid="{00000000-0005-0000-0000-000025040000}"/>
    <cellStyle name="Sheet Title" xfId="1010" xr:uid="{00000000-0005-0000-0000-000026040000}"/>
    <cellStyle name="Title 2" xfId="1020" xr:uid="{00000000-0005-0000-0000-000027040000}"/>
    <cellStyle name="Total 2" xfId="1037" xr:uid="{00000000-0005-0000-0000-000028040000}"/>
    <cellStyle name="Total 3" xfId="1011" xr:uid="{00000000-0005-0000-0000-000029040000}"/>
    <cellStyle name="Warning Text 2" xfId="1034" xr:uid="{00000000-0005-0000-0000-00002A040000}"/>
    <cellStyle name="Warning Text 3" xfId="1012" xr:uid="{00000000-0005-0000-0000-00002B040000}"/>
  </cellStyles>
  <dxfs count="0"/>
  <tableStyles count="0" defaultTableStyle="TableStyleMedium9" defaultPivotStyle="PivotStyleMedium4"/>
  <colors>
    <mruColors>
      <color rgb="FFFF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DF#85 k0</a:t>
            </a:r>
            <a:r>
              <a:rPr lang="en-US" baseline="0"/>
              <a:t> Tests</a:t>
            </a:r>
          </a:p>
        </c:rich>
      </c:tx>
      <c:layout>
        <c:manualLayout>
          <c:xMode val="edge"/>
          <c:yMode val="edge"/>
          <c:x val="6.3131250977733699E-2"/>
          <c:y val="1.0830324909747301E-2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0.15845564999739301"/>
          <c:y val="0.11913357400721999"/>
          <c:w val="0.79703206966678797"/>
          <c:h val="0.51624548736462095"/>
        </c:manualLayout>
      </c:layout>
      <c:lineChart>
        <c:grouping val="standard"/>
        <c:varyColors val="0"/>
        <c:ser>
          <c:idx val="1"/>
          <c:order val="1"/>
          <c:tx>
            <c:strRef>
              <c:f>'CALIBRATION SUMMARY'!$AP$66</c:f>
              <c:strCache>
                <c:ptCount val="1"/>
                <c:pt idx="0">
                  <c:v>k0 (pON) (V)</c:v>
                </c:pt>
              </c:strCache>
            </c:strRef>
          </c:tx>
          <c:errBars>
            <c:errDir val="y"/>
            <c:errBarType val="both"/>
            <c:errValType val="cust"/>
            <c:noEndCap val="0"/>
            <c:plus>
              <c:numRef>
                <c:f>'CALIBRATION SUMMARY'!$AO$74:$AO$81</c:f>
                <c:numCache>
                  <c:formatCode>General</c:formatCode>
                  <c:ptCount val="8"/>
                  <c:pt idx="0">
                    <c:v>5.5999999999999999E-5</c:v>
                  </c:pt>
                  <c:pt idx="1">
                    <c:v>4.0000000000000003E-5</c:v>
                  </c:pt>
                  <c:pt idx="2">
                    <c:v>5.3000000000000001E-5</c:v>
                  </c:pt>
                  <c:pt idx="3">
                    <c:v>3.8000000000000002E-5</c:v>
                  </c:pt>
                  <c:pt idx="4">
                    <c:v>4.1E-5</c:v>
                  </c:pt>
                  <c:pt idx="5">
                    <c:v>3.4E-5</c:v>
                  </c:pt>
                  <c:pt idx="6">
                    <c:v>4.6E-5</c:v>
                  </c:pt>
                  <c:pt idx="7">
                    <c:v>5.1999999999999997E-5</c:v>
                  </c:pt>
                </c:numCache>
              </c:numRef>
            </c:plus>
            <c:minus>
              <c:numRef>
                <c:f>'CALIBRATION SUMMARY'!$AO$74:$AO$81</c:f>
                <c:numCache>
                  <c:formatCode>General</c:formatCode>
                  <c:ptCount val="8"/>
                  <c:pt idx="0">
                    <c:v>5.5999999999999999E-5</c:v>
                  </c:pt>
                  <c:pt idx="1">
                    <c:v>4.0000000000000003E-5</c:v>
                  </c:pt>
                  <c:pt idx="2">
                    <c:v>5.3000000000000001E-5</c:v>
                  </c:pt>
                  <c:pt idx="3">
                    <c:v>3.8000000000000002E-5</c:v>
                  </c:pt>
                  <c:pt idx="4">
                    <c:v>4.1E-5</c:v>
                  </c:pt>
                  <c:pt idx="5">
                    <c:v>3.4E-5</c:v>
                  </c:pt>
                  <c:pt idx="6">
                    <c:v>4.6E-5</c:v>
                  </c:pt>
                  <c:pt idx="7">
                    <c:v>5.1999999999999997E-5</c:v>
                  </c:pt>
                </c:numCache>
              </c:numRef>
            </c:minus>
          </c:errBars>
          <c:cat>
            <c:strRef>
              <c:f>'CALIBRATION SUMMARY'!$AT$74:$AT$81</c:f>
              <c:strCache>
                <c:ptCount val="8"/>
                <c:pt idx="0">
                  <c:v>No Br Equilibration</c:v>
                </c:pt>
                <c:pt idx="1">
                  <c:v>After stem equil 11 days in TT</c:v>
                </c:pt>
                <c:pt idx="2">
                  <c:v>With printed flowcell (acrylic)</c:v>
                </c:pt>
                <c:pt idx="3">
                  <c:v>Back to PEEK flowcell</c:v>
                </c:pt>
                <c:pt idx="4">
                  <c:v>Dep in Test Tank, Ib railed due to unshielded can (ABS flowcell)</c:v>
                </c:pt>
                <c:pt idx="5">
                  <c:v>Dep in Test Tank, shielded can, good data (ABS flowcell)</c:v>
                </c:pt>
                <c:pt idx="6">
                  <c:v>Same; 4 days later</c:v>
                </c:pt>
                <c:pt idx="7">
                  <c:v>Back in Lab with TT water</c:v>
                </c:pt>
              </c:strCache>
            </c:strRef>
          </c:cat>
          <c:val>
            <c:numRef>
              <c:f>'CALIBRATION SUMMARY'!$AP$74:$AP$81</c:f>
              <c:numCache>
                <c:formatCode>0.000000</c:formatCode>
                <c:ptCount val="8"/>
                <c:pt idx="0">
                  <c:v>-1.3706469999999999</c:v>
                </c:pt>
                <c:pt idx="1">
                  <c:v>-1.370404</c:v>
                </c:pt>
                <c:pt idx="2">
                  <c:v>-1.37063</c:v>
                </c:pt>
                <c:pt idx="3">
                  <c:v>-1.3704350000000001</c:v>
                </c:pt>
                <c:pt idx="4">
                  <c:v>-1.371548</c:v>
                </c:pt>
                <c:pt idx="5">
                  <c:v>-1.37164</c:v>
                </c:pt>
                <c:pt idx="6">
                  <c:v>-1.3721129999999999</c:v>
                </c:pt>
                <c:pt idx="7">
                  <c:v>-1.371961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FD4-432A-8A55-B4E590FB3DD6}"/>
            </c:ext>
          </c:extLst>
        </c:ser>
        <c:ser>
          <c:idx val="0"/>
          <c:order val="0"/>
          <c:tx>
            <c:strRef>
              <c:f>'CALIBRATION SUMMARY'!$AN$66</c:f>
              <c:strCache>
                <c:ptCount val="1"/>
                <c:pt idx="0">
                  <c:v>k0 (pOFF) (V)</c:v>
                </c:pt>
              </c:strCache>
            </c:strRef>
          </c:tx>
          <c:errBars>
            <c:errDir val="y"/>
            <c:errBarType val="both"/>
            <c:errValType val="fixedVal"/>
            <c:noEndCap val="0"/>
            <c:val val="4.0000000000000003E-5"/>
          </c:errBars>
          <c:cat>
            <c:strRef>
              <c:f>'CALIBRATION SUMMARY'!$AT$74:$AT$81</c:f>
              <c:strCache>
                <c:ptCount val="8"/>
                <c:pt idx="0">
                  <c:v>No Br Equilibration</c:v>
                </c:pt>
                <c:pt idx="1">
                  <c:v>After stem equil 11 days in TT</c:v>
                </c:pt>
                <c:pt idx="2">
                  <c:v>With printed flowcell (acrylic)</c:v>
                </c:pt>
                <c:pt idx="3">
                  <c:v>Back to PEEK flowcell</c:v>
                </c:pt>
                <c:pt idx="4">
                  <c:v>Dep in Test Tank, Ib railed due to unshielded can (ABS flowcell)</c:v>
                </c:pt>
                <c:pt idx="5">
                  <c:v>Dep in Test Tank, shielded can, good data (ABS flowcell)</c:v>
                </c:pt>
                <c:pt idx="6">
                  <c:v>Same; 4 days later</c:v>
                </c:pt>
                <c:pt idx="7">
                  <c:v>Back in Lab with TT water</c:v>
                </c:pt>
              </c:strCache>
            </c:strRef>
          </c:cat>
          <c:val>
            <c:numRef>
              <c:f>'CALIBRATION SUMMARY'!$AN$74:$AN$81</c:f>
              <c:numCache>
                <c:formatCode>0.000000</c:formatCode>
                <c:ptCount val="8"/>
                <c:pt idx="0">
                  <c:v>-1.3705419999999999</c:v>
                </c:pt>
                <c:pt idx="1">
                  <c:v>-1.370325</c:v>
                </c:pt>
                <c:pt idx="2">
                  <c:v>-1.3704190000000001</c:v>
                </c:pt>
                <c:pt idx="3">
                  <c:v>-1.370333</c:v>
                </c:pt>
                <c:pt idx="4">
                  <c:v>-1.3715360000000001</c:v>
                </c:pt>
                <c:pt idx="5">
                  <c:v>-1.3716299999999999</c:v>
                </c:pt>
                <c:pt idx="6">
                  <c:v>-1.372107</c:v>
                </c:pt>
                <c:pt idx="7">
                  <c:v>-1.3718539999999999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FD4-432A-8A55-B4E590FB3D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4019072"/>
        <c:axId val="104020992"/>
      </c:lineChart>
      <c:catAx>
        <c:axId val="10401907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04020992"/>
        <c:crossesAt val="-2"/>
        <c:auto val="1"/>
        <c:lblAlgn val="ctr"/>
        <c:lblOffset val="100"/>
        <c:noMultiLvlLbl val="0"/>
      </c:catAx>
      <c:valAx>
        <c:axId val="104020992"/>
        <c:scaling>
          <c:orientation val="minMax"/>
        </c:scaling>
        <c:delete val="0"/>
        <c:axPos val="l"/>
        <c:majorGridlines/>
        <c:numFmt formatCode="0.0000" sourceLinked="0"/>
        <c:majorTickMark val="out"/>
        <c:minorTickMark val="none"/>
        <c:tickLblPos val="nextTo"/>
        <c:crossAx val="10401907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9198706784168502"/>
          <c:y val="2.5998464993319901E-2"/>
          <c:w val="0.51391500234656096"/>
          <c:h val="7.2501492367605697E-2"/>
        </c:manualLayout>
      </c:layout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46</xdr:col>
      <xdr:colOff>609600</xdr:colOff>
      <xdr:row>68</xdr:row>
      <xdr:rowOff>0</xdr:rowOff>
    </xdr:from>
    <xdr:to>
      <xdr:col>52</xdr:col>
      <xdr:colOff>469900</xdr:colOff>
      <xdr:row>90</xdr:row>
      <xdr:rowOff>177800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runt.ocean.washington.edu/swift/NoaaFloatAudit" TargetMode="External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B681"/>
  <sheetViews>
    <sheetView tabSelected="1" zoomScale="90" zoomScaleNormal="90" zoomScalePageLayoutView="75" workbookViewId="0">
      <pane xSplit="4" ySplit="4" topLeftCell="L613" activePane="bottomRight" state="frozen"/>
      <selection pane="topRight" activeCell="E1" sqref="E1"/>
      <selection pane="bottomLeft" activeCell="A5" sqref="A5"/>
      <selection pane="bottomRight" activeCell="D628" sqref="D628"/>
    </sheetView>
  </sheetViews>
  <sheetFormatPr defaultColWidth="10.625" defaultRowHeight="15.75" x14ac:dyDescent="0.25"/>
  <cols>
    <col min="1" max="1" width="26.125" style="7" customWidth="1"/>
    <col min="2" max="2" width="6.625" style="4" customWidth="1"/>
    <col min="3" max="3" width="8" style="4" customWidth="1"/>
    <col min="4" max="4" width="28.5" style="5" customWidth="1"/>
    <col min="5" max="5" width="7.625" style="4" customWidth="1"/>
    <col min="6" max="6" width="6.125" style="4" customWidth="1"/>
    <col min="7" max="7" width="8.125" style="4" customWidth="1"/>
    <col min="8" max="8" width="9.625" style="4" customWidth="1"/>
    <col min="9" max="9" width="13" style="112" customWidth="1"/>
    <col min="10" max="10" width="8.125" style="4" customWidth="1"/>
    <col min="11" max="11" width="21.625" style="6" customWidth="1"/>
    <col min="12" max="12" width="16.625" style="372" customWidth="1"/>
    <col min="13" max="13" width="4.5" style="4" customWidth="1"/>
    <col min="14" max="14" width="13" style="4" customWidth="1"/>
    <col min="15" max="15" width="10.125" style="10" customWidth="1"/>
    <col min="16" max="16" width="10.125" style="208" customWidth="1"/>
    <col min="17" max="17" width="17.375" style="208" customWidth="1"/>
    <col min="18" max="18" width="14" style="208" customWidth="1"/>
    <col min="19" max="21" width="11.625" style="208" bestFit="1" customWidth="1"/>
    <col min="22" max="22" width="12.5" style="208" customWidth="1"/>
    <col min="23" max="23" width="10.125" style="8" customWidth="1"/>
    <col min="24" max="24" width="12.625" style="120" customWidth="1"/>
    <col min="25" max="32" width="12.625" style="208" customWidth="1"/>
    <col min="33" max="33" width="12.625" style="199" customWidth="1"/>
    <col min="34" max="34" width="8.5" style="8" customWidth="1"/>
    <col min="35" max="35" width="17.125" style="4" customWidth="1"/>
    <col min="36" max="36" width="8.5" style="4" customWidth="1"/>
    <col min="37" max="37" width="7.875" style="176" bestFit="1" customWidth="1"/>
    <col min="38" max="38" width="15.5" style="112" customWidth="1"/>
    <col min="39" max="39" width="9.375" style="7" bestFit="1" customWidth="1"/>
    <col min="40" max="40" width="10.125" style="281" bestFit="1" customWidth="1"/>
    <col min="41" max="42" width="11.125" style="281" customWidth="1"/>
    <col min="43" max="43" width="11.125" style="381" customWidth="1"/>
    <col min="44" max="44" width="12.125" style="138" customWidth="1"/>
    <col min="45" max="45" width="13" style="9" customWidth="1"/>
    <col min="46" max="46" width="50.625" style="458" customWidth="1"/>
    <col min="47" max="47" width="14" style="7" customWidth="1"/>
    <col min="48" max="50" width="10.625" style="7"/>
    <col min="51" max="51" width="11" style="7" customWidth="1"/>
    <col min="52" max="16384" width="10.625" style="7"/>
  </cols>
  <sheetData>
    <row r="1" spans="1:46" ht="23.25" x14ac:dyDescent="0.25">
      <c r="A1" s="535" t="s">
        <v>22</v>
      </c>
      <c r="N1" s="541"/>
      <c r="O1" s="4"/>
    </row>
    <row r="2" spans="1:46" x14ac:dyDescent="0.25">
      <c r="A2" s="119" t="s">
        <v>177</v>
      </c>
      <c r="N2" s="541"/>
      <c r="O2" s="4"/>
      <c r="AS2" s="7"/>
    </row>
    <row r="3" spans="1:46" s="656" customFormat="1" ht="18.75" x14ac:dyDescent="0.25">
      <c r="B3" s="660" t="s">
        <v>78</v>
      </c>
      <c r="C3" s="678"/>
      <c r="D3" s="657" t="s">
        <v>79</v>
      </c>
      <c r="F3" s="658"/>
      <c r="I3" s="659" t="s">
        <v>80</v>
      </c>
      <c r="K3" s="660"/>
      <c r="L3" s="659" t="s">
        <v>738</v>
      </c>
      <c r="N3" s="660"/>
      <c r="O3" s="661"/>
      <c r="P3" s="680" t="s">
        <v>799</v>
      </c>
      <c r="Q3" s="680"/>
      <c r="R3" s="680"/>
      <c r="S3" s="680"/>
      <c r="T3" s="680"/>
      <c r="U3" s="680"/>
      <c r="V3" s="681"/>
      <c r="W3" s="662"/>
      <c r="X3" s="662"/>
      <c r="Y3" s="680" t="s">
        <v>800</v>
      </c>
      <c r="Z3" s="681"/>
      <c r="AA3" s="680"/>
      <c r="AB3" s="681"/>
      <c r="AC3" s="681"/>
      <c r="AD3" s="681"/>
      <c r="AE3" s="681"/>
      <c r="AF3" s="681"/>
      <c r="AG3" s="660"/>
      <c r="AH3" s="660"/>
      <c r="AI3" s="660"/>
      <c r="AK3" s="663"/>
      <c r="AL3" s="659" t="s">
        <v>140</v>
      </c>
      <c r="AN3" s="664"/>
      <c r="AO3" s="664"/>
      <c r="AP3" s="664"/>
      <c r="AQ3" s="665"/>
      <c r="AR3" s="666"/>
      <c r="AT3" s="667"/>
    </row>
    <row r="4" spans="1:46" s="668" customFormat="1" ht="39" customHeight="1" x14ac:dyDescent="0.25">
      <c r="B4" s="668" t="s">
        <v>0</v>
      </c>
      <c r="C4" s="668" t="s">
        <v>1</v>
      </c>
      <c r="D4" s="669" t="s">
        <v>3</v>
      </c>
      <c r="E4" s="668" t="s">
        <v>2</v>
      </c>
      <c r="F4" s="668" t="s">
        <v>566</v>
      </c>
      <c r="G4" s="668" t="s">
        <v>13</v>
      </c>
      <c r="H4" s="668" t="s">
        <v>191</v>
      </c>
      <c r="I4" s="670" t="s">
        <v>789</v>
      </c>
      <c r="J4" s="668" t="s">
        <v>17</v>
      </c>
      <c r="K4" s="668" t="s">
        <v>19</v>
      </c>
      <c r="L4" s="671" t="s">
        <v>6</v>
      </c>
      <c r="M4" s="668" t="s">
        <v>119</v>
      </c>
      <c r="N4" s="668" t="s">
        <v>5</v>
      </c>
      <c r="O4" s="672" t="s">
        <v>32</v>
      </c>
      <c r="P4" s="682" t="s">
        <v>788</v>
      </c>
      <c r="Q4" s="682" t="s">
        <v>787</v>
      </c>
      <c r="R4" s="682" t="s">
        <v>782</v>
      </c>
      <c r="S4" s="682" t="s">
        <v>786</v>
      </c>
      <c r="T4" s="682" t="s">
        <v>785</v>
      </c>
      <c r="U4" s="682" t="s">
        <v>784</v>
      </c>
      <c r="V4" s="682" t="s">
        <v>783</v>
      </c>
      <c r="W4" s="673" t="s">
        <v>185</v>
      </c>
      <c r="X4" s="673" t="s">
        <v>84</v>
      </c>
      <c r="Y4" s="682" t="s">
        <v>790</v>
      </c>
      <c r="Z4" s="682" t="s">
        <v>798</v>
      </c>
      <c r="AA4" s="682" t="s">
        <v>797</v>
      </c>
      <c r="AB4" s="682" t="s">
        <v>796</v>
      </c>
      <c r="AC4" s="682" t="s">
        <v>795</v>
      </c>
      <c r="AD4" s="682" t="s">
        <v>794</v>
      </c>
      <c r="AE4" s="682" t="s">
        <v>793</v>
      </c>
      <c r="AF4" s="682" t="s">
        <v>792</v>
      </c>
      <c r="AG4" s="668" t="s">
        <v>791</v>
      </c>
      <c r="AH4" s="673" t="s">
        <v>84</v>
      </c>
      <c r="AI4" s="668" t="s">
        <v>12</v>
      </c>
      <c r="AJ4" s="668" t="s">
        <v>164</v>
      </c>
      <c r="AK4" s="674" t="s">
        <v>0</v>
      </c>
      <c r="AL4" s="670" t="s">
        <v>18</v>
      </c>
      <c r="AM4" s="675" t="s">
        <v>324</v>
      </c>
      <c r="AN4" s="676" t="s">
        <v>49</v>
      </c>
      <c r="AO4" s="676" t="s">
        <v>148</v>
      </c>
      <c r="AP4" s="676" t="s">
        <v>201</v>
      </c>
      <c r="AQ4" s="677" t="s">
        <v>202</v>
      </c>
      <c r="AR4" s="654" t="s">
        <v>203</v>
      </c>
      <c r="AS4" s="655" t="s">
        <v>561</v>
      </c>
      <c r="AT4" s="668" t="s">
        <v>19</v>
      </c>
    </row>
    <row r="6" spans="1:46" s="12" customFormat="1" ht="21" customHeight="1" x14ac:dyDescent="0.25">
      <c r="A6" s="98" t="s">
        <v>8</v>
      </c>
      <c r="D6" s="13"/>
      <c r="I6" s="562"/>
      <c r="L6" s="585"/>
      <c r="O6" s="14"/>
      <c r="P6" s="276"/>
      <c r="Q6" s="276"/>
      <c r="R6" s="276"/>
      <c r="S6" s="276"/>
      <c r="T6" s="276"/>
      <c r="U6" s="276"/>
      <c r="V6" s="276"/>
      <c r="W6" s="15"/>
      <c r="X6" s="121"/>
      <c r="Y6" s="276"/>
      <c r="Z6" s="276"/>
      <c r="AA6" s="276"/>
      <c r="AB6" s="276"/>
      <c r="AC6" s="276"/>
      <c r="AD6" s="276"/>
      <c r="AE6" s="276"/>
      <c r="AF6" s="276"/>
      <c r="AG6" s="507"/>
      <c r="AH6" s="15"/>
      <c r="AK6" s="177"/>
      <c r="AL6" s="562"/>
      <c r="AN6" s="415"/>
      <c r="AO6" s="415"/>
      <c r="AP6" s="415"/>
      <c r="AQ6" s="388"/>
      <c r="AR6" s="139"/>
      <c r="AS6" s="308"/>
    </row>
    <row r="7" spans="1:46" x14ac:dyDescent="0.25">
      <c r="A7" s="16"/>
      <c r="B7" s="16">
        <v>31</v>
      </c>
      <c r="C7" s="16">
        <v>2</v>
      </c>
      <c r="D7" s="17">
        <v>8374</v>
      </c>
      <c r="E7" s="16">
        <v>4131</v>
      </c>
      <c r="F7" s="16">
        <v>0</v>
      </c>
      <c r="G7" s="16" t="s">
        <v>14</v>
      </c>
      <c r="H7" s="16"/>
      <c r="I7" s="494"/>
      <c r="J7" s="16"/>
      <c r="K7" s="18"/>
      <c r="L7" s="588" t="s">
        <v>33</v>
      </c>
      <c r="M7" s="16"/>
      <c r="N7" s="16" t="s">
        <v>34</v>
      </c>
      <c r="O7" s="19">
        <v>0</v>
      </c>
      <c r="P7" s="212"/>
      <c r="Q7" s="212"/>
      <c r="R7" s="212"/>
      <c r="S7" s="212"/>
      <c r="T7" s="212"/>
      <c r="U7" s="212"/>
      <c r="V7" s="212">
        <v>-8.5789999999999998E-4</v>
      </c>
      <c r="W7" s="20"/>
      <c r="X7" s="125"/>
      <c r="Y7" s="212"/>
      <c r="Z7" s="212"/>
      <c r="AA7" s="212"/>
      <c r="AB7" s="212"/>
      <c r="AC7" s="212"/>
      <c r="AD7" s="212"/>
      <c r="AE7" s="212"/>
      <c r="AF7" s="212"/>
      <c r="AG7" s="485"/>
      <c r="AH7" s="20"/>
      <c r="AI7" s="16" t="s">
        <v>4</v>
      </c>
      <c r="AJ7" s="36" t="s">
        <v>75</v>
      </c>
      <c r="AK7" s="179">
        <v>31</v>
      </c>
      <c r="AL7" s="494"/>
      <c r="AM7" s="237"/>
      <c r="AN7" s="298"/>
      <c r="AO7" s="298"/>
      <c r="AP7" s="298"/>
      <c r="AQ7" s="391"/>
      <c r="AR7" s="143"/>
      <c r="AS7" s="21" t="s">
        <v>8</v>
      </c>
      <c r="AT7" s="462" t="s">
        <v>20</v>
      </c>
    </row>
    <row r="8" spans="1:46" x14ac:dyDescent="0.25">
      <c r="A8" s="23" t="s">
        <v>116</v>
      </c>
      <c r="B8" s="23">
        <v>35</v>
      </c>
      <c r="C8" s="23">
        <v>35</v>
      </c>
      <c r="D8" s="24">
        <v>7672</v>
      </c>
      <c r="E8" s="23">
        <v>4132</v>
      </c>
      <c r="F8" s="23">
        <v>0</v>
      </c>
      <c r="G8" s="23" t="s">
        <v>14</v>
      </c>
      <c r="H8" s="23"/>
      <c r="I8" s="564"/>
      <c r="J8" s="23"/>
      <c r="K8" s="25"/>
      <c r="L8" s="589" t="s">
        <v>7</v>
      </c>
      <c r="M8" s="23"/>
      <c r="N8" s="23" t="s">
        <v>15</v>
      </c>
      <c r="O8" s="26">
        <v>-0.2</v>
      </c>
      <c r="P8" s="213"/>
      <c r="Q8" s="213"/>
      <c r="R8" s="213"/>
      <c r="S8" s="213"/>
      <c r="T8" s="213"/>
      <c r="U8" s="213"/>
      <c r="V8" s="213">
        <v>-9.1045999999999998E-4</v>
      </c>
      <c r="W8" s="27">
        <v>-1.2968</v>
      </c>
      <c r="X8" s="126">
        <v>0.99702000000000002</v>
      </c>
      <c r="Y8" s="213"/>
      <c r="Z8" s="213"/>
      <c r="AA8" s="213">
        <v>-3.4967138090526139E-22</v>
      </c>
      <c r="AB8" s="213">
        <v>1.2491091164034042E-18</v>
      </c>
      <c r="AC8" s="213">
        <v>7.7323969676012003E-16</v>
      </c>
      <c r="AD8" s="213">
        <v>-8.5316288878389912E-12</v>
      </c>
      <c r="AE8" s="213">
        <v>1.5405728586245236E-8</v>
      </c>
      <c r="AF8" s="213">
        <v>-1.6185761804812119E-5</v>
      </c>
      <c r="AG8" s="511">
        <v>-1.2960716028900077</v>
      </c>
      <c r="AH8" s="27">
        <v>0.99995349596377214</v>
      </c>
      <c r="AI8" s="23" t="s">
        <v>4</v>
      </c>
      <c r="AJ8" s="36" t="s">
        <v>75</v>
      </c>
      <c r="AK8" s="179">
        <v>35</v>
      </c>
      <c r="AL8" s="630" t="s">
        <v>59</v>
      </c>
      <c r="AM8" s="238" t="s">
        <v>336</v>
      </c>
      <c r="AN8" s="420">
        <v>-1.3025</v>
      </c>
      <c r="AO8" s="420">
        <v>2.0000000000000001E-4</v>
      </c>
      <c r="AP8" s="420"/>
      <c r="AQ8" s="392"/>
      <c r="AR8" s="144"/>
      <c r="AS8" s="312" t="s">
        <v>8</v>
      </c>
      <c r="AT8" s="463" t="s">
        <v>47</v>
      </c>
    </row>
    <row r="9" spans="1:46" x14ac:dyDescent="0.25">
      <c r="A9" s="23"/>
      <c r="B9" s="23">
        <v>35</v>
      </c>
      <c r="C9" s="23">
        <v>35</v>
      </c>
      <c r="D9" s="24"/>
      <c r="E9" s="23"/>
      <c r="F9" s="23"/>
      <c r="G9" s="23"/>
      <c r="H9" s="23"/>
      <c r="I9" s="564"/>
      <c r="J9" s="23"/>
      <c r="K9" s="25"/>
      <c r="L9" s="590" t="s">
        <v>441</v>
      </c>
      <c r="M9" s="299"/>
      <c r="N9" s="299"/>
      <c r="O9" s="300">
        <v>-0.25</v>
      </c>
      <c r="P9" s="301"/>
      <c r="Q9" s="301"/>
      <c r="R9" s="301"/>
      <c r="S9" s="301"/>
      <c r="T9" s="301"/>
      <c r="U9" s="301"/>
      <c r="V9" s="301">
        <v>-9.4643336225017538E-4</v>
      </c>
      <c r="W9" s="302">
        <v>-1.2951441120433074</v>
      </c>
      <c r="X9" s="303">
        <v>0.99819716943258652</v>
      </c>
      <c r="Y9" s="301"/>
      <c r="Z9" s="301"/>
      <c r="AA9" s="301">
        <v>2.027954164311231E-22</v>
      </c>
      <c r="AB9" s="301">
        <v>-2.6156477902282372E-18</v>
      </c>
      <c r="AC9" s="301">
        <v>1.1308293553550637E-14</v>
      </c>
      <c r="AD9" s="301">
        <v>-2.2656255781804372E-11</v>
      </c>
      <c r="AE9" s="301">
        <v>2.5033390064746634E-8</v>
      </c>
      <c r="AF9" s="301">
        <v>-1.9232664418666781E-5</v>
      </c>
      <c r="AG9" s="512">
        <v>-1.2951746789023788</v>
      </c>
      <c r="AH9" s="302">
        <v>0.99987439559341418</v>
      </c>
      <c r="AI9" s="299" t="s">
        <v>442</v>
      </c>
      <c r="AJ9" s="36"/>
      <c r="AK9" s="179"/>
      <c r="AL9" s="630"/>
      <c r="AM9" s="238"/>
      <c r="AN9" s="420"/>
      <c r="AO9" s="420"/>
      <c r="AP9" s="420"/>
      <c r="AQ9" s="392"/>
      <c r="AR9" s="144"/>
      <c r="AS9" s="312"/>
      <c r="AT9" s="463"/>
    </row>
    <row r="10" spans="1:46" x14ac:dyDescent="0.25">
      <c r="A10" s="16" t="s">
        <v>116</v>
      </c>
      <c r="B10" s="16" t="s">
        <v>29</v>
      </c>
      <c r="C10" s="16">
        <v>38</v>
      </c>
      <c r="D10" s="17">
        <v>8486</v>
      </c>
      <c r="E10" s="16">
        <v>4791</v>
      </c>
      <c r="F10" s="16">
        <v>7038</v>
      </c>
      <c r="G10" s="16">
        <v>7038</v>
      </c>
      <c r="H10" s="16"/>
      <c r="I10" s="494"/>
      <c r="J10" s="16"/>
      <c r="K10" s="18"/>
      <c r="L10" s="588" t="s">
        <v>30</v>
      </c>
      <c r="M10" s="16"/>
      <c r="N10" s="16" t="s">
        <v>26</v>
      </c>
      <c r="O10" s="19">
        <v>0</v>
      </c>
      <c r="P10" s="212"/>
      <c r="Q10" s="212"/>
      <c r="R10" s="212"/>
      <c r="S10" s="212"/>
      <c r="T10" s="212"/>
      <c r="U10" s="212"/>
      <c r="V10" s="212">
        <v>-9.5925000000000003E-4</v>
      </c>
      <c r="W10" s="20">
        <v>-1.2794000000000001</v>
      </c>
      <c r="X10" s="125">
        <v>0.99933000000000005</v>
      </c>
      <c r="Y10" s="212"/>
      <c r="Z10" s="212"/>
      <c r="AA10" s="212" t="s">
        <v>102</v>
      </c>
      <c r="AB10" s="212"/>
      <c r="AC10" s="212"/>
      <c r="AD10" s="212"/>
      <c r="AE10" s="212"/>
      <c r="AF10" s="212"/>
      <c r="AG10" s="485"/>
      <c r="AH10" s="20">
        <v>0.99709999999999999</v>
      </c>
      <c r="AI10" s="16" t="s">
        <v>16</v>
      </c>
      <c r="AJ10" s="36" t="s">
        <v>75</v>
      </c>
      <c r="AK10" s="179" t="s">
        <v>29</v>
      </c>
      <c r="AL10" s="631" t="s">
        <v>48</v>
      </c>
      <c r="AM10" s="239" t="s">
        <v>336</v>
      </c>
      <c r="AN10" s="298">
        <v>-1.285955</v>
      </c>
      <c r="AO10" s="298">
        <v>2.0000000000000001E-4</v>
      </c>
      <c r="AP10" s="298">
        <v>-1.286562</v>
      </c>
      <c r="AQ10" s="391"/>
      <c r="AR10" s="143">
        <f>(AN10-AP10)*10^6</f>
        <v>607.00000000002422</v>
      </c>
      <c r="AS10" s="312" t="s">
        <v>8</v>
      </c>
      <c r="AT10" s="462"/>
    </row>
    <row r="11" spans="1:46" s="33" customFormat="1" ht="14.1" customHeight="1" x14ac:dyDescent="0.25">
      <c r="A11" s="706" t="s">
        <v>187</v>
      </c>
      <c r="B11" s="103">
        <v>39</v>
      </c>
      <c r="C11" s="104">
        <v>39</v>
      </c>
      <c r="D11" s="103">
        <v>8514</v>
      </c>
      <c r="E11" s="104">
        <v>4792</v>
      </c>
      <c r="F11" s="104">
        <v>7039</v>
      </c>
      <c r="G11" s="104">
        <v>7039</v>
      </c>
      <c r="H11" s="104"/>
      <c r="I11" s="565"/>
      <c r="J11" s="104"/>
      <c r="K11" s="105"/>
      <c r="L11" s="591" t="s">
        <v>10</v>
      </c>
      <c r="M11" s="104"/>
      <c r="N11" s="104" t="s">
        <v>11</v>
      </c>
      <c r="O11" s="106">
        <v>-0.08</v>
      </c>
      <c r="P11" s="214"/>
      <c r="Q11" s="214"/>
      <c r="R11" s="214"/>
      <c r="S11" s="214"/>
      <c r="T11" s="214"/>
      <c r="U11" s="214"/>
      <c r="V11" s="214">
        <v>-9.59E-4</v>
      </c>
      <c r="W11" s="107">
        <v>-1.2684</v>
      </c>
      <c r="X11" s="127">
        <v>0.99950000000000006</v>
      </c>
      <c r="Y11" s="214"/>
      <c r="Z11" s="214"/>
      <c r="AA11" s="214"/>
      <c r="AB11" s="214"/>
      <c r="AC11" s="214"/>
      <c r="AD11" s="214"/>
      <c r="AE11" s="214"/>
      <c r="AF11" s="214"/>
      <c r="AG11" s="513"/>
      <c r="AH11" s="107"/>
      <c r="AI11" s="104" t="s">
        <v>16</v>
      </c>
      <c r="AJ11" s="38" t="s">
        <v>75</v>
      </c>
      <c r="AK11" s="182">
        <v>39</v>
      </c>
      <c r="AL11" s="632" t="s">
        <v>44</v>
      </c>
      <c r="AM11" s="240" t="s">
        <v>336</v>
      </c>
      <c r="AN11" s="421">
        <v>-1.3083</v>
      </c>
      <c r="AO11" s="422">
        <v>2.0000000000000001E-4</v>
      </c>
      <c r="AP11" s="422"/>
      <c r="AQ11" s="393"/>
      <c r="AR11" s="145">
        <v>50</v>
      </c>
      <c r="AS11" s="313"/>
      <c r="AT11" s="464"/>
    </row>
    <row r="12" spans="1:46" s="33" customFormat="1" ht="14.1" customHeight="1" x14ac:dyDescent="0.25">
      <c r="A12" s="706"/>
      <c r="B12" s="23">
        <v>39</v>
      </c>
      <c r="C12" s="23">
        <v>39</v>
      </c>
      <c r="D12" s="24">
        <v>8514</v>
      </c>
      <c r="E12" s="23">
        <v>4792</v>
      </c>
      <c r="F12" s="23">
        <v>7039</v>
      </c>
      <c r="G12" s="23">
        <v>7039</v>
      </c>
      <c r="H12" s="23"/>
      <c r="I12" s="564"/>
      <c r="J12" s="23"/>
      <c r="K12" s="25"/>
      <c r="L12" s="589" t="s">
        <v>10</v>
      </c>
      <c r="M12" s="23"/>
      <c r="N12" s="23" t="s">
        <v>11</v>
      </c>
      <c r="O12" s="26">
        <v>-0.08</v>
      </c>
      <c r="P12" s="213"/>
      <c r="Q12" s="213"/>
      <c r="R12" s="213"/>
      <c r="S12" s="213"/>
      <c r="T12" s="213"/>
      <c r="U12" s="213"/>
      <c r="V12" s="213">
        <v>-9.59E-4</v>
      </c>
      <c r="W12" s="27">
        <v>-1.2684</v>
      </c>
      <c r="X12" s="126">
        <v>0.99950000000000006</v>
      </c>
      <c r="Y12" s="213"/>
      <c r="Z12" s="213"/>
      <c r="AA12" s="213"/>
      <c r="AB12" s="213"/>
      <c r="AC12" s="213"/>
      <c r="AD12" s="213"/>
      <c r="AE12" s="213"/>
      <c r="AF12" s="213"/>
      <c r="AG12" s="511"/>
      <c r="AH12" s="27"/>
      <c r="AI12" s="23" t="s">
        <v>16</v>
      </c>
      <c r="AJ12" s="36" t="s">
        <v>75</v>
      </c>
      <c r="AK12" s="179">
        <v>39</v>
      </c>
      <c r="AL12" s="630" t="s">
        <v>45</v>
      </c>
      <c r="AM12" s="238" t="s">
        <v>336</v>
      </c>
      <c r="AN12" s="423">
        <v>-1.3077000000000001</v>
      </c>
      <c r="AO12" s="420">
        <v>2.0000000000000001E-4</v>
      </c>
      <c r="AP12" s="420"/>
      <c r="AQ12" s="392"/>
      <c r="AR12" s="144">
        <v>300</v>
      </c>
      <c r="AS12" s="312"/>
      <c r="AT12" s="463"/>
    </row>
    <row r="13" spans="1:46" s="33" customFormat="1" x14ac:dyDescent="0.25">
      <c r="A13" s="706"/>
      <c r="B13" s="23">
        <v>39</v>
      </c>
      <c r="C13" s="23">
        <v>39</v>
      </c>
      <c r="D13" s="24">
        <v>8514</v>
      </c>
      <c r="E13" s="23">
        <v>4792</v>
      </c>
      <c r="F13" s="23">
        <v>7039</v>
      </c>
      <c r="G13" s="23">
        <v>7039</v>
      </c>
      <c r="H13" s="23"/>
      <c r="I13" s="564"/>
      <c r="J13" s="23"/>
      <c r="K13" s="25"/>
      <c r="L13" s="589" t="s">
        <v>10</v>
      </c>
      <c r="M13" s="23"/>
      <c r="N13" s="23" t="s">
        <v>11</v>
      </c>
      <c r="O13" s="26">
        <v>-0.08</v>
      </c>
      <c r="P13" s="213"/>
      <c r="Q13" s="213"/>
      <c r="R13" s="213"/>
      <c r="S13" s="213"/>
      <c r="T13" s="213"/>
      <c r="U13" s="213"/>
      <c r="V13" s="213">
        <v>-9.59E-4</v>
      </c>
      <c r="W13" s="27">
        <v>-1.2684</v>
      </c>
      <c r="X13" s="126">
        <v>0.99950000000000006</v>
      </c>
      <c r="Y13" s="213"/>
      <c r="Z13" s="213"/>
      <c r="AA13" s="213"/>
      <c r="AB13" s="213"/>
      <c r="AC13" s="213"/>
      <c r="AD13" s="213"/>
      <c r="AE13" s="213"/>
      <c r="AF13" s="213"/>
      <c r="AG13" s="511"/>
      <c r="AH13" s="27"/>
      <c r="AI13" s="23" t="s">
        <v>16</v>
      </c>
      <c r="AJ13" s="36" t="s">
        <v>75</v>
      </c>
      <c r="AK13" s="179">
        <v>39</v>
      </c>
      <c r="AL13" s="630" t="s">
        <v>46</v>
      </c>
      <c r="AM13" s="238" t="s">
        <v>336</v>
      </c>
      <c r="AN13" s="423">
        <v>-1.3085</v>
      </c>
      <c r="AO13" s="420">
        <v>1E-4</v>
      </c>
      <c r="AP13" s="420"/>
      <c r="AQ13" s="392"/>
      <c r="AR13" s="144">
        <v>200</v>
      </c>
      <c r="AS13" s="312" t="s">
        <v>8</v>
      </c>
      <c r="AT13" s="463" t="s">
        <v>40</v>
      </c>
    </row>
    <row r="14" spans="1:46" s="33" customFormat="1" ht="16.350000000000001" customHeight="1" x14ac:dyDescent="0.25">
      <c r="A14" s="706"/>
      <c r="B14" s="23">
        <v>39</v>
      </c>
      <c r="C14" s="23">
        <v>39</v>
      </c>
      <c r="D14" s="24">
        <v>8514</v>
      </c>
      <c r="E14" s="23">
        <v>4792</v>
      </c>
      <c r="F14" s="23">
        <v>7039</v>
      </c>
      <c r="G14" s="23">
        <v>7039</v>
      </c>
      <c r="H14" s="23"/>
      <c r="I14" s="564"/>
      <c r="J14" s="23"/>
      <c r="K14" s="25"/>
      <c r="L14" s="589" t="s">
        <v>41</v>
      </c>
      <c r="M14" s="23"/>
      <c r="N14" s="23" t="s">
        <v>117</v>
      </c>
      <c r="O14" s="26">
        <v>-0.08</v>
      </c>
      <c r="P14" s="213"/>
      <c r="Q14" s="213"/>
      <c r="R14" s="213"/>
      <c r="S14" s="213"/>
      <c r="T14" s="213"/>
      <c r="U14" s="213"/>
      <c r="V14" s="213">
        <v>-9.59E-4</v>
      </c>
      <c r="W14" s="27">
        <v>-1.2684</v>
      </c>
      <c r="X14" s="126">
        <v>0.99950000000000006</v>
      </c>
      <c r="Y14" s="213"/>
      <c r="Z14" s="213"/>
      <c r="AA14" s="213"/>
      <c r="AB14" s="213"/>
      <c r="AC14" s="213"/>
      <c r="AD14" s="213"/>
      <c r="AE14" s="213"/>
      <c r="AF14" s="213"/>
      <c r="AG14" s="511"/>
      <c r="AH14" s="27"/>
      <c r="AI14" s="23" t="s">
        <v>16</v>
      </c>
      <c r="AJ14" s="36" t="s">
        <v>75</v>
      </c>
      <c r="AK14" s="179">
        <v>39</v>
      </c>
      <c r="AL14" s="630" t="s">
        <v>68</v>
      </c>
      <c r="AM14" s="238" t="s">
        <v>336</v>
      </c>
      <c r="AN14" s="423">
        <v>-1.3067</v>
      </c>
      <c r="AO14" s="420">
        <v>2.7999999999999998E-4</v>
      </c>
      <c r="AP14" s="420"/>
      <c r="AQ14" s="392"/>
      <c r="AR14" s="144">
        <v>200</v>
      </c>
      <c r="AS14" s="312"/>
      <c r="AT14" s="463" t="s">
        <v>69</v>
      </c>
    </row>
    <row r="15" spans="1:46" s="33" customFormat="1" ht="16.350000000000001" customHeight="1" x14ac:dyDescent="0.25">
      <c r="A15" s="706"/>
      <c r="B15" s="23">
        <v>39</v>
      </c>
      <c r="C15" s="23">
        <v>39</v>
      </c>
      <c r="D15" s="24">
        <v>8514</v>
      </c>
      <c r="E15" s="23">
        <v>4792</v>
      </c>
      <c r="F15" s="23">
        <v>7039</v>
      </c>
      <c r="G15" s="23">
        <v>7039</v>
      </c>
      <c r="H15" s="23"/>
      <c r="I15" s="564"/>
      <c r="J15" s="23"/>
      <c r="K15" s="25"/>
      <c r="L15" s="589" t="s">
        <v>41</v>
      </c>
      <c r="M15" s="23"/>
      <c r="N15" s="23" t="s">
        <v>118</v>
      </c>
      <c r="O15" s="26">
        <v>-0.08</v>
      </c>
      <c r="P15" s="213"/>
      <c r="Q15" s="213"/>
      <c r="R15" s="213"/>
      <c r="S15" s="213"/>
      <c r="T15" s="213"/>
      <c r="U15" s="213"/>
      <c r="V15" s="213">
        <v>-9.59E-4</v>
      </c>
      <c r="W15" s="27">
        <v>-1.2684</v>
      </c>
      <c r="X15" s="126">
        <v>0.99950000000000006</v>
      </c>
      <c r="Y15" s="213"/>
      <c r="Z15" s="213"/>
      <c r="AA15" s="213"/>
      <c r="AB15" s="213"/>
      <c r="AC15" s="213"/>
      <c r="AD15" s="213"/>
      <c r="AE15" s="213"/>
      <c r="AF15" s="213"/>
      <c r="AG15" s="511"/>
      <c r="AH15" s="27"/>
      <c r="AI15" s="23" t="s">
        <v>16</v>
      </c>
      <c r="AJ15" s="36" t="s">
        <v>75</v>
      </c>
      <c r="AK15" s="179">
        <v>39</v>
      </c>
      <c r="AL15" s="630" t="s">
        <v>73</v>
      </c>
      <c r="AM15" s="238" t="s">
        <v>336</v>
      </c>
      <c r="AN15" s="423">
        <v>-1.3064340000000001</v>
      </c>
      <c r="AO15" s="420">
        <v>1E-4</v>
      </c>
      <c r="AP15" s="420">
        <v>-1.3066359999999999</v>
      </c>
      <c r="AQ15" s="392"/>
      <c r="AR15" s="143">
        <f>(AN15-AP15)*10^6</f>
        <v>201.99999999981344</v>
      </c>
      <c r="AS15" s="312"/>
      <c r="AT15" s="463" t="s">
        <v>74</v>
      </c>
    </row>
    <row r="17" spans="1:48" ht="21" x14ac:dyDescent="0.25">
      <c r="A17" s="98" t="s">
        <v>138</v>
      </c>
    </row>
    <row r="18" spans="1:48" s="33" customFormat="1" ht="16.350000000000001" customHeight="1" x14ac:dyDescent="0.25">
      <c r="A18" s="57" t="s">
        <v>130</v>
      </c>
      <c r="B18" s="57">
        <v>52</v>
      </c>
      <c r="C18" s="57">
        <v>52</v>
      </c>
      <c r="D18" s="440"/>
      <c r="E18" s="57"/>
      <c r="F18" s="57"/>
      <c r="G18" s="57"/>
      <c r="H18" s="57"/>
      <c r="I18" s="716" t="s">
        <v>93</v>
      </c>
      <c r="J18" s="717"/>
      <c r="K18" s="58"/>
      <c r="L18" s="592" t="s">
        <v>94</v>
      </c>
      <c r="M18" s="57"/>
      <c r="N18" s="57" t="s">
        <v>81</v>
      </c>
      <c r="O18" s="59">
        <v>0.2</v>
      </c>
      <c r="P18" s="683"/>
      <c r="Q18" s="683"/>
      <c r="R18" s="683"/>
      <c r="S18" s="683"/>
      <c r="T18" s="683"/>
      <c r="U18" s="683"/>
      <c r="V18" s="215">
        <v>-1.206E-3</v>
      </c>
      <c r="W18" s="60"/>
      <c r="X18" s="128"/>
      <c r="Y18" s="215"/>
      <c r="Z18" s="215"/>
      <c r="AA18" s="683" t="s">
        <v>97</v>
      </c>
      <c r="AB18" s="683"/>
      <c r="AC18" s="683"/>
      <c r="AD18" s="683"/>
      <c r="AE18" s="683"/>
      <c r="AF18" s="683"/>
      <c r="AG18" s="514"/>
      <c r="AH18" s="61">
        <v>0.9466</v>
      </c>
      <c r="AI18" s="57"/>
      <c r="AJ18" s="57"/>
      <c r="AK18" s="183">
        <v>52</v>
      </c>
      <c r="AL18" s="633"/>
      <c r="AM18" s="241"/>
      <c r="AN18" s="424"/>
      <c r="AO18" s="425"/>
      <c r="AP18" s="425"/>
      <c r="AQ18" s="394"/>
      <c r="AR18" s="146"/>
      <c r="AS18" s="314" t="s">
        <v>130</v>
      </c>
      <c r="AT18" s="465" t="s">
        <v>103</v>
      </c>
    </row>
    <row r="19" spans="1:48" s="33" customFormat="1" ht="16.350000000000001" customHeight="1" x14ac:dyDescent="0.25">
      <c r="A19" s="57" t="s">
        <v>130</v>
      </c>
      <c r="B19" s="57">
        <v>53</v>
      </c>
      <c r="C19" s="57">
        <v>53</v>
      </c>
      <c r="D19" s="440"/>
      <c r="E19" s="57"/>
      <c r="F19" s="57"/>
      <c r="G19" s="57"/>
      <c r="H19" s="57"/>
      <c r="I19" s="716" t="s">
        <v>93</v>
      </c>
      <c r="J19" s="717"/>
      <c r="K19" s="58"/>
      <c r="L19" s="592" t="s">
        <v>95</v>
      </c>
      <c r="M19" s="57"/>
      <c r="N19" s="57" t="s">
        <v>96</v>
      </c>
      <c r="O19" s="59">
        <v>0.15</v>
      </c>
      <c r="P19" s="683"/>
      <c r="Q19" s="683"/>
      <c r="R19" s="683"/>
      <c r="S19" s="683"/>
      <c r="T19" s="683"/>
      <c r="U19" s="683"/>
      <c r="V19" s="215">
        <v>-1.17E-3</v>
      </c>
      <c r="W19" s="60"/>
      <c r="X19" s="128"/>
      <c r="Y19" s="215"/>
      <c r="Z19" s="215"/>
      <c r="AA19" s="683" t="s">
        <v>98</v>
      </c>
      <c r="AB19" s="683"/>
      <c r="AC19" s="683"/>
      <c r="AD19" s="683"/>
      <c r="AE19" s="683"/>
      <c r="AF19" s="683"/>
      <c r="AG19" s="514"/>
      <c r="AH19" s="61">
        <v>0.88249999999999995</v>
      </c>
      <c r="AI19" s="57"/>
      <c r="AJ19" s="57"/>
      <c r="AK19" s="183">
        <v>53</v>
      </c>
      <c r="AL19" s="633"/>
      <c r="AM19" s="241"/>
      <c r="AN19" s="424"/>
      <c r="AO19" s="425"/>
      <c r="AP19" s="425"/>
      <c r="AQ19" s="394"/>
      <c r="AR19" s="146"/>
      <c r="AS19" s="314" t="s">
        <v>130</v>
      </c>
      <c r="AT19" s="465" t="s">
        <v>103</v>
      </c>
    </row>
    <row r="21" spans="1:48" ht="21" x14ac:dyDescent="0.25">
      <c r="A21" s="98" t="s">
        <v>137</v>
      </c>
    </row>
    <row r="22" spans="1:48" x14ac:dyDescent="0.25">
      <c r="A22" s="35" t="s">
        <v>115</v>
      </c>
      <c r="B22" s="35" t="s">
        <v>28</v>
      </c>
      <c r="C22" s="35">
        <v>37</v>
      </c>
      <c r="D22" s="34"/>
      <c r="E22" s="35"/>
      <c r="F22" s="99"/>
      <c r="G22" s="35"/>
      <c r="H22" s="35"/>
      <c r="I22" s="566">
        <v>4000</v>
      </c>
      <c r="J22" s="35">
        <v>4001</v>
      </c>
      <c r="K22" s="100" t="s">
        <v>76</v>
      </c>
      <c r="L22" s="593" t="s">
        <v>30</v>
      </c>
      <c r="M22" s="35"/>
      <c r="N22" s="35" t="s">
        <v>27</v>
      </c>
      <c r="O22" s="101">
        <v>0</v>
      </c>
      <c r="P22" s="216"/>
      <c r="Q22" s="216"/>
      <c r="R22" s="216"/>
      <c r="S22" s="216"/>
      <c r="T22" s="216"/>
      <c r="U22" s="216"/>
      <c r="V22" s="216">
        <v>-9.4815999999999998E-4</v>
      </c>
      <c r="W22" s="102">
        <v>-1.2795000000000001</v>
      </c>
      <c r="X22" s="129">
        <v>0.99946000000000002</v>
      </c>
      <c r="Y22" s="216"/>
      <c r="Z22" s="216"/>
      <c r="AA22" s="216" t="s">
        <v>101</v>
      </c>
      <c r="AB22" s="216"/>
      <c r="AC22" s="216"/>
      <c r="AD22" s="216"/>
      <c r="AE22" s="216"/>
      <c r="AF22" s="216"/>
      <c r="AG22" s="515"/>
      <c r="AH22" s="102">
        <v>0.99670000000000003</v>
      </c>
      <c r="AI22" s="35"/>
      <c r="AJ22" s="37" t="s">
        <v>141</v>
      </c>
      <c r="AK22" s="184" t="s">
        <v>28</v>
      </c>
      <c r="AL22" s="634" t="s">
        <v>325</v>
      </c>
      <c r="AM22" s="242" t="s">
        <v>336</v>
      </c>
      <c r="AN22" s="426">
        <v>-1.282872</v>
      </c>
      <c r="AO22" s="426"/>
      <c r="AP22" s="426"/>
      <c r="AQ22" s="395"/>
      <c r="AR22" s="147"/>
      <c r="AS22" s="206"/>
      <c r="AT22" s="466"/>
    </row>
    <row r="23" spans="1:48" x14ac:dyDescent="0.25">
      <c r="A23" s="35"/>
      <c r="B23" s="35"/>
      <c r="C23" s="35"/>
      <c r="D23" s="34"/>
      <c r="E23" s="35"/>
      <c r="F23" s="99"/>
      <c r="G23" s="35"/>
      <c r="H23" s="35"/>
      <c r="I23" s="566"/>
      <c r="J23" s="35"/>
      <c r="K23" s="100"/>
      <c r="L23" s="593"/>
      <c r="M23" s="35"/>
      <c r="N23" s="35"/>
      <c r="O23" s="101"/>
      <c r="P23" s="216"/>
      <c r="Q23" s="216"/>
      <c r="R23" s="216"/>
      <c r="S23" s="216"/>
      <c r="T23" s="216"/>
      <c r="U23" s="216"/>
      <c r="V23" s="216"/>
      <c r="W23" s="102"/>
      <c r="X23" s="129"/>
      <c r="Y23" s="216"/>
      <c r="Z23" s="216"/>
      <c r="AA23" s="216"/>
      <c r="AB23" s="216"/>
      <c r="AC23" s="216"/>
      <c r="AD23" s="216"/>
      <c r="AE23" s="216"/>
      <c r="AF23" s="216"/>
      <c r="AG23" s="515"/>
      <c r="AH23" s="102"/>
      <c r="AI23" s="35"/>
      <c r="AJ23" s="37"/>
      <c r="AK23" s="184" t="s">
        <v>28</v>
      </c>
      <c r="AL23" s="634" t="s">
        <v>326</v>
      </c>
      <c r="AM23" s="242" t="s">
        <v>333</v>
      </c>
      <c r="AN23" s="426">
        <v>-1.2731060000000001</v>
      </c>
      <c r="AO23" s="427" t="s">
        <v>327</v>
      </c>
      <c r="AP23" s="426"/>
      <c r="AQ23" s="395"/>
      <c r="AR23" s="147"/>
      <c r="AS23" s="206"/>
      <c r="AT23" s="467" t="s">
        <v>36</v>
      </c>
    </row>
    <row r="24" spans="1:48" s="33" customFormat="1" ht="16.350000000000001" customHeight="1" x14ac:dyDescent="0.25">
      <c r="A24" s="37" t="s">
        <v>115</v>
      </c>
      <c r="B24" s="37">
        <v>43</v>
      </c>
      <c r="C24" s="37">
        <v>43</v>
      </c>
      <c r="D24" s="39"/>
      <c r="E24" s="37"/>
      <c r="F24" s="37"/>
      <c r="G24" s="37"/>
      <c r="H24" s="37"/>
      <c r="I24" s="566">
        <v>4000</v>
      </c>
      <c r="J24" s="37">
        <v>4002</v>
      </c>
      <c r="K24" s="40"/>
      <c r="L24" s="594" t="s">
        <v>82</v>
      </c>
      <c r="M24" s="37"/>
      <c r="N24" s="37" t="s">
        <v>81</v>
      </c>
      <c r="O24" s="41">
        <v>-2.5000000000000001E-2</v>
      </c>
      <c r="P24" s="217"/>
      <c r="Q24" s="217"/>
      <c r="R24" s="217"/>
      <c r="S24" s="217"/>
      <c r="T24" s="217"/>
      <c r="U24" s="217"/>
      <c r="V24" s="217">
        <v>-9.5452000000000004E-4</v>
      </c>
      <c r="W24" s="42">
        <v>-1.2961</v>
      </c>
      <c r="X24" s="130">
        <v>0.95526999999999995</v>
      </c>
      <c r="Y24" s="217"/>
      <c r="Z24" s="217"/>
      <c r="AA24" s="217" t="s">
        <v>86</v>
      </c>
      <c r="AB24" s="217"/>
      <c r="AC24" s="217"/>
      <c r="AD24" s="217"/>
      <c r="AE24" s="217"/>
      <c r="AF24" s="217"/>
      <c r="AG24" s="516"/>
      <c r="AH24" s="42">
        <v>0.98419999999999996</v>
      </c>
      <c r="AI24" s="651"/>
      <c r="AJ24" s="37" t="s">
        <v>141</v>
      </c>
      <c r="AK24" s="184">
        <v>43</v>
      </c>
      <c r="AL24" s="635" t="s">
        <v>325</v>
      </c>
      <c r="AM24" s="242" t="s">
        <v>336</v>
      </c>
      <c r="AN24" s="428">
        <v>-1.3095939999999999</v>
      </c>
      <c r="AO24" s="428"/>
      <c r="AP24" s="428"/>
      <c r="AQ24" s="396"/>
      <c r="AR24" s="148"/>
      <c r="AS24" s="315"/>
      <c r="AT24" s="466"/>
    </row>
    <row r="25" spans="1:48" s="33" customFormat="1" ht="16.350000000000001" customHeight="1" x14ac:dyDescent="0.25">
      <c r="A25" s="37"/>
      <c r="B25" s="37"/>
      <c r="C25" s="37"/>
      <c r="D25" s="39"/>
      <c r="E25" s="37"/>
      <c r="F25" s="37"/>
      <c r="G25" s="37"/>
      <c r="H25" s="37"/>
      <c r="I25" s="566"/>
      <c r="J25" s="37"/>
      <c r="K25" s="40"/>
      <c r="L25" s="594"/>
      <c r="M25" s="37"/>
      <c r="N25" s="37"/>
      <c r="O25" s="41"/>
      <c r="P25" s="217"/>
      <c r="Q25" s="217"/>
      <c r="R25" s="217"/>
      <c r="S25" s="217"/>
      <c r="T25" s="217"/>
      <c r="U25" s="217"/>
      <c r="V25" s="217"/>
      <c r="W25" s="42"/>
      <c r="X25" s="130"/>
      <c r="Y25" s="217"/>
      <c r="Z25" s="217"/>
      <c r="AA25" s="217"/>
      <c r="AB25" s="217"/>
      <c r="AC25" s="217"/>
      <c r="AD25" s="217"/>
      <c r="AE25" s="217"/>
      <c r="AF25" s="217"/>
      <c r="AG25" s="516"/>
      <c r="AH25" s="42"/>
      <c r="AI25" s="651"/>
      <c r="AJ25" s="37"/>
      <c r="AK25" s="184">
        <v>43</v>
      </c>
      <c r="AL25" s="635" t="s">
        <v>326</v>
      </c>
      <c r="AM25" s="242" t="s">
        <v>333</v>
      </c>
      <c r="AN25" s="428">
        <v>-1.3096380000000001</v>
      </c>
      <c r="AO25" s="427" t="s">
        <v>329</v>
      </c>
      <c r="AP25" s="428"/>
      <c r="AQ25" s="396"/>
      <c r="AR25" s="148"/>
      <c r="AS25" s="315"/>
      <c r="AT25" s="466"/>
    </row>
    <row r="26" spans="1:48" s="33" customFormat="1" ht="16.350000000000001" customHeight="1" x14ac:dyDescent="0.25">
      <c r="A26" s="37" t="s">
        <v>115</v>
      </c>
      <c r="B26" s="37">
        <v>44</v>
      </c>
      <c r="C26" s="37">
        <v>44</v>
      </c>
      <c r="D26" s="39"/>
      <c r="E26" s="37"/>
      <c r="F26" s="37"/>
      <c r="G26" s="37"/>
      <c r="H26" s="37"/>
      <c r="I26" s="566">
        <v>4000</v>
      </c>
      <c r="J26" s="37">
        <v>4003</v>
      </c>
      <c r="K26" s="40"/>
      <c r="L26" s="594" t="s">
        <v>83</v>
      </c>
      <c r="M26" s="37"/>
      <c r="N26" s="37" t="s">
        <v>25</v>
      </c>
      <c r="O26" s="41">
        <v>-0.109</v>
      </c>
      <c r="P26" s="217"/>
      <c r="Q26" s="217"/>
      <c r="R26" s="217"/>
      <c r="S26" s="217"/>
      <c r="T26" s="217"/>
      <c r="U26" s="217"/>
      <c r="V26" s="217">
        <v>-9.7885000000000008E-4</v>
      </c>
      <c r="W26" s="42">
        <v>-1.3045</v>
      </c>
      <c r="X26" s="130">
        <v>0.96289999999999998</v>
      </c>
      <c r="Y26" s="217"/>
      <c r="Z26" s="217"/>
      <c r="AA26" s="217" t="s">
        <v>85</v>
      </c>
      <c r="AB26" s="217"/>
      <c r="AC26" s="217"/>
      <c r="AD26" s="217"/>
      <c r="AE26" s="217"/>
      <c r="AF26" s="217"/>
      <c r="AG26" s="516"/>
      <c r="AH26" s="42">
        <v>0.97609999999999997</v>
      </c>
      <c r="AI26" s="37"/>
      <c r="AJ26" s="37" t="s">
        <v>141</v>
      </c>
      <c r="AK26" s="184">
        <v>44</v>
      </c>
      <c r="AL26" s="635" t="s">
        <v>325</v>
      </c>
      <c r="AM26" s="242" t="s">
        <v>336</v>
      </c>
      <c r="AN26" s="428">
        <v>-1.302737</v>
      </c>
      <c r="AO26" s="428"/>
      <c r="AP26" s="428"/>
      <c r="AQ26" s="396"/>
      <c r="AR26" s="148"/>
      <c r="AS26" s="315"/>
      <c r="AT26" s="466"/>
    </row>
    <row r="27" spans="1:48" s="33" customFormat="1" ht="16.350000000000001" customHeight="1" x14ac:dyDescent="0.25">
      <c r="A27" s="37"/>
      <c r="B27" s="37"/>
      <c r="C27" s="37"/>
      <c r="D27" s="39"/>
      <c r="E27" s="37"/>
      <c r="F27" s="37"/>
      <c r="G27" s="37"/>
      <c r="H27" s="37"/>
      <c r="I27" s="566"/>
      <c r="J27" s="37"/>
      <c r="K27" s="40"/>
      <c r="L27" s="594"/>
      <c r="M27" s="37"/>
      <c r="N27" s="37"/>
      <c r="O27" s="41"/>
      <c r="P27" s="217"/>
      <c r="Q27" s="217"/>
      <c r="R27" s="217"/>
      <c r="S27" s="217"/>
      <c r="T27" s="217"/>
      <c r="U27" s="217"/>
      <c r="V27" s="217"/>
      <c r="W27" s="42"/>
      <c r="X27" s="130"/>
      <c r="Y27" s="217"/>
      <c r="Z27" s="217"/>
      <c r="AA27" s="217"/>
      <c r="AB27" s="217"/>
      <c r="AC27" s="217"/>
      <c r="AD27" s="217"/>
      <c r="AE27" s="217"/>
      <c r="AF27" s="217"/>
      <c r="AG27" s="516"/>
      <c r="AH27" s="42"/>
      <c r="AI27" s="37"/>
      <c r="AJ27" s="37"/>
      <c r="AK27" s="184">
        <v>44</v>
      </c>
      <c r="AL27" s="635" t="s">
        <v>326</v>
      </c>
      <c r="AM27" s="242" t="s">
        <v>333</v>
      </c>
      <c r="AN27" s="428">
        <v>-1.3019879999999999</v>
      </c>
      <c r="AO27" s="427" t="s">
        <v>328</v>
      </c>
      <c r="AP27" s="428"/>
      <c r="AQ27" s="396"/>
      <c r="AR27" s="148"/>
      <c r="AS27" s="315"/>
      <c r="AT27" s="466"/>
    </row>
    <row r="28" spans="1:48" s="33" customFormat="1" ht="16.350000000000001" customHeight="1" x14ac:dyDescent="0.25">
      <c r="A28" s="44" t="s">
        <v>151</v>
      </c>
      <c r="B28" s="113">
        <v>49</v>
      </c>
      <c r="C28" s="113">
        <v>49</v>
      </c>
      <c r="D28" s="46"/>
      <c r="E28" s="45"/>
      <c r="F28" s="45"/>
      <c r="G28" s="45"/>
      <c r="H28" s="45"/>
      <c r="I28" s="563">
        <v>4000</v>
      </c>
      <c r="J28" s="45">
        <v>4002</v>
      </c>
      <c r="K28" s="47"/>
      <c r="L28" s="586" t="s">
        <v>89</v>
      </c>
      <c r="M28" s="45"/>
      <c r="N28" s="45" t="s">
        <v>90</v>
      </c>
      <c r="O28" s="48">
        <v>7.0000000000000007E-2</v>
      </c>
      <c r="P28" s="210"/>
      <c r="Q28" s="210"/>
      <c r="R28" s="210"/>
      <c r="S28" s="210"/>
      <c r="T28" s="210"/>
      <c r="U28" s="210"/>
      <c r="V28" s="210">
        <v>-5.8410000000000005E-4</v>
      </c>
      <c r="W28" s="49"/>
      <c r="X28" s="123"/>
      <c r="Y28" s="210"/>
      <c r="Z28" s="210"/>
      <c r="AA28" s="210"/>
      <c r="AB28" s="210"/>
      <c r="AC28" s="210"/>
      <c r="AD28" s="210"/>
      <c r="AE28" s="210"/>
      <c r="AF28" s="210"/>
      <c r="AG28" s="509"/>
      <c r="AH28" s="49"/>
      <c r="AI28" s="45" t="s">
        <v>87</v>
      </c>
      <c r="AJ28" s="45"/>
      <c r="AK28" s="180">
        <v>49</v>
      </c>
      <c r="AL28" s="627"/>
      <c r="AM28" s="234"/>
      <c r="AN28" s="416"/>
      <c r="AO28" s="417"/>
      <c r="AP28" s="417"/>
      <c r="AQ28" s="389"/>
      <c r="AR28" s="141"/>
      <c r="AS28" s="310"/>
      <c r="AT28" s="460" t="s">
        <v>88</v>
      </c>
    </row>
    <row r="30" spans="1:48" ht="21" x14ac:dyDescent="0.25">
      <c r="A30" s="98" t="s">
        <v>139</v>
      </c>
    </row>
    <row r="31" spans="1:48" x14ac:dyDescent="0.25">
      <c r="A31" s="69" t="s">
        <v>114</v>
      </c>
      <c r="B31" s="69">
        <v>55</v>
      </c>
      <c r="C31" s="69">
        <v>55</v>
      </c>
      <c r="D31" s="70">
        <v>9099</v>
      </c>
      <c r="E31" s="69">
        <v>5378</v>
      </c>
      <c r="F31" s="69">
        <v>106</v>
      </c>
      <c r="G31" s="69">
        <v>106</v>
      </c>
      <c r="H31" s="69" t="s">
        <v>189</v>
      </c>
      <c r="I31" s="567"/>
      <c r="J31" s="69"/>
      <c r="K31" s="71"/>
      <c r="L31" s="595" t="s">
        <v>38</v>
      </c>
      <c r="M31" s="69" t="s">
        <v>128</v>
      </c>
      <c r="N31" s="69" t="s">
        <v>39</v>
      </c>
      <c r="O31" s="72">
        <v>-7.0000000000000007E-2</v>
      </c>
      <c r="P31" s="218"/>
      <c r="Q31" s="218"/>
      <c r="R31" s="218"/>
      <c r="S31" s="218"/>
      <c r="T31" s="218"/>
      <c r="U31" s="218"/>
      <c r="V31" s="218">
        <v>-1.0946E-3</v>
      </c>
      <c r="W31" s="68">
        <v>-1.3130999999999999</v>
      </c>
      <c r="X31" s="131">
        <v>0.97606000000000004</v>
      </c>
      <c r="Y31" s="218"/>
      <c r="Z31" s="218"/>
      <c r="AA31" s="218" t="s">
        <v>99</v>
      </c>
      <c r="AB31" s="218"/>
      <c r="AC31" s="218"/>
      <c r="AD31" s="218"/>
      <c r="AE31" s="218"/>
      <c r="AF31" s="218"/>
      <c r="AG31" s="517"/>
      <c r="AH31" s="68">
        <v>0.91549999999999998</v>
      </c>
      <c r="AI31" s="69" t="s">
        <v>43</v>
      </c>
      <c r="AJ31" s="69" t="s">
        <v>91</v>
      </c>
      <c r="AK31" s="185">
        <v>55</v>
      </c>
      <c r="AL31" s="636" t="s">
        <v>71</v>
      </c>
      <c r="AM31" s="243" t="s">
        <v>336</v>
      </c>
      <c r="AN31" s="419">
        <v>-1.3026610000000001</v>
      </c>
      <c r="AO31" s="429">
        <v>5.1E-5</v>
      </c>
      <c r="AP31" s="429">
        <v>-1.3028139999999999</v>
      </c>
      <c r="AQ31" s="397">
        <v>5.7000000000000003E-5</v>
      </c>
      <c r="AR31" s="142">
        <f>(AN31-AP31)*10^6</f>
        <v>152.99999999984772</v>
      </c>
      <c r="AS31" s="93" t="s">
        <v>72</v>
      </c>
      <c r="AT31" s="468" t="s">
        <v>100</v>
      </c>
      <c r="AU31" s="228">
        <v>-1.3055000000000001</v>
      </c>
    </row>
    <row r="32" spans="1:48" x14ac:dyDescent="0.25">
      <c r="A32" s="69"/>
      <c r="B32" s="69"/>
      <c r="C32" s="69"/>
      <c r="D32" s="70"/>
      <c r="E32" s="69"/>
      <c r="F32" s="69"/>
      <c r="G32" s="69"/>
      <c r="H32" s="69"/>
      <c r="I32" s="567"/>
      <c r="J32" s="69"/>
      <c r="K32" s="71"/>
      <c r="L32" s="595"/>
      <c r="M32" s="69"/>
      <c r="N32" s="69"/>
      <c r="O32" s="72"/>
      <c r="P32" s="218"/>
      <c r="Q32" s="218"/>
      <c r="R32" s="218"/>
      <c r="S32" s="218"/>
      <c r="T32" s="218"/>
      <c r="U32" s="218"/>
      <c r="V32" s="218"/>
      <c r="W32" s="68"/>
      <c r="X32" s="131"/>
      <c r="Y32" s="218"/>
      <c r="Z32" s="218"/>
      <c r="AA32" s="218"/>
      <c r="AB32" s="218"/>
      <c r="AC32" s="218"/>
      <c r="AD32" s="218"/>
      <c r="AE32" s="218"/>
      <c r="AF32" s="218"/>
      <c r="AG32" s="517"/>
      <c r="AH32" s="68"/>
      <c r="AI32" s="69"/>
      <c r="AJ32" s="69"/>
      <c r="AK32" s="185">
        <v>55</v>
      </c>
      <c r="AL32" s="636"/>
      <c r="AM32" s="243" t="s">
        <v>333</v>
      </c>
      <c r="AN32" s="419">
        <v>-1.304387</v>
      </c>
      <c r="AO32" s="429">
        <v>7.2999999999999999E-5</v>
      </c>
      <c r="AP32" s="429">
        <v>-1.304956</v>
      </c>
      <c r="AQ32" s="397">
        <v>6.6000000000000005E-5</v>
      </c>
      <c r="AR32" s="142">
        <f>(AN32-AP32)*10^6</f>
        <v>569.00000000004172</v>
      </c>
      <c r="AS32" s="93"/>
      <c r="AT32" s="468"/>
      <c r="AU32" s="228"/>
      <c r="AV32" s="33"/>
    </row>
    <row r="33" spans="1:52" s="33" customFormat="1" ht="30" customHeight="1" x14ac:dyDescent="0.25">
      <c r="A33" s="29" t="s">
        <v>114</v>
      </c>
      <c r="B33" s="29">
        <v>56</v>
      </c>
      <c r="C33" s="29">
        <v>56</v>
      </c>
      <c r="D33" s="30">
        <v>9125</v>
      </c>
      <c r="E33" s="29">
        <v>5387</v>
      </c>
      <c r="F33" s="29">
        <v>105</v>
      </c>
      <c r="G33" s="29">
        <v>105</v>
      </c>
      <c r="H33" s="29" t="s">
        <v>189</v>
      </c>
      <c r="I33" s="713" t="s">
        <v>142</v>
      </c>
      <c r="J33" s="714"/>
      <c r="K33" s="715"/>
      <c r="L33" s="445" t="s">
        <v>37</v>
      </c>
      <c r="M33" s="29"/>
      <c r="N33" s="29" t="s">
        <v>9</v>
      </c>
      <c r="O33" s="31">
        <v>0.09</v>
      </c>
      <c r="P33" s="209"/>
      <c r="Q33" s="209"/>
      <c r="R33" s="209"/>
      <c r="S33" s="209"/>
      <c r="T33" s="209"/>
      <c r="U33" s="209"/>
      <c r="V33" s="209">
        <v>-1.1850000000000001E-3</v>
      </c>
      <c r="W33" s="32">
        <v>-1.4256</v>
      </c>
      <c r="X33" s="122">
        <v>0.93589999999999995</v>
      </c>
      <c r="Y33" s="209"/>
      <c r="Z33" s="209"/>
      <c r="AA33" s="209" t="s">
        <v>104</v>
      </c>
      <c r="AB33" s="209"/>
      <c r="AC33" s="209"/>
      <c r="AD33" s="209"/>
      <c r="AE33" s="209"/>
      <c r="AF33" s="209"/>
      <c r="AG33" s="508"/>
      <c r="AH33" s="32">
        <v>0.996</v>
      </c>
      <c r="AI33" s="29" t="s">
        <v>70</v>
      </c>
      <c r="AJ33" s="29" t="s">
        <v>91</v>
      </c>
      <c r="AK33" s="178">
        <v>56</v>
      </c>
      <c r="AL33" s="626" t="s">
        <v>53</v>
      </c>
      <c r="AM33" s="233"/>
      <c r="AN33" s="364">
        <v>-1.4140999999999999</v>
      </c>
      <c r="AO33" s="379">
        <v>2.0000000000000001E-4</v>
      </c>
      <c r="AP33" s="379">
        <v>120</v>
      </c>
      <c r="AQ33" s="387"/>
      <c r="AR33" s="140"/>
      <c r="AS33" s="309" t="s">
        <v>72</v>
      </c>
      <c r="AT33" s="459" t="s">
        <v>135</v>
      </c>
      <c r="AU33" s="43">
        <v>-1.4140999999999999</v>
      </c>
      <c r="AV33" s="7"/>
      <c r="AW33" s="7"/>
      <c r="AX33" s="7"/>
      <c r="AY33" s="7"/>
      <c r="AZ33" s="7"/>
    </row>
    <row r="34" spans="1:52" x14ac:dyDescent="0.25">
      <c r="A34" s="73" t="s">
        <v>114</v>
      </c>
      <c r="B34" s="73">
        <v>58</v>
      </c>
      <c r="C34" s="73">
        <v>58</v>
      </c>
      <c r="D34" s="74">
        <v>9101</v>
      </c>
      <c r="E34" s="73">
        <v>5381</v>
      </c>
      <c r="F34" s="73">
        <v>101</v>
      </c>
      <c r="G34" s="75" t="s">
        <v>14</v>
      </c>
      <c r="H34" s="73" t="s">
        <v>189</v>
      </c>
      <c r="I34" s="568"/>
      <c r="J34" s="73"/>
      <c r="K34" s="76"/>
      <c r="L34" s="596" t="s">
        <v>24</v>
      </c>
      <c r="M34" s="73" t="s">
        <v>120</v>
      </c>
      <c r="N34" s="73" t="s">
        <v>25</v>
      </c>
      <c r="O34" s="77">
        <v>0.25</v>
      </c>
      <c r="P34" s="219"/>
      <c r="Q34" s="219"/>
      <c r="R34" s="219"/>
      <c r="S34" s="219"/>
      <c r="T34" s="219"/>
      <c r="U34" s="219"/>
      <c r="V34" s="219">
        <v>-1.1179E-3</v>
      </c>
      <c r="W34" s="78">
        <v>-1.3944000000000001</v>
      </c>
      <c r="X34" s="132">
        <v>0.95633999999999997</v>
      </c>
      <c r="Y34" s="219"/>
      <c r="Z34" s="219"/>
      <c r="AA34" s="219" t="s">
        <v>105</v>
      </c>
      <c r="AB34" s="219"/>
      <c r="AC34" s="219"/>
      <c r="AD34" s="219"/>
      <c r="AE34" s="219"/>
      <c r="AF34" s="219"/>
      <c r="AG34" s="518"/>
      <c r="AH34" s="78">
        <v>0.99129999999999996</v>
      </c>
      <c r="AI34" s="73" t="s">
        <v>61</v>
      </c>
      <c r="AJ34" s="73" t="s">
        <v>42</v>
      </c>
      <c r="AK34" s="186">
        <v>58</v>
      </c>
      <c r="AL34" s="637" t="s">
        <v>50</v>
      </c>
      <c r="AM34" s="244" t="s">
        <v>336</v>
      </c>
      <c r="AN34" s="430">
        <v>-1.386174</v>
      </c>
      <c r="AO34" s="431">
        <v>1E-4</v>
      </c>
      <c r="AP34" s="431">
        <v>-1.386746</v>
      </c>
      <c r="AQ34" s="398"/>
      <c r="AR34" s="254">
        <f>(AN34-AP34)*10^6</f>
        <v>572.00000000001694</v>
      </c>
      <c r="AS34" s="316" t="s">
        <v>72</v>
      </c>
      <c r="AT34" s="469"/>
      <c r="AU34" s="229">
        <v>-1.3876999999999999</v>
      </c>
    </row>
    <row r="35" spans="1:52" x14ac:dyDescent="0.25">
      <c r="A35" s="73" t="s">
        <v>114</v>
      </c>
      <c r="B35" s="73">
        <v>59</v>
      </c>
      <c r="C35" s="73">
        <v>59</v>
      </c>
      <c r="D35" s="74">
        <v>9018</v>
      </c>
      <c r="E35" s="73">
        <v>5382</v>
      </c>
      <c r="F35" s="73">
        <v>102</v>
      </c>
      <c r="G35" s="75" t="s">
        <v>14</v>
      </c>
      <c r="H35" s="73" t="s">
        <v>189</v>
      </c>
      <c r="I35" s="568"/>
      <c r="J35" s="73"/>
      <c r="K35" s="76"/>
      <c r="L35" s="596" t="s">
        <v>24</v>
      </c>
      <c r="M35" s="73" t="s">
        <v>128</v>
      </c>
      <c r="N35" s="73" t="s">
        <v>25</v>
      </c>
      <c r="O35" s="77">
        <v>0.55000000000000004</v>
      </c>
      <c r="P35" s="219"/>
      <c r="Q35" s="219"/>
      <c r="R35" s="219"/>
      <c r="S35" s="219"/>
      <c r="T35" s="219"/>
      <c r="U35" s="219"/>
      <c r="V35" s="219">
        <v>-1.1452999999999999E-3</v>
      </c>
      <c r="W35" s="78">
        <v>-1.3911</v>
      </c>
      <c r="X35" s="132">
        <v>0.97809999999999997</v>
      </c>
      <c r="Y35" s="219"/>
      <c r="Z35" s="219"/>
      <c r="AA35" s="219" t="s">
        <v>106</v>
      </c>
      <c r="AB35" s="219"/>
      <c r="AC35" s="219"/>
      <c r="AD35" s="219"/>
      <c r="AE35" s="219"/>
      <c r="AF35" s="219"/>
      <c r="AG35" s="518"/>
      <c r="AH35" s="78">
        <v>0.98309999999999997</v>
      </c>
      <c r="AI35" s="73" t="s">
        <v>61</v>
      </c>
      <c r="AJ35" s="73" t="s">
        <v>42</v>
      </c>
      <c r="AK35" s="186">
        <v>59</v>
      </c>
      <c r="AL35" s="637" t="s">
        <v>50</v>
      </c>
      <c r="AM35" s="244" t="s">
        <v>336</v>
      </c>
      <c r="AN35" s="430">
        <v>-1.3773470000000001</v>
      </c>
      <c r="AO35" s="431">
        <v>1E-4</v>
      </c>
      <c r="AP35" s="431">
        <v>-1.377799</v>
      </c>
      <c r="AQ35" s="398"/>
      <c r="AR35" s="254">
        <f>(AN35-AP35)*10^6</f>
        <v>451.99999999989694</v>
      </c>
      <c r="AS35" s="316" t="s">
        <v>72</v>
      </c>
      <c r="AT35" s="469"/>
      <c r="AU35" s="229">
        <v>-1.3784000000000001</v>
      </c>
    </row>
    <row r="36" spans="1:52" x14ac:dyDescent="0.25">
      <c r="A36" s="69" t="s">
        <v>114</v>
      </c>
      <c r="B36" s="69">
        <v>61</v>
      </c>
      <c r="C36" s="69">
        <v>61</v>
      </c>
      <c r="D36" s="70">
        <v>9031</v>
      </c>
      <c r="E36" s="69">
        <v>5386</v>
      </c>
      <c r="F36" s="69">
        <v>107</v>
      </c>
      <c r="G36" s="69">
        <v>107</v>
      </c>
      <c r="H36" s="69" t="s">
        <v>189</v>
      </c>
      <c r="I36" s="567"/>
      <c r="J36" s="69"/>
      <c r="K36" s="71"/>
      <c r="L36" s="597" t="s">
        <v>23</v>
      </c>
      <c r="M36" s="79"/>
      <c r="N36" s="69" t="s">
        <v>9</v>
      </c>
      <c r="O36" s="72">
        <v>0.11</v>
      </c>
      <c r="P36" s="218"/>
      <c r="Q36" s="218"/>
      <c r="R36" s="218"/>
      <c r="S36" s="218"/>
      <c r="T36" s="218"/>
      <c r="U36" s="218"/>
      <c r="V36" s="218">
        <v>-1.1460000000000001E-3</v>
      </c>
      <c r="W36" s="68">
        <v>-1.3811</v>
      </c>
      <c r="X36" s="131">
        <v>0.93230000000000002</v>
      </c>
      <c r="Y36" s="218"/>
      <c r="Z36" s="218"/>
      <c r="AA36" s="218" t="s">
        <v>107</v>
      </c>
      <c r="AB36" s="218"/>
      <c r="AC36" s="218"/>
      <c r="AD36" s="218"/>
      <c r="AE36" s="218"/>
      <c r="AF36" s="218"/>
      <c r="AG36" s="517"/>
      <c r="AH36" s="68">
        <v>0.97170000000000001</v>
      </c>
      <c r="AI36" s="69" t="s">
        <v>60</v>
      </c>
      <c r="AJ36" s="69" t="s">
        <v>42</v>
      </c>
      <c r="AK36" s="185">
        <v>61</v>
      </c>
      <c r="AL36" s="636" t="s">
        <v>54</v>
      </c>
      <c r="AM36" s="243" t="s">
        <v>336</v>
      </c>
      <c r="AN36" s="419">
        <v>-1.387591</v>
      </c>
      <c r="AO36" s="429">
        <v>2.0000000000000001E-4</v>
      </c>
      <c r="AP36" s="429">
        <v>-1.38754</v>
      </c>
      <c r="AQ36" s="397"/>
      <c r="AR36" s="142">
        <f>(AN36-AP36)*10^6</f>
        <v>-51.000000000023249</v>
      </c>
      <c r="AS36" s="93" t="s">
        <v>72</v>
      </c>
      <c r="AT36" s="468" t="s">
        <v>56</v>
      </c>
      <c r="AU36" s="228">
        <v>-1.3886000000000001</v>
      </c>
    </row>
    <row r="37" spans="1:52" ht="16.350000000000001" customHeight="1" x14ac:dyDescent="0.25">
      <c r="A37" s="80" t="s">
        <v>114</v>
      </c>
      <c r="B37" s="80">
        <v>62</v>
      </c>
      <c r="C37" s="80">
        <v>62</v>
      </c>
      <c r="D37" s="81">
        <v>9092</v>
      </c>
      <c r="E37" s="80">
        <v>5379</v>
      </c>
      <c r="F37" s="80">
        <v>103</v>
      </c>
      <c r="G37" s="80">
        <v>103</v>
      </c>
      <c r="H37" s="80" t="s">
        <v>189</v>
      </c>
      <c r="I37" s="569"/>
      <c r="J37" s="80"/>
      <c r="K37" s="82"/>
      <c r="L37" s="598" t="s">
        <v>21</v>
      </c>
      <c r="M37" s="80"/>
      <c r="N37" s="80" t="s">
        <v>9</v>
      </c>
      <c r="O37" s="83">
        <v>0.11</v>
      </c>
      <c r="P37" s="220"/>
      <c r="Q37" s="220"/>
      <c r="R37" s="220"/>
      <c r="S37" s="220"/>
      <c r="T37" s="220"/>
      <c r="U37" s="220"/>
      <c r="V37" s="220">
        <v>-1.1988000000000001E-3</v>
      </c>
      <c r="W37" s="84">
        <v>-1.3761000000000001</v>
      </c>
      <c r="X37" s="133">
        <v>0.98855000000000004</v>
      </c>
      <c r="Y37" s="220"/>
      <c r="Z37" s="220"/>
      <c r="AA37" s="220" t="s">
        <v>108</v>
      </c>
      <c r="AB37" s="220"/>
      <c r="AC37" s="220"/>
      <c r="AD37" s="220"/>
      <c r="AE37" s="220"/>
      <c r="AF37" s="220"/>
      <c r="AG37" s="519"/>
      <c r="AH37" s="84">
        <v>0.90190000000000003</v>
      </c>
      <c r="AI37" s="80" t="s">
        <v>62</v>
      </c>
      <c r="AJ37" s="80" t="s">
        <v>42</v>
      </c>
      <c r="AK37" s="187">
        <v>62</v>
      </c>
      <c r="AL37" s="638" t="s">
        <v>51</v>
      </c>
      <c r="AM37" s="245" t="s">
        <v>423</v>
      </c>
      <c r="AN37" s="432">
        <v>-1.3701000000000001</v>
      </c>
      <c r="AO37" s="433">
        <v>1E-4</v>
      </c>
      <c r="AP37" s="433">
        <v>150</v>
      </c>
      <c r="AQ37" s="399"/>
      <c r="AR37" s="150"/>
      <c r="AS37" s="317" t="s">
        <v>72</v>
      </c>
      <c r="AT37" s="470"/>
      <c r="AU37" s="230">
        <v>-1.3701000000000001</v>
      </c>
    </row>
    <row r="38" spans="1:52" ht="16.350000000000001" customHeight="1" x14ac:dyDescent="0.25">
      <c r="A38" s="80" t="s">
        <v>114</v>
      </c>
      <c r="B38" s="80">
        <v>63</v>
      </c>
      <c r="C38" s="80">
        <v>63</v>
      </c>
      <c r="D38" s="81">
        <v>9091</v>
      </c>
      <c r="E38" s="80">
        <v>5380</v>
      </c>
      <c r="F38" s="80">
        <v>104</v>
      </c>
      <c r="G38" s="80">
        <v>104</v>
      </c>
      <c r="H38" s="80" t="s">
        <v>189</v>
      </c>
      <c r="I38" s="569"/>
      <c r="J38" s="80"/>
      <c r="K38" s="82"/>
      <c r="L38" s="598" t="s">
        <v>21</v>
      </c>
      <c r="M38" s="80"/>
      <c r="N38" s="80" t="s">
        <v>9</v>
      </c>
      <c r="O38" s="83">
        <v>0.24</v>
      </c>
      <c r="P38" s="220"/>
      <c r="Q38" s="220"/>
      <c r="R38" s="220"/>
      <c r="S38" s="220"/>
      <c r="T38" s="220"/>
      <c r="U38" s="220"/>
      <c r="V38" s="220">
        <v>-1.1712999999999999E-3</v>
      </c>
      <c r="W38" s="84">
        <v>-1.3774999999999999</v>
      </c>
      <c r="X38" s="133">
        <v>0.95901999999999998</v>
      </c>
      <c r="Y38" s="220"/>
      <c r="Z38" s="220"/>
      <c r="AA38" s="220" t="s">
        <v>109</v>
      </c>
      <c r="AB38" s="220"/>
      <c r="AC38" s="220"/>
      <c r="AD38" s="220"/>
      <c r="AE38" s="220"/>
      <c r="AF38" s="220"/>
      <c r="AG38" s="519"/>
      <c r="AH38" s="84">
        <v>0.96379999999999999</v>
      </c>
      <c r="AI38" s="80" t="s">
        <v>63</v>
      </c>
      <c r="AJ38" s="80" t="s">
        <v>42</v>
      </c>
      <c r="AK38" s="187">
        <v>63</v>
      </c>
      <c r="AL38" s="638" t="s">
        <v>52</v>
      </c>
      <c r="AM38" s="245" t="s">
        <v>336</v>
      </c>
      <c r="AN38" s="432">
        <v>-1.3855999999999999</v>
      </c>
      <c r="AO38" s="433">
        <v>2.0000000000000001E-4</v>
      </c>
      <c r="AP38" s="433">
        <v>100</v>
      </c>
      <c r="AQ38" s="399"/>
      <c r="AR38" s="150"/>
      <c r="AS38" s="317" t="s">
        <v>72</v>
      </c>
      <c r="AT38" s="470"/>
      <c r="AU38" s="230">
        <v>-1.3855999999999999</v>
      </c>
    </row>
    <row r="39" spans="1:52" ht="31.5" customHeight="1" x14ac:dyDescent="0.25">
      <c r="A39" s="69" t="s">
        <v>114</v>
      </c>
      <c r="B39" s="277">
        <v>65</v>
      </c>
      <c r="C39" s="277">
        <v>65</v>
      </c>
      <c r="D39" s="278">
        <v>9096</v>
      </c>
      <c r="E39" s="277">
        <v>5588</v>
      </c>
      <c r="F39" s="277">
        <v>110</v>
      </c>
      <c r="G39" s="277">
        <v>110</v>
      </c>
      <c r="H39" s="69" t="s">
        <v>189</v>
      </c>
      <c r="I39" s="710" t="s">
        <v>146</v>
      </c>
      <c r="J39" s="711"/>
      <c r="K39" s="712"/>
      <c r="L39" s="595" t="s">
        <v>31</v>
      </c>
      <c r="M39" s="69"/>
      <c r="N39" s="69" t="s">
        <v>9</v>
      </c>
      <c r="O39" s="72">
        <v>0.13</v>
      </c>
      <c r="P39" s="218"/>
      <c r="Q39" s="218"/>
      <c r="R39" s="218"/>
      <c r="S39" s="218"/>
      <c r="T39" s="218"/>
      <c r="U39" s="218"/>
      <c r="V39" s="218">
        <v>-1.1237E-3</v>
      </c>
      <c r="W39" s="68">
        <v>-1.3567</v>
      </c>
      <c r="X39" s="131">
        <v>0.94545000000000001</v>
      </c>
      <c r="Y39" s="218"/>
      <c r="Z39" s="218"/>
      <c r="AA39" s="218" t="s">
        <v>111</v>
      </c>
      <c r="AB39" s="218"/>
      <c r="AC39" s="218"/>
      <c r="AD39" s="218"/>
      <c r="AE39" s="218"/>
      <c r="AF39" s="218"/>
      <c r="AG39" s="517"/>
      <c r="AH39" s="68">
        <v>0.96260000000000001</v>
      </c>
      <c r="AI39" s="69" t="s">
        <v>65</v>
      </c>
      <c r="AJ39" s="69" t="s">
        <v>42</v>
      </c>
      <c r="AK39" s="185">
        <v>65</v>
      </c>
      <c r="AL39" s="636" t="s">
        <v>67</v>
      </c>
      <c r="AM39" s="243" t="s">
        <v>424</v>
      </c>
      <c r="AN39" s="418">
        <v>-1.3599000000000001</v>
      </c>
      <c r="AO39" s="429">
        <v>1E-4</v>
      </c>
      <c r="AP39" s="429">
        <v>200</v>
      </c>
      <c r="AQ39" s="397"/>
      <c r="AR39" s="149"/>
      <c r="AS39" s="93" t="s">
        <v>72</v>
      </c>
      <c r="AT39" s="468" t="s">
        <v>145</v>
      </c>
      <c r="AU39" s="228">
        <v>-1.3599000000000001</v>
      </c>
    </row>
    <row r="40" spans="1:52" x14ac:dyDescent="0.25">
      <c r="A40" s="69" t="s">
        <v>114</v>
      </c>
      <c r="B40" s="69">
        <v>64</v>
      </c>
      <c r="C40" s="69">
        <v>64</v>
      </c>
      <c r="D40" s="70">
        <v>9254</v>
      </c>
      <c r="E40" s="69">
        <v>5385</v>
      </c>
      <c r="F40" s="69">
        <v>108</v>
      </c>
      <c r="G40" s="69">
        <v>108</v>
      </c>
      <c r="H40" s="69" t="s">
        <v>189</v>
      </c>
      <c r="I40" s="567"/>
      <c r="J40" s="69"/>
      <c r="K40" s="71"/>
      <c r="L40" s="595" t="s">
        <v>31</v>
      </c>
      <c r="M40" s="69"/>
      <c r="N40" s="69" t="s">
        <v>9</v>
      </c>
      <c r="O40" s="72">
        <v>0.38</v>
      </c>
      <c r="P40" s="218"/>
      <c r="Q40" s="218"/>
      <c r="R40" s="218"/>
      <c r="S40" s="218"/>
      <c r="T40" s="218"/>
      <c r="U40" s="218"/>
      <c r="V40" s="218">
        <v>-1.0633999999999999E-3</v>
      </c>
      <c r="W40" s="68">
        <v>-1.3572</v>
      </c>
      <c r="X40" s="131">
        <v>0.97109000000000001</v>
      </c>
      <c r="Y40" s="218"/>
      <c r="Z40" s="218"/>
      <c r="AA40" s="218" t="s">
        <v>110</v>
      </c>
      <c r="AB40" s="218"/>
      <c r="AC40" s="218"/>
      <c r="AD40" s="218"/>
      <c r="AE40" s="218"/>
      <c r="AF40" s="218"/>
      <c r="AG40" s="517"/>
      <c r="AH40" s="68">
        <v>0.98380000000000001</v>
      </c>
      <c r="AI40" s="69" t="s">
        <v>64</v>
      </c>
      <c r="AJ40" s="69" t="s">
        <v>42</v>
      </c>
      <c r="AK40" s="185">
        <v>64</v>
      </c>
      <c r="AL40" s="636" t="s">
        <v>55</v>
      </c>
      <c r="AM40" s="243" t="s">
        <v>336</v>
      </c>
      <c r="AN40" s="418">
        <v>-1.3708</v>
      </c>
      <c r="AO40" s="429">
        <v>1E-4</v>
      </c>
      <c r="AP40" s="429">
        <v>150</v>
      </c>
      <c r="AQ40" s="397"/>
      <c r="AR40" s="149"/>
      <c r="AS40" s="93" t="s">
        <v>72</v>
      </c>
      <c r="AT40" s="468" t="s">
        <v>56</v>
      </c>
      <c r="AU40" s="228">
        <v>-1.3708</v>
      </c>
    </row>
    <row r="41" spans="1:52" ht="16.350000000000001" customHeight="1" x14ac:dyDescent="0.25">
      <c r="A41" s="69" t="s">
        <v>114</v>
      </c>
      <c r="B41" s="69">
        <v>68</v>
      </c>
      <c r="C41" s="69">
        <v>68</v>
      </c>
      <c r="D41" s="70">
        <v>9095</v>
      </c>
      <c r="E41" s="69">
        <v>5383</v>
      </c>
      <c r="F41" s="69">
        <v>109</v>
      </c>
      <c r="G41" s="69">
        <v>109</v>
      </c>
      <c r="H41" s="69" t="s">
        <v>189</v>
      </c>
      <c r="I41" s="567"/>
      <c r="J41" s="69"/>
      <c r="K41" s="71"/>
      <c r="L41" s="595" t="s">
        <v>35</v>
      </c>
      <c r="M41" s="69"/>
      <c r="N41" s="69" t="s">
        <v>25</v>
      </c>
      <c r="O41" s="72">
        <v>0.18</v>
      </c>
      <c r="P41" s="218"/>
      <c r="Q41" s="218"/>
      <c r="R41" s="218"/>
      <c r="S41" s="218"/>
      <c r="T41" s="218"/>
      <c r="U41" s="218"/>
      <c r="V41" s="218">
        <v>-1.0751999999999999E-3</v>
      </c>
      <c r="W41" s="68">
        <v>-1.3628</v>
      </c>
      <c r="X41" s="131">
        <v>0.94269999999999998</v>
      </c>
      <c r="Y41" s="218"/>
      <c r="Z41" s="218"/>
      <c r="AA41" s="218" t="s">
        <v>112</v>
      </c>
      <c r="AB41" s="218"/>
      <c r="AC41" s="218"/>
      <c r="AD41" s="218"/>
      <c r="AE41" s="218"/>
      <c r="AF41" s="218"/>
      <c r="AG41" s="517"/>
      <c r="AH41" s="68">
        <v>0.99590000000000001</v>
      </c>
      <c r="AI41" s="69" t="s">
        <v>66</v>
      </c>
      <c r="AJ41" s="69" t="s">
        <v>42</v>
      </c>
      <c r="AK41" s="185">
        <v>68</v>
      </c>
      <c r="AL41" s="567" t="s">
        <v>57</v>
      </c>
      <c r="AM41" s="246" t="s">
        <v>336</v>
      </c>
      <c r="AN41" s="429">
        <v>-1.368884</v>
      </c>
      <c r="AO41" s="429">
        <v>1E-4</v>
      </c>
      <c r="AP41" s="429">
        <v>-1.369151</v>
      </c>
      <c r="AQ41" s="397"/>
      <c r="AR41" s="142">
        <f>(AN41-AP41)*10^6</f>
        <v>267.00000000001722</v>
      </c>
      <c r="AS41" s="93" t="s">
        <v>72</v>
      </c>
      <c r="AT41" s="468"/>
      <c r="AU41" s="228">
        <v>-1.3697999999999999</v>
      </c>
    </row>
    <row r="42" spans="1:52" x14ac:dyDescent="0.25">
      <c r="A42" s="4"/>
      <c r="AL42" s="628"/>
      <c r="AM42" s="235"/>
      <c r="AN42" s="364"/>
    </row>
    <row r="43" spans="1:52" x14ac:dyDescent="0.25">
      <c r="A43" s="4"/>
      <c r="AL43" s="628"/>
      <c r="AM43" s="235"/>
      <c r="AN43" s="364"/>
    </row>
    <row r="44" spans="1:52" ht="21" x14ac:dyDescent="0.25">
      <c r="A44" s="98" t="s">
        <v>143</v>
      </c>
      <c r="D44" s="441" t="s">
        <v>168</v>
      </c>
      <c r="E44" s="115"/>
      <c r="F44" s="115"/>
      <c r="G44" s="116"/>
      <c r="H44" s="153"/>
      <c r="AP44" s="434"/>
      <c r="AQ44" s="400"/>
      <c r="AR44" s="152"/>
    </row>
    <row r="45" spans="1:52" s="33" customFormat="1" ht="16.350000000000001" customHeight="1" x14ac:dyDescent="0.25">
      <c r="A45" s="50" t="s">
        <v>126</v>
      </c>
      <c r="B45" s="50">
        <v>48</v>
      </c>
      <c r="C45" s="50">
        <v>48</v>
      </c>
      <c r="D45" s="24" t="s">
        <v>167</v>
      </c>
      <c r="E45" s="23">
        <v>5599</v>
      </c>
      <c r="F45" s="23">
        <v>205</v>
      </c>
      <c r="G45" s="23">
        <v>205</v>
      </c>
      <c r="H45" s="23" t="s">
        <v>190</v>
      </c>
      <c r="I45" s="52" t="s">
        <v>150</v>
      </c>
      <c r="J45" s="50"/>
      <c r="K45" s="53"/>
      <c r="L45" s="599" t="s">
        <v>89</v>
      </c>
      <c r="M45" s="50"/>
      <c r="N45" s="50" t="s">
        <v>90</v>
      </c>
      <c r="O45" s="54">
        <v>0.09</v>
      </c>
      <c r="P45" s="221"/>
      <c r="Q45" s="221"/>
      <c r="R45" s="221"/>
      <c r="S45" s="221"/>
      <c r="T45" s="221"/>
      <c r="U45" s="221"/>
      <c r="V45" s="221">
        <v>-1.06354E-3</v>
      </c>
      <c r="W45" s="55">
        <v>-1.3905000000000001</v>
      </c>
      <c r="X45" s="134">
        <v>0.99990000000000001</v>
      </c>
      <c r="Y45" s="221"/>
      <c r="Z45" s="221"/>
      <c r="AA45" s="221">
        <v>-3.7450999999999998E-22</v>
      </c>
      <c r="AB45" s="221">
        <v>2.6176999999999999E-18</v>
      </c>
      <c r="AC45" s="221">
        <v>-6.4357E-15</v>
      </c>
      <c r="AD45" s="221">
        <v>5.7296000000000001E-12</v>
      </c>
      <c r="AE45" s="221">
        <v>1.4662E-9</v>
      </c>
      <c r="AF45" s="221">
        <v>-6.0550999999999998E-6</v>
      </c>
      <c r="AG45" s="520">
        <v>-1.39052</v>
      </c>
      <c r="AH45" s="55">
        <v>0.99918799999999997</v>
      </c>
      <c r="AI45" s="50"/>
      <c r="AJ45" s="50" t="s">
        <v>91</v>
      </c>
      <c r="AK45" s="188">
        <v>48</v>
      </c>
      <c r="AL45" s="639" t="s">
        <v>330</v>
      </c>
      <c r="AM45" s="247" t="s">
        <v>333</v>
      </c>
      <c r="AN45" s="435">
        <v>-1.3940520000000001</v>
      </c>
      <c r="AO45" s="436">
        <v>6.3999999999999997E-5</v>
      </c>
      <c r="AP45" s="435">
        <v>-1.3943700000000001</v>
      </c>
      <c r="AQ45" s="401">
        <v>1.54E-4</v>
      </c>
      <c r="AR45" s="151">
        <f t="shared" ref="AR45:AR55" si="0">(AN45-AP45)*10^6</f>
        <v>318.00000000004047</v>
      </c>
      <c r="AS45" s="318" t="s">
        <v>134</v>
      </c>
      <c r="AT45" s="471"/>
      <c r="AU45" s="7"/>
      <c r="AV45" s="7"/>
      <c r="AW45" s="7"/>
      <c r="AX45" s="7"/>
    </row>
    <row r="46" spans="1:52" s="33" customFormat="1" ht="16.350000000000001" customHeight="1" x14ac:dyDescent="0.25">
      <c r="A46" s="50"/>
      <c r="B46" s="50"/>
      <c r="C46" s="50"/>
      <c r="D46" s="24"/>
      <c r="E46" s="23"/>
      <c r="F46" s="23"/>
      <c r="G46" s="23"/>
      <c r="H46" s="23"/>
      <c r="I46" s="52"/>
      <c r="J46" s="50"/>
      <c r="K46" s="53"/>
      <c r="L46" s="599"/>
      <c r="M46" s="50"/>
      <c r="N46" s="50"/>
      <c r="O46" s="54"/>
      <c r="P46" s="221"/>
      <c r="Q46" s="221"/>
      <c r="R46" s="221"/>
      <c r="S46" s="221"/>
      <c r="T46" s="221"/>
      <c r="U46" s="221"/>
      <c r="V46" s="221"/>
      <c r="W46" s="55"/>
      <c r="X46" s="134"/>
      <c r="Y46" s="221"/>
      <c r="Z46" s="221"/>
      <c r="AA46" s="221"/>
      <c r="AB46" s="221"/>
      <c r="AC46" s="221"/>
      <c r="AD46" s="221"/>
      <c r="AE46" s="221"/>
      <c r="AF46" s="221"/>
      <c r="AG46" s="520"/>
      <c r="AH46" s="55"/>
      <c r="AI46" s="50"/>
      <c r="AJ46" s="50"/>
      <c r="AK46" s="188">
        <v>48</v>
      </c>
      <c r="AL46" s="639" t="s">
        <v>331</v>
      </c>
      <c r="AM46" s="247" t="s">
        <v>333</v>
      </c>
      <c r="AN46" s="435">
        <v>-1.3937980000000001</v>
      </c>
      <c r="AO46" s="436">
        <v>6.7999999999999999E-5</v>
      </c>
      <c r="AP46" s="435">
        <v>-1.3942950000000001</v>
      </c>
      <c r="AQ46" s="401">
        <v>1.7899999999999999E-4</v>
      </c>
      <c r="AR46" s="151">
        <f t="shared" si="0"/>
        <v>496.9999999999697</v>
      </c>
      <c r="AS46" s="318"/>
      <c r="AT46" s="471" t="s">
        <v>332</v>
      </c>
      <c r="AU46" s="7"/>
      <c r="AV46" s="7"/>
      <c r="AW46" s="7"/>
      <c r="AX46" s="7"/>
    </row>
    <row r="47" spans="1:52" s="33" customFormat="1" ht="16.350000000000001" customHeight="1" x14ac:dyDescent="0.25">
      <c r="A47" s="69" t="s">
        <v>126</v>
      </c>
      <c r="B47" s="108" t="s">
        <v>77</v>
      </c>
      <c r="C47" s="108">
        <v>50</v>
      </c>
      <c r="D47" s="109">
        <v>9125</v>
      </c>
      <c r="E47" s="108">
        <v>5387</v>
      </c>
      <c r="F47" s="108">
        <v>105</v>
      </c>
      <c r="G47" s="108">
        <v>105</v>
      </c>
      <c r="H47" s="108" t="s">
        <v>190</v>
      </c>
      <c r="I47" s="710" t="s">
        <v>147</v>
      </c>
      <c r="J47" s="711"/>
      <c r="K47" s="712"/>
      <c r="L47" s="587" t="s">
        <v>92</v>
      </c>
      <c r="M47" s="108"/>
      <c r="N47" s="108" t="s">
        <v>90</v>
      </c>
      <c r="O47" s="110">
        <v>0.13</v>
      </c>
      <c r="P47" s="211"/>
      <c r="Q47" s="211"/>
      <c r="R47" s="211"/>
      <c r="S47" s="211"/>
      <c r="T47" s="211"/>
      <c r="U47" s="211"/>
      <c r="V47" s="211">
        <v>-1.16036E-3</v>
      </c>
      <c r="W47" s="111">
        <v>-1.3704000000000001</v>
      </c>
      <c r="X47" s="124">
        <v>0.99360000000000004</v>
      </c>
      <c r="Y47" s="211"/>
      <c r="Z47" s="211"/>
      <c r="AA47" s="211">
        <v>-5.9882999999999996E-22</v>
      </c>
      <c r="AB47" s="211">
        <v>6.0840000000000001E-18</v>
      </c>
      <c r="AC47" s="211">
        <v>-2.2200999999999999E-14</v>
      </c>
      <c r="AD47" s="211">
        <v>3.714E-11</v>
      </c>
      <c r="AE47" s="211">
        <v>-2.5701E-8</v>
      </c>
      <c r="AF47" s="211">
        <v>-1.2336999999999999E-6</v>
      </c>
      <c r="AG47" s="510">
        <v>-1.37032</v>
      </c>
      <c r="AH47" s="111">
        <v>0.99989779999999995</v>
      </c>
      <c r="AI47" s="108"/>
      <c r="AJ47" s="108" t="s">
        <v>141</v>
      </c>
      <c r="AK47" s="181" t="s">
        <v>77</v>
      </c>
      <c r="AL47" s="629" t="s">
        <v>172</v>
      </c>
      <c r="AM47" s="236" t="s">
        <v>333</v>
      </c>
      <c r="AN47" s="419">
        <v>-1.3697550000000001</v>
      </c>
      <c r="AO47" s="419">
        <v>9.8999999999999994E-5</v>
      </c>
      <c r="AP47" s="419">
        <v>-1.3701399999999999</v>
      </c>
      <c r="AQ47" s="390">
        <v>1.25E-4</v>
      </c>
      <c r="AR47" s="142">
        <f t="shared" si="0"/>
        <v>384.99999999985766</v>
      </c>
      <c r="AS47" s="311" t="s">
        <v>134</v>
      </c>
      <c r="AT47" s="461" t="s">
        <v>136</v>
      </c>
      <c r="AU47" s="7"/>
      <c r="AV47" s="7"/>
      <c r="AW47" s="7"/>
      <c r="AX47" s="7"/>
    </row>
    <row r="48" spans="1:52" ht="16.350000000000001" customHeight="1" x14ac:dyDescent="0.25">
      <c r="A48" s="69" t="s">
        <v>114</v>
      </c>
      <c r="B48" s="69">
        <v>65</v>
      </c>
      <c r="C48" s="69">
        <v>65</v>
      </c>
      <c r="D48" s="17">
        <v>9094</v>
      </c>
      <c r="E48" s="16">
        <v>5603</v>
      </c>
      <c r="F48" s="16">
        <v>110</v>
      </c>
      <c r="G48" s="16">
        <v>110</v>
      </c>
      <c r="H48" s="16" t="s">
        <v>190</v>
      </c>
      <c r="I48" s="707" t="s">
        <v>353</v>
      </c>
      <c r="J48" s="708"/>
      <c r="K48" s="709"/>
      <c r="L48" s="595" t="s">
        <v>31</v>
      </c>
      <c r="M48" s="69"/>
      <c r="N48" s="69" t="s">
        <v>9</v>
      </c>
      <c r="O48" s="72">
        <v>0.13</v>
      </c>
      <c r="P48" s="218"/>
      <c r="Q48" s="218"/>
      <c r="R48" s="218"/>
      <c r="S48" s="218"/>
      <c r="T48" s="218"/>
      <c r="U48" s="218"/>
      <c r="V48" s="218">
        <v>-1.1092000000000001E-3</v>
      </c>
      <c r="W48" s="68">
        <v>-1.3560000000000001</v>
      </c>
      <c r="X48" s="131">
        <v>0.997</v>
      </c>
      <c r="Y48" s="218"/>
      <c r="Z48" s="218"/>
      <c r="AA48" s="218">
        <v>-3.2185999999999998E-22</v>
      </c>
      <c r="AB48" s="218">
        <v>3.4027E-18</v>
      </c>
      <c r="AC48" s="218">
        <v>-1.1841E-14</v>
      </c>
      <c r="AD48" s="218">
        <v>1.7862000000000001E-11</v>
      </c>
      <c r="AE48" s="218">
        <v>-9.0966000000000002E-9</v>
      </c>
      <c r="AF48" s="218">
        <v>-5.9345999999999999E-6</v>
      </c>
      <c r="AG48" s="517">
        <v>-1.35242</v>
      </c>
      <c r="AH48" s="68">
        <v>0.9999363</v>
      </c>
      <c r="AI48" s="69" t="s">
        <v>65</v>
      </c>
      <c r="AJ48" s="69" t="s">
        <v>42</v>
      </c>
      <c r="AK48" s="185">
        <v>65</v>
      </c>
      <c r="AL48" s="567" t="s">
        <v>67</v>
      </c>
      <c r="AM48" s="243" t="s">
        <v>336</v>
      </c>
      <c r="AN48" s="419">
        <v>-1.3592169999999999</v>
      </c>
      <c r="AO48" s="429"/>
      <c r="AP48" s="429">
        <v>-1.3594250000000001</v>
      </c>
      <c r="AQ48" s="397"/>
      <c r="AR48" s="142">
        <f t="shared" si="0"/>
        <v>208.00000000020802</v>
      </c>
      <c r="AS48" s="93" t="s">
        <v>134</v>
      </c>
      <c r="AT48" s="468" t="s">
        <v>144</v>
      </c>
    </row>
    <row r="49" spans="1:50" ht="16.350000000000001" customHeight="1" x14ac:dyDescent="0.25">
      <c r="A49" s="69"/>
      <c r="B49" s="69"/>
      <c r="C49" s="69"/>
      <c r="D49" s="17"/>
      <c r="E49" s="16"/>
      <c r="F49" s="16"/>
      <c r="G49" s="16"/>
      <c r="H49" s="16"/>
      <c r="I49" s="561"/>
      <c r="J49" s="232"/>
      <c r="K49" s="232"/>
      <c r="L49" s="595"/>
      <c r="M49" s="69"/>
      <c r="N49" s="69"/>
      <c r="O49" s="72"/>
      <c r="P49" s="218"/>
      <c r="Q49" s="218"/>
      <c r="R49" s="218"/>
      <c r="S49" s="218"/>
      <c r="T49" s="218"/>
      <c r="U49" s="218"/>
      <c r="V49" s="218"/>
      <c r="W49" s="68"/>
      <c r="X49" s="131"/>
      <c r="Y49" s="218"/>
      <c r="Z49" s="218"/>
      <c r="AA49" s="218"/>
      <c r="AB49" s="218"/>
      <c r="AC49" s="218"/>
      <c r="AD49" s="218"/>
      <c r="AE49" s="218"/>
      <c r="AF49" s="218"/>
      <c r="AG49" s="517"/>
      <c r="AH49" s="68"/>
      <c r="AI49" s="69"/>
      <c r="AJ49" s="69"/>
      <c r="AK49" s="185">
        <v>65</v>
      </c>
      <c r="AL49" s="636" t="s">
        <v>173</v>
      </c>
      <c r="AM49" s="243" t="s">
        <v>333</v>
      </c>
      <c r="AN49" s="419">
        <v>-1.3578699999999999</v>
      </c>
      <c r="AO49" s="429"/>
      <c r="AP49" s="429">
        <v>-1.3580730000000001</v>
      </c>
      <c r="AQ49" s="397"/>
      <c r="AR49" s="142">
        <f t="shared" si="0"/>
        <v>203.00000000017525</v>
      </c>
      <c r="AS49" s="93"/>
      <c r="AT49" s="468"/>
    </row>
    <row r="50" spans="1:50" x14ac:dyDescent="0.25">
      <c r="A50" s="56" t="s">
        <v>126</v>
      </c>
      <c r="B50" s="56" t="s">
        <v>125</v>
      </c>
      <c r="C50" s="56">
        <v>57</v>
      </c>
      <c r="D50" s="17">
        <v>9096</v>
      </c>
      <c r="E50" s="16">
        <v>5592</v>
      </c>
      <c r="F50" s="16">
        <v>202</v>
      </c>
      <c r="G50" s="16">
        <v>202</v>
      </c>
      <c r="H50" s="16" t="s">
        <v>190</v>
      </c>
      <c r="I50" s="89" t="s">
        <v>149</v>
      </c>
      <c r="J50" s="56"/>
      <c r="K50" s="90"/>
      <c r="L50" s="600" t="s">
        <v>127</v>
      </c>
      <c r="M50" s="56" t="s">
        <v>120</v>
      </c>
      <c r="N50" s="56" t="s">
        <v>123</v>
      </c>
      <c r="O50" s="91">
        <v>0.22</v>
      </c>
      <c r="P50" s="222"/>
      <c r="Q50" s="222"/>
      <c r="R50" s="222"/>
      <c r="S50" s="222"/>
      <c r="T50" s="222"/>
      <c r="U50" s="222"/>
      <c r="V50" s="222">
        <v>-1.1441000000000001E-3</v>
      </c>
      <c r="W50" s="92">
        <v>-1.3349</v>
      </c>
      <c r="X50" s="135">
        <v>0.99909999999999999</v>
      </c>
      <c r="Y50" s="222"/>
      <c r="Z50" s="222"/>
      <c r="AA50" s="222">
        <v>-3.2316999999999999E-21</v>
      </c>
      <c r="AB50" s="222">
        <v>2.2314999999999999E-17</v>
      </c>
      <c r="AC50" s="222">
        <v>-6.0013000000000004E-14</v>
      </c>
      <c r="AD50" s="222">
        <v>7.9017999999999998E-11</v>
      </c>
      <c r="AE50" s="222">
        <v>-5.2033E-8</v>
      </c>
      <c r="AF50" s="222">
        <v>1.4358999999999999E-5</v>
      </c>
      <c r="AG50" s="482">
        <v>-1.3351599999999999</v>
      </c>
      <c r="AH50" s="55">
        <v>0.98633599999999999</v>
      </c>
      <c r="AI50" s="652"/>
      <c r="AJ50" s="56" t="s">
        <v>42</v>
      </c>
      <c r="AK50" s="189" t="s">
        <v>125</v>
      </c>
      <c r="AL50" s="640" t="s">
        <v>174</v>
      </c>
      <c r="AM50" s="248" t="s">
        <v>333</v>
      </c>
      <c r="AN50" s="435">
        <v>-1.338441</v>
      </c>
      <c r="AO50" s="436">
        <v>5.7000000000000003E-5</v>
      </c>
      <c r="AP50" s="435">
        <v>-1.3386849999999999</v>
      </c>
      <c r="AQ50" s="401">
        <v>6.2000000000000003E-5</v>
      </c>
      <c r="AR50" s="151">
        <f t="shared" si="0"/>
        <v>243.99999999991095</v>
      </c>
      <c r="AS50" s="95" t="s">
        <v>134</v>
      </c>
      <c r="AT50" s="472"/>
    </row>
    <row r="51" spans="1:50" x14ac:dyDescent="0.25">
      <c r="A51" s="56" t="s">
        <v>126</v>
      </c>
      <c r="B51" s="56" t="s">
        <v>121</v>
      </c>
      <c r="C51" s="56">
        <v>76</v>
      </c>
      <c r="D51" s="94">
        <v>9260</v>
      </c>
      <c r="E51" s="56">
        <v>5583</v>
      </c>
      <c r="F51" s="56">
        <v>201</v>
      </c>
      <c r="G51" s="56">
        <v>201</v>
      </c>
      <c r="H51" s="56" t="s">
        <v>190</v>
      </c>
      <c r="I51" s="89" t="s">
        <v>149</v>
      </c>
      <c r="J51" s="56"/>
      <c r="K51" s="90"/>
      <c r="L51" s="600" t="s">
        <v>122</v>
      </c>
      <c r="M51" s="56" t="s">
        <v>120</v>
      </c>
      <c r="N51" s="56" t="s">
        <v>123</v>
      </c>
      <c r="O51" s="91">
        <v>0.18</v>
      </c>
      <c r="P51" s="222"/>
      <c r="Q51" s="222"/>
      <c r="R51" s="222"/>
      <c r="S51" s="222"/>
      <c r="T51" s="222"/>
      <c r="U51" s="222"/>
      <c r="V51" s="222">
        <v>-1.0744000000000001E-3</v>
      </c>
      <c r="W51" s="92">
        <f>-1.3337</f>
        <v>-1.3337000000000001</v>
      </c>
      <c r="X51" s="135">
        <v>0.99990000000000001</v>
      </c>
      <c r="Y51" s="222"/>
      <c r="Z51" s="222"/>
      <c r="AA51" s="222">
        <v>-2.4436000000000001E-21</v>
      </c>
      <c r="AB51" s="222">
        <v>1.6929E-17</v>
      </c>
      <c r="AC51" s="222">
        <v>-4.5209999999999997E-14</v>
      </c>
      <c r="AD51" s="222">
        <v>5.7531999999999998E-11</v>
      </c>
      <c r="AE51" s="222">
        <v>-3.3383000000000002E-8</v>
      </c>
      <c r="AF51" s="222">
        <v>4.1343999999999998E-6</v>
      </c>
      <c r="AG51" s="482">
        <v>-1.3337399999999999</v>
      </c>
      <c r="AH51" s="92">
        <v>0.99930730000000001</v>
      </c>
      <c r="AI51" s="56"/>
      <c r="AJ51" s="56" t="s">
        <v>42</v>
      </c>
      <c r="AK51" s="189" t="s">
        <v>121</v>
      </c>
      <c r="AL51" s="89" t="s">
        <v>175</v>
      </c>
      <c r="AM51" s="249" t="s">
        <v>333</v>
      </c>
      <c r="AN51" s="435">
        <v>-1.3371109999999999</v>
      </c>
      <c r="AO51" s="436">
        <v>5.3000000000000001E-5</v>
      </c>
      <c r="AP51" s="435">
        <v>-1.3372679999999999</v>
      </c>
      <c r="AQ51" s="401">
        <v>6.0000000000000002E-5</v>
      </c>
      <c r="AR51" s="151">
        <f t="shared" si="0"/>
        <v>156.99999999996271</v>
      </c>
      <c r="AS51" s="95" t="s">
        <v>134</v>
      </c>
      <c r="AT51" s="472" t="s">
        <v>124</v>
      </c>
    </row>
    <row r="52" spans="1:50" x14ac:dyDescent="0.25">
      <c r="A52" s="56" t="s">
        <v>126</v>
      </c>
      <c r="B52" s="56">
        <v>76</v>
      </c>
      <c r="C52" s="56">
        <v>70</v>
      </c>
      <c r="D52" s="94">
        <v>9275</v>
      </c>
      <c r="E52" s="56">
        <v>5582</v>
      </c>
      <c r="F52" s="56">
        <v>204</v>
      </c>
      <c r="G52" s="56">
        <v>204</v>
      </c>
      <c r="H52" s="56" t="s">
        <v>190</v>
      </c>
      <c r="I52" s="89" t="s">
        <v>149</v>
      </c>
      <c r="J52" s="56"/>
      <c r="K52" s="90"/>
      <c r="L52" s="601" t="s">
        <v>132</v>
      </c>
      <c r="M52" s="56" t="s">
        <v>128</v>
      </c>
      <c r="N52" s="56" t="s">
        <v>123</v>
      </c>
      <c r="O52" s="91">
        <v>0.04</v>
      </c>
      <c r="P52" s="222"/>
      <c r="Q52" s="222"/>
      <c r="R52" s="222"/>
      <c r="S52" s="222"/>
      <c r="T52" s="222"/>
      <c r="U52" s="222"/>
      <c r="V52" s="222">
        <v>-1.0757399999999999E-3</v>
      </c>
      <c r="W52" s="92">
        <v>-1.3652</v>
      </c>
      <c r="X52" s="135">
        <v>0.99960000000000004</v>
      </c>
      <c r="Y52" s="222"/>
      <c r="Z52" s="222"/>
      <c r="AA52" s="222">
        <v>-1.3429E-21</v>
      </c>
      <c r="AB52" s="222">
        <v>9.8480999999999992E-18</v>
      </c>
      <c r="AC52" s="222">
        <v>-2.6819E-14</v>
      </c>
      <c r="AD52" s="222">
        <v>3.2856999999999997E-11</v>
      </c>
      <c r="AE52" s="222">
        <v>-1.3633E-8</v>
      </c>
      <c r="AF52" s="222">
        <v>-6.7177000000000001E-6</v>
      </c>
      <c r="AG52" s="482">
        <v>-1.3649100000000001</v>
      </c>
      <c r="AH52" s="92">
        <v>0.99961960000000005</v>
      </c>
      <c r="AI52" s="56"/>
      <c r="AJ52" s="56" t="s">
        <v>42</v>
      </c>
      <c r="AK52" s="189">
        <v>76</v>
      </c>
      <c r="AL52" s="89" t="s">
        <v>176</v>
      </c>
      <c r="AM52" s="249" t="s">
        <v>333</v>
      </c>
      <c r="AN52" s="435">
        <v>-1.3662920000000001</v>
      </c>
      <c r="AO52" s="436">
        <v>5.1999999999999997E-5</v>
      </c>
      <c r="AP52" s="435">
        <v>-1.3664829999999999</v>
      </c>
      <c r="AQ52" s="401">
        <v>5.1999999999999997E-5</v>
      </c>
      <c r="AR52" s="151">
        <f t="shared" si="0"/>
        <v>190.99999999983021</v>
      </c>
      <c r="AS52" s="95" t="s">
        <v>134</v>
      </c>
      <c r="AT52" s="472"/>
    </row>
    <row r="53" spans="1:50" x14ac:dyDescent="0.25">
      <c r="A53" s="56" t="s">
        <v>126</v>
      </c>
      <c r="B53" s="56">
        <v>72</v>
      </c>
      <c r="C53" s="56">
        <v>72</v>
      </c>
      <c r="D53" s="94" t="s">
        <v>181</v>
      </c>
      <c r="E53" s="56">
        <v>5588</v>
      </c>
      <c r="F53" s="56">
        <v>203</v>
      </c>
      <c r="G53" s="56">
        <v>203</v>
      </c>
      <c r="H53" s="56" t="s">
        <v>190</v>
      </c>
      <c r="I53" s="52" t="s">
        <v>182</v>
      </c>
      <c r="J53" s="56"/>
      <c r="K53" s="90"/>
      <c r="L53" s="601" t="s">
        <v>129</v>
      </c>
      <c r="M53" s="56" t="s">
        <v>128</v>
      </c>
      <c r="N53" s="56" t="s">
        <v>113</v>
      </c>
      <c r="O53" s="91">
        <v>0.02</v>
      </c>
      <c r="P53" s="222"/>
      <c r="Q53" s="222"/>
      <c r="R53" s="222"/>
      <c r="S53" s="222"/>
      <c r="T53" s="222"/>
      <c r="U53" s="222"/>
      <c r="V53" s="222">
        <v>-1.0713999999999999E-3</v>
      </c>
      <c r="W53" s="92">
        <v>-1.3825000000000001</v>
      </c>
      <c r="X53" s="135">
        <v>0.99990000000000001</v>
      </c>
      <c r="Y53" s="222"/>
      <c r="Z53" s="222"/>
      <c r="AA53" s="222">
        <v>1.7322000000000002E-21</v>
      </c>
      <c r="AB53" s="222">
        <v>-1.0643E-17</v>
      </c>
      <c r="AC53" s="222">
        <v>2.4937999999999999E-14</v>
      </c>
      <c r="AD53" s="222">
        <v>-2.9665999999999997E-11</v>
      </c>
      <c r="AE53" s="222">
        <v>2.4496E-8</v>
      </c>
      <c r="AF53" s="222">
        <v>-2.0554E-5</v>
      </c>
      <c r="AG53" s="482">
        <v>-1.3819699999999999</v>
      </c>
      <c r="AH53" s="92">
        <v>0.99979390000000001</v>
      </c>
      <c r="AI53" s="56"/>
      <c r="AJ53" s="56" t="s">
        <v>42</v>
      </c>
      <c r="AK53" s="189">
        <v>72</v>
      </c>
      <c r="AL53" s="89" t="s">
        <v>331</v>
      </c>
      <c r="AM53" s="249" t="s">
        <v>333</v>
      </c>
      <c r="AN53" s="435">
        <v>-1.38442</v>
      </c>
      <c r="AO53" s="436">
        <v>1.3799999999999999E-4</v>
      </c>
      <c r="AP53" s="435">
        <v>-1.3846339999999999</v>
      </c>
      <c r="AQ53" s="401">
        <v>1.46E-4</v>
      </c>
      <c r="AR53" s="151">
        <f t="shared" si="0"/>
        <v>213.99999999993645</v>
      </c>
      <c r="AS53" s="95" t="s">
        <v>134</v>
      </c>
      <c r="AT53" s="472"/>
    </row>
    <row r="54" spans="1:50" x14ac:dyDescent="0.25">
      <c r="A54" s="56"/>
      <c r="B54" s="56"/>
      <c r="C54" s="56"/>
      <c r="D54" s="94"/>
      <c r="E54" s="56"/>
      <c r="F54" s="56"/>
      <c r="G54" s="56"/>
      <c r="H54" s="56"/>
      <c r="I54" s="52"/>
      <c r="J54" s="56"/>
      <c r="K54" s="90"/>
      <c r="L54" s="601"/>
      <c r="M54" s="56"/>
      <c r="N54" s="56"/>
      <c r="O54" s="91"/>
      <c r="P54" s="222"/>
      <c r="Q54" s="222"/>
      <c r="R54" s="222"/>
      <c r="S54" s="222"/>
      <c r="T54" s="222"/>
      <c r="U54" s="222"/>
      <c r="V54" s="222"/>
      <c r="W54" s="92"/>
      <c r="X54" s="135"/>
      <c r="Y54" s="222"/>
      <c r="Z54" s="222"/>
      <c r="AA54" s="222"/>
      <c r="AB54" s="222"/>
      <c r="AC54" s="222"/>
      <c r="AD54" s="222"/>
      <c r="AE54" s="222"/>
      <c r="AF54" s="222"/>
      <c r="AG54" s="482"/>
      <c r="AH54" s="92"/>
      <c r="AI54" s="56"/>
      <c r="AJ54" s="56"/>
      <c r="AK54" s="189">
        <v>72</v>
      </c>
      <c r="AL54" s="89" t="s">
        <v>178</v>
      </c>
      <c r="AM54" s="249" t="s">
        <v>333</v>
      </c>
      <c r="AN54" s="435">
        <v>-1.3841889999999999</v>
      </c>
      <c r="AO54" s="436">
        <v>6.6000000000000005E-5</v>
      </c>
      <c r="AP54" s="435">
        <v>-1.3842989999999999</v>
      </c>
      <c r="AQ54" s="401">
        <v>5.8999999999999998E-5</v>
      </c>
      <c r="AR54" s="151">
        <f t="shared" si="0"/>
        <v>110.0000000000545</v>
      </c>
      <c r="AS54" s="95"/>
      <c r="AT54" s="472"/>
    </row>
    <row r="55" spans="1:50" ht="14.1" customHeight="1" x14ac:dyDescent="0.25">
      <c r="A55" s="56" t="s">
        <v>126</v>
      </c>
      <c r="B55" s="56">
        <v>80</v>
      </c>
      <c r="C55" s="56">
        <v>80</v>
      </c>
      <c r="D55" s="51">
        <v>8514</v>
      </c>
      <c r="E55" s="50">
        <v>4792</v>
      </c>
      <c r="F55" s="50">
        <v>7039</v>
      </c>
      <c r="G55" s="50">
        <v>7039</v>
      </c>
      <c r="H55" s="50" t="s">
        <v>190</v>
      </c>
      <c r="I55" s="89" t="s">
        <v>186</v>
      </c>
      <c r="J55" s="56"/>
      <c r="K55" s="90"/>
      <c r="L55" s="600" t="s">
        <v>212</v>
      </c>
      <c r="M55" s="56" t="s">
        <v>120</v>
      </c>
      <c r="N55" s="56" t="s">
        <v>133</v>
      </c>
      <c r="O55" s="91">
        <v>0.67</v>
      </c>
      <c r="P55" s="222"/>
      <c r="Q55" s="222"/>
      <c r="R55" s="222"/>
      <c r="S55" s="222"/>
      <c r="T55" s="222"/>
      <c r="U55" s="222"/>
      <c r="V55" s="222">
        <v>-1.0419100000000001E-3</v>
      </c>
      <c r="W55" s="92">
        <v>-1.3917999999999999</v>
      </c>
      <c r="X55" s="135">
        <v>0.99939999999999996</v>
      </c>
      <c r="Y55" s="222"/>
      <c r="Z55" s="222"/>
      <c r="AA55" s="222">
        <v>-1.7243499999999999E-21</v>
      </c>
      <c r="AB55" s="222">
        <v>1.2224699999999999E-17</v>
      </c>
      <c r="AC55" s="222">
        <v>-3.3781300000000002E-14</v>
      </c>
      <c r="AD55" s="222">
        <v>4.4838499999999997E-11</v>
      </c>
      <c r="AE55" s="222">
        <v>-2.58475E-8</v>
      </c>
      <c r="AF55" s="222">
        <v>-1.09884E-6</v>
      </c>
      <c r="AG55" s="482">
        <v>-1.391581</v>
      </c>
      <c r="AH55" s="92">
        <v>0.99972300000000003</v>
      </c>
      <c r="AI55" s="56"/>
      <c r="AJ55" s="56" t="s">
        <v>42</v>
      </c>
      <c r="AK55" s="189">
        <v>80</v>
      </c>
      <c r="AL55" s="89" t="s">
        <v>214</v>
      </c>
      <c r="AM55" s="249" t="s">
        <v>333</v>
      </c>
      <c r="AN55" s="435">
        <v>-1.398593</v>
      </c>
      <c r="AO55" s="436">
        <v>5.1999999999999997E-5</v>
      </c>
      <c r="AP55" s="435">
        <v>-1.3987039999999999</v>
      </c>
      <c r="AQ55" s="401">
        <v>5.0000000000000002E-5</v>
      </c>
      <c r="AR55" s="151">
        <f t="shared" si="0"/>
        <v>110.99999999997223</v>
      </c>
      <c r="AS55" s="95" t="s">
        <v>134</v>
      </c>
      <c r="AT55" s="472" t="s">
        <v>213</v>
      </c>
    </row>
    <row r="56" spans="1:50" x14ac:dyDescent="0.25">
      <c r="D56" s="5" t="s">
        <v>183</v>
      </c>
      <c r="AU56" s="255" t="s">
        <v>152</v>
      </c>
      <c r="AV56" s="256"/>
      <c r="AW56" s="256"/>
      <c r="AX56" s="257"/>
    </row>
    <row r="57" spans="1:50" ht="31.5" x14ac:dyDescent="0.25">
      <c r="A57" s="98" t="s">
        <v>209</v>
      </c>
      <c r="AO57" s="437"/>
      <c r="AP57" s="415"/>
      <c r="AQ57" s="388"/>
      <c r="AR57" s="139"/>
      <c r="AU57" s="9"/>
      <c r="AV57" s="258" t="s">
        <v>170</v>
      </c>
      <c r="AW57" s="259" t="s">
        <v>171</v>
      </c>
      <c r="AX57" s="260" t="s">
        <v>169</v>
      </c>
    </row>
    <row r="58" spans="1:50" x14ac:dyDescent="0.25">
      <c r="A58" s="62" t="s">
        <v>156</v>
      </c>
      <c r="B58" s="62">
        <v>66</v>
      </c>
      <c r="C58" s="62">
        <v>66</v>
      </c>
      <c r="D58" s="85" t="s">
        <v>153</v>
      </c>
      <c r="E58" s="86"/>
      <c r="F58" s="86" t="s">
        <v>155</v>
      </c>
      <c r="G58" s="62"/>
      <c r="H58" s="62" t="s">
        <v>188</v>
      </c>
      <c r="I58" s="97" t="s">
        <v>154</v>
      </c>
      <c r="J58" s="62"/>
      <c r="K58" s="86"/>
      <c r="L58" s="602" t="s">
        <v>58</v>
      </c>
      <c r="M58" s="62" t="s">
        <v>120</v>
      </c>
      <c r="N58" s="62" t="s">
        <v>9</v>
      </c>
      <c r="O58" s="87">
        <v>0.5</v>
      </c>
      <c r="P58" s="223"/>
      <c r="Q58" s="223"/>
      <c r="R58" s="223"/>
      <c r="S58" s="223"/>
      <c r="T58" s="223"/>
      <c r="U58" s="223"/>
      <c r="V58" s="223">
        <v>-1.0698000000000001E-3</v>
      </c>
      <c r="W58" s="88">
        <v>-1.3987000000000001</v>
      </c>
      <c r="X58" s="136">
        <v>0.99980000000000002</v>
      </c>
      <c r="Y58" s="223"/>
      <c r="Z58" s="223"/>
      <c r="AA58" s="223">
        <v>-1.8626000000000001E-21</v>
      </c>
      <c r="AB58" s="223">
        <v>1.3806E-17</v>
      </c>
      <c r="AC58" s="223">
        <v>-3.9536999999999999E-14</v>
      </c>
      <c r="AD58" s="223">
        <v>5.3836000000000003E-11</v>
      </c>
      <c r="AE58" s="223">
        <v>-3.1919999999999997E-8</v>
      </c>
      <c r="AF58" s="223">
        <v>2.4063E-7</v>
      </c>
      <c r="AG58" s="261">
        <v>-1.3986499999999999</v>
      </c>
      <c r="AH58" s="88">
        <v>0.99984269999999997</v>
      </c>
      <c r="AI58" s="62"/>
      <c r="AJ58" s="62" t="s">
        <v>42</v>
      </c>
      <c r="AK58" s="190">
        <v>66</v>
      </c>
      <c r="AL58" s="641" t="s">
        <v>337</v>
      </c>
      <c r="AM58" s="250" t="s">
        <v>336</v>
      </c>
      <c r="AN58" s="438">
        <v>-1.403718</v>
      </c>
      <c r="AO58" s="439">
        <v>7.2000000000000002E-5</v>
      </c>
      <c r="AP58" s="438" t="s">
        <v>338</v>
      </c>
      <c r="AQ58" s="402"/>
      <c r="AR58" s="88"/>
      <c r="AS58" s="319" t="s">
        <v>134</v>
      </c>
      <c r="AT58" s="473" t="s">
        <v>184</v>
      </c>
      <c r="AU58" s="117">
        <v>41919</v>
      </c>
      <c r="AV58" s="261">
        <v>-1.4</v>
      </c>
      <c r="AW58" s="262">
        <v>-1.4039999999999999</v>
      </c>
      <c r="AX58" s="136">
        <f t="shared" ref="AX58:AX64" si="1">AN58-AW58</f>
        <v>2.8199999999989345E-4</v>
      </c>
    </row>
    <row r="59" spans="1:50" x14ac:dyDescent="0.25">
      <c r="A59" s="62" t="s">
        <v>157</v>
      </c>
      <c r="B59" s="63">
        <v>75</v>
      </c>
      <c r="C59" s="63">
        <v>75</v>
      </c>
      <c r="D59" s="24" t="s">
        <v>158</v>
      </c>
      <c r="E59" s="25"/>
      <c r="F59" s="25" t="s">
        <v>155</v>
      </c>
      <c r="G59" s="16"/>
      <c r="H59" s="16" t="s">
        <v>188</v>
      </c>
      <c r="I59" s="97" t="s">
        <v>154</v>
      </c>
      <c r="J59" s="63"/>
      <c r="K59" s="65"/>
      <c r="L59" s="603" t="s">
        <v>132</v>
      </c>
      <c r="M59" s="63" t="s">
        <v>120</v>
      </c>
      <c r="N59" s="63" t="s">
        <v>133</v>
      </c>
      <c r="O59" s="66">
        <v>0</v>
      </c>
      <c r="P59" s="224"/>
      <c r="Q59" s="224"/>
      <c r="R59" s="224"/>
      <c r="S59" s="224"/>
      <c r="T59" s="224"/>
      <c r="U59" s="224"/>
      <c r="V59" s="224">
        <v>-1.0185999999999999E-3</v>
      </c>
      <c r="W59" s="67">
        <v>-1.3804000000000001</v>
      </c>
      <c r="X59" s="137">
        <v>0.99990000000000001</v>
      </c>
      <c r="Y59" s="224"/>
      <c r="Z59" s="224"/>
      <c r="AA59" s="224">
        <v>-1.4646E-21</v>
      </c>
      <c r="AB59" s="224">
        <v>1.0132E-17</v>
      </c>
      <c r="AC59" s="224">
        <v>-2.6553000000000001E-14</v>
      </c>
      <c r="AD59" s="224">
        <v>3.1540999999999997E-11</v>
      </c>
      <c r="AE59" s="224">
        <v>-1.2986E-8</v>
      </c>
      <c r="AF59" s="224">
        <v>-6.1751999999999998E-6</v>
      </c>
      <c r="AG59" s="263">
        <v>-1.3748499999999999</v>
      </c>
      <c r="AH59" s="67">
        <v>0.99991770000000002</v>
      </c>
      <c r="AI59" s="63"/>
      <c r="AJ59" s="62" t="s">
        <v>42</v>
      </c>
      <c r="AK59" s="190">
        <v>75</v>
      </c>
      <c r="AL59" s="642" t="s">
        <v>334</v>
      </c>
      <c r="AM59" s="251" t="s">
        <v>333</v>
      </c>
      <c r="AN59" s="439">
        <v>-1.376752</v>
      </c>
      <c r="AO59" s="439">
        <v>3.8999999999999999E-5</v>
      </c>
      <c r="AP59" s="439">
        <v>-1.3770150000000001</v>
      </c>
      <c r="AQ59" s="403">
        <v>3.8999999999999999E-5</v>
      </c>
      <c r="AR59" s="270">
        <f t="shared" ref="AR59:AR64" si="2">(AN59-AP59)*10^6</f>
        <v>263.00000000012426</v>
      </c>
      <c r="AS59" s="319" t="s">
        <v>134</v>
      </c>
      <c r="AT59" s="474"/>
      <c r="AU59" s="118">
        <v>41885</v>
      </c>
      <c r="AV59" s="263">
        <v>-1.3761000000000001</v>
      </c>
      <c r="AW59" s="264">
        <v>-1.3734</v>
      </c>
      <c r="AX59" s="136">
        <f t="shared" si="1"/>
        <v>-3.3520000000000216E-3</v>
      </c>
    </row>
    <row r="60" spans="1:50" x14ac:dyDescent="0.25">
      <c r="A60" s="62" t="s">
        <v>157</v>
      </c>
      <c r="B60" s="63">
        <v>78</v>
      </c>
      <c r="C60" s="63">
        <v>71</v>
      </c>
      <c r="D60" s="85" t="s">
        <v>159</v>
      </c>
      <c r="E60" s="86"/>
      <c r="F60" s="86" t="s">
        <v>155</v>
      </c>
      <c r="G60" s="63"/>
      <c r="H60" s="63" t="s">
        <v>188</v>
      </c>
      <c r="I60" s="97" t="s">
        <v>154</v>
      </c>
      <c r="J60" s="63"/>
      <c r="K60" s="65"/>
      <c r="L60" s="604" t="s">
        <v>131</v>
      </c>
      <c r="M60" s="63" t="s">
        <v>120</v>
      </c>
      <c r="N60" s="63" t="s">
        <v>133</v>
      </c>
      <c r="O60" s="66">
        <v>0.2</v>
      </c>
      <c r="P60" s="224"/>
      <c r="Q60" s="224"/>
      <c r="R60" s="224"/>
      <c r="S60" s="224"/>
      <c r="T60" s="224"/>
      <c r="U60" s="224"/>
      <c r="V60" s="224">
        <v>-1.0585E-3</v>
      </c>
      <c r="W60" s="67">
        <v>-1.3549</v>
      </c>
      <c r="X60" s="137">
        <v>0.99990000000000001</v>
      </c>
      <c r="Y60" s="224"/>
      <c r="Z60" s="224"/>
      <c r="AA60" s="224">
        <v>-1.031E-21</v>
      </c>
      <c r="AB60" s="224">
        <v>7.9730999999999996E-18</v>
      </c>
      <c r="AC60" s="224">
        <v>-2.3624E-14</v>
      </c>
      <c r="AD60" s="224">
        <v>3.2053000000000002E-11</v>
      </c>
      <c r="AE60" s="224">
        <v>-1.4710000000000001E-8</v>
      </c>
      <c r="AF60" s="224">
        <v>-4.7121000000000002E-6</v>
      </c>
      <c r="AG60" s="263">
        <v>-1.3547499999999999</v>
      </c>
      <c r="AH60" s="67">
        <v>0.99913609999999997</v>
      </c>
      <c r="AI60" s="63"/>
      <c r="AJ60" s="62" t="s">
        <v>42</v>
      </c>
      <c r="AK60" s="190">
        <v>78</v>
      </c>
      <c r="AL60" s="642" t="s">
        <v>341</v>
      </c>
      <c r="AM60" s="251" t="s">
        <v>333</v>
      </c>
      <c r="AN60" s="439">
        <v>-1.360279</v>
      </c>
      <c r="AO60" s="439">
        <v>5.8999999999999998E-5</v>
      </c>
      <c r="AP60" s="438">
        <v>-1.3604419999999999</v>
      </c>
      <c r="AQ60" s="402">
        <v>5.3000000000000001E-5</v>
      </c>
      <c r="AR60" s="270">
        <f t="shared" si="2"/>
        <v>162.9999999999132</v>
      </c>
      <c r="AS60" s="319" t="s">
        <v>134</v>
      </c>
      <c r="AT60" s="474"/>
      <c r="AU60" s="118">
        <v>41885</v>
      </c>
      <c r="AV60" s="263">
        <v>-1.3595999999999999</v>
      </c>
      <c r="AW60" s="264">
        <v>-1.3569</v>
      </c>
      <c r="AX60" s="136">
        <f t="shared" si="1"/>
        <v>-3.3790000000000209E-3</v>
      </c>
    </row>
    <row r="61" spans="1:50" x14ac:dyDescent="0.25">
      <c r="A61" s="62" t="s">
        <v>157</v>
      </c>
      <c r="B61" s="63">
        <v>73</v>
      </c>
      <c r="C61" s="63">
        <v>73</v>
      </c>
      <c r="D61" s="24" t="s">
        <v>160</v>
      </c>
      <c r="E61" s="25"/>
      <c r="F61" s="25" t="s">
        <v>155</v>
      </c>
      <c r="G61" s="16"/>
      <c r="H61" s="16" t="s">
        <v>188</v>
      </c>
      <c r="I61" s="97" t="s">
        <v>154</v>
      </c>
      <c r="J61" s="63"/>
      <c r="K61" s="65"/>
      <c r="L61" s="604" t="s">
        <v>131</v>
      </c>
      <c r="M61" s="63" t="s">
        <v>128</v>
      </c>
      <c r="N61" s="63" t="s">
        <v>133</v>
      </c>
      <c r="O61" s="66">
        <v>0.35</v>
      </c>
      <c r="P61" s="224"/>
      <c r="Q61" s="224"/>
      <c r="R61" s="224"/>
      <c r="S61" s="224"/>
      <c r="T61" s="224"/>
      <c r="U61" s="224"/>
      <c r="V61" s="224">
        <v>-1.0619E-3</v>
      </c>
      <c r="W61" s="67">
        <v>-1.3766</v>
      </c>
      <c r="X61" s="137">
        <v>0.99980000000000002</v>
      </c>
      <c r="Y61" s="224"/>
      <c r="Z61" s="224"/>
      <c r="AA61" s="224">
        <v>1.1911E-21</v>
      </c>
      <c r="AB61" s="224">
        <v>-8.2415000000000004E-18</v>
      </c>
      <c r="AC61" s="224">
        <v>2.2911E-14</v>
      </c>
      <c r="AD61" s="224">
        <v>-3.3695E-11</v>
      </c>
      <c r="AE61" s="224">
        <v>3.0227000000000003E-8</v>
      </c>
      <c r="AF61" s="224">
        <v>-1.8468999999999999E-5</v>
      </c>
      <c r="AG61" s="263">
        <v>-1.3763799999999999</v>
      </c>
      <c r="AH61" s="67">
        <v>0.99961949999999999</v>
      </c>
      <c r="AI61" s="63"/>
      <c r="AJ61" s="62" t="s">
        <v>42</v>
      </c>
      <c r="AK61" s="190">
        <v>73</v>
      </c>
      <c r="AL61" s="642" t="s">
        <v>342</v>
      </c>
      <c r="AM61" s="251" t="s">
        <v>333</v>
      </c>
      <c r="AN61" s="439">
        <v>-1.383823</v>
      </c>
      <c r="AO61" s="439">
        <v>6.3999999999999997E-5</v>
      </c>
      <c r="AP61" s="438">
        <v>-1.3839710000000001</v>
      </c>
      <c r="AQ61" s="402">
        <v>5.5999999999999999E-5</v>
      </c>
      <c r="AR61" s="270">
        <f t="shared" si="2"/>
        <v>148.00000000003701</v>
      </c>
      <c r="AS61" s="319" t="s">
        <v>134</v>
      </c>
      <c r="AT61" s="474"/>
      <c r="AU61" s="118">
        <v>41885</v>
      </c>
      <c r="AV61" s="263">
        <v>-1.3837999999999999</v>
      </c>
      <c r="AW61" s="264">
        <v>-1.3808</v>
      </c>
      <c r="AX61" s="136">
        <f t="shared" si="1"/>
        <v>-3.0229999999999979E-3</v>
      </c>
    </row>
    <row r="62" spans="1:50" x14ac:dyDescent="0.25">
      <c r="A62" s="62" t="s">
        <v>157</v>
      </c>
      <c r="B62" s="63">
        <v>74</v>
      </c>
      <c r="C62" s="63">
        <v>74</v>
      </c>
      <c r="D62" s="85" t="s">
        <v>161</v>
      </c>
      <c r="E62" s="86"/>
      <c r="F62" s="86" t="s">
        <v>155</v>
      </c>
      <c r="G62" s="63"/>
      <c r="H62" s="63" t="s">
        <v>188</v>
      </c>
      <c r="I62" s="97" t="s">
        <v>154</v>
      </c>
      <c r="J62" s="63"/>
      <c r="K62" s="65"/>
      <c r="L62" s="604" t="s">
        <v>127</v>
      </c>
      <c r="M62" s="63" t="s">
        <v>128</v>
      </c>
      <c r="N62" s="63" t="s">
        <v>133</v>
      </c>
      <c r="O62" s="66">
        <v>0.06</v>
      </c>
      <c r="P62" s="224"/>
      <c r="Q62" s="224"/>
      <c r="R62" s="224"/>
      <c r="S62" s="224"/>
      <c r="T62" s="224"/>
      <c r="U62" s="224"/>
      <c r="V62" s="224">
        <v>-1.0769E-3</v>
      </c>
      <c r="W62" s="67">
        <v>-1.3557999999999999</v>
      </c>
      <c r="X62" s="137">
        <v>0.93218000000000001</v>
      </c>
      <c r="Y62" s="224"/>
      <c r="Z62" s="224"/>
      <c r="AA62" s="224">
        <v>-5.4259E-22</v>
      </c>
      <c r="AB62" s="224">
        <v>4.4819E-18</v>
      </c>
      <c r="AC62" s="224">
        <v>-1.3926999999999999E-14</v>
      </c>
      <c r="AD62" s="224">
        <v>1.9149000000000001E-11</v>
      </c>
      <c r="AE62" s="224">
        <v>-7.4715000000000001E-9</v>
      </c>
      <c r="AF62" s="224">
        <v>-8.3183999999999998E-6</v>
      </c>
      <c r="AG62" s="263">
        <v>-1.35585</v>
      </c>
      <c r="AH62" s="67">
        <v>0.99983460000000002</v>
      </c>
      <c r="AI62" s="63"/>
      <c r="AJ62" s="62" t="s">
        <v>42</v>
      </c>
      <c r="AK62" s="190">
        <v>74</v>
      </c>
      <c r="AL62" s="642" t="s">
        <v>343</v>
      </c>
      <c r="AM62" s="251" t="s">
        <v>333</v>
      </c>
      <c r="AN62" s="439">
        <v>-1.3609610000000001</v>
      </c>
      <c r="AO62" s="439">
        <v>7.7000000000000001E-5</v>
      </c>
      <c r="AP62" s="438">
        <v>-1.3610960000000001</v>
      </c>
      <c r="AQ62" s="402">
        <v>6.7000000000000002E-5</v>
      </c>
      <c r="AR62" s="270">
        <f t="shared" si="2"/>
        <v>134.99999999999625</v>
      </c>
      <c r="AS62" s="319" t="s">
        <v>134</v>
      </c>
      <c r="AT62" s="474"/>
      <c r="AU62" s="118">
        <v>41885</v>
      </c>
      <c r="AV62" s="263">
        <v>-1.3605</v>
      </c>
      <c r="AW62" s="264">
        <v>-1.3574999999999999</v>
      </c>
      <c r="AX62" s="136">
        <f t="shared" si="1"/>
        <v>-3.4610000000001584E-3</v>
      </c>
    </row>
    <row r="63" spans="1:50" x14ac:dyDescent="0.25">
      <c r="A63" s="62" t="s">
        <v>157</v>
      </c>
      <c r="B63" s="63">
        <v>82</v>
      </c>
      <c r="C63" s="63">
        <v>82</v>
      </c>
      <c r="D63" s="24" t="s">
        <v>162</v>
      </c>
      <c r="E63" s="25"/>
      <c r="F63" s="25" t="s">
        <v>155</v>
      </c>
      <c r="G63" s="16"/>
      <c r="H63" s="16" t="s">
        <v>188</v>
      </c>
      <c r="I63" s="97" t="s">
        <v>154</v>
      </c>
      <c r="J63" s="63"/>
      <c r="K63" s="65"/>
      <c r="L63" s="604" t="s">
        <v>179</v>
      </c>
      <c r="M63" s="63" t="s">
        <v>120</v>
      </c>
      <c r="N63" s="63" t="s">
        <v>113</v>
      </c>
      <c r="O63" s="66">
        <v>-0.15</v>
      </c>
      <c r="P63" s="224"/>
      <c r="Q63" s="224"/>
      <c r="R63" s="224"/>
      <c r="S63" s="224"/>
      <c r="T63" s="224"/>
      <c r="U63" s="224"/>
      <c r="V63" s="224">
        <v>-1.0070999999999999E-3</v>
      </c>
      <c r="W63" s="67">
        <v>-1.3136000000000001</v>
      </c>
      <c r="X63" s="137">
        <v>0.99909999999999999</v>
      </c>
      <c r="Y63" s="224"/>
      <c r="Z63" s="224"/>
      <c r="AA63" s="224">
        <v>2.091E-22</v>
      </c>
      <c r="AB63" s="224">
        <v>-6.7717999999999999E-19</v>
      </c>
      <c r="AC63" s="224">
        <v>-7.7313E-16</v>
      </c>
      <c r="AD63" s="224">
        <v>4.3958999999999999E-12</v>
      </c>
      <c r="AE63" s="224">
        <v>-1.5494E-9</v>
      </c>
      <c r="AF63" s="224">
        <v>-7.9230000000000002E-6</v>
      </c>
      <c r="AG63" s="263">
        <v>-1.31351</v>
      </c>
      <c r="AH63" s="67">
        <v>0.9997817</v>
      </c>
      <c r="AI63" s="63"/>
      <c r="AJ63" s="62" t="s">
        <v>42</v>
      </c>
      <c r="AK63" s="190">
        <v>82</v>
      </c>
      <c r="AL63" s="642" t="s">
        <v>335</v>
      </c>
      <c r="AM63" s="251" t="s">
        <v>333</v>
      </c>
      <c r="AN63" s="439">
        <v>-1.3228409999999999</v>
      </c>
      <c r="AO63" s="439">
        <v>4.8000000000000001E-5</v>
      </c>
      <c r="AP63" s="438">
        <v>-1.3230820000000001</v>
      </c>
      <c r="AQ63" s="402">
        <v>5.0000000000000002E-5</v>
      </c>
      <c r="AR63" s="270">
        <f t="shared" si="2"/>
        <v>241.00000000015774</v>
      </c>
      <c r="AS63" s="319" t="s">
        <v>134</v>
      </c>
      <c r="AT63" s="474" t="s">
        <v>222</v>
      </c>
      <c r="AU63" s="118">
        <v>41885</v>
      </c>
      <c r="AV63" s="263">
        <v>-1.3223</v>
      </c>
      <c r="AW63" s="264">
        <v>-1.3197000000000001</v>
      </c>
      <c r="AX63" s="136">
        <f t="shared" si="1"/>
        <v>-3.1409999999998384E-3</v>
      </c>
    </row>
    <row r="64" spans="1:50" x14ac:dyDescent="0.25">
      <c r="A64" s="62" t="s">
        <v>157</v>
      </c>
      <c r="B64" s="63">
        <v>83</v>
      </c>
      <c r="C64" s="63">
        <v>83</v>
      </c>
      <c r="D64" s="85" t="s">
        <v>163</v>
      </c>
      <c r="E64" s="86"/>
      <c r="F64" s="86" t="s">
        <v>155</v>
      </c>
      <c r="G64" s="63"/>
      <c r="H64" s="63" t="s">
        <v>188</v>
      </c>
      <c r="I64" s="97" t="s">
        <v>154</v>
      </c>
      <c r="J64" s="63"/>
      <c r="K64" s="65"/>
      <c r="L64" s="604" t="s">
        <v>180</v>
      </c>
      <c r="M64" s="63" t="s">
        <v>128</v>
      </c>
      <c r="N64" s="63" t="s">
        <v>113</v>
      </c>
      <c r="O64" s="66">
        <v>-0.04</v>
      </c>
      <c r="P64" s="224"/>
      <c r="Q64" s="224"/>
      <c r="R64" s="224"/>
      <c r="S64" s="224"/>
      <c r="T64" s="224"/>
      <c r="U64" s="224"/>
      <c r="V64" s="224">
        <v>-1.0273000000000001E-3</v>
      </c>
      <c r="W64" s="67">
        <v>-1.3762000000000001</v>
      </c>
      <c r="X64" s="137">
        <v>0.99980000000000002</v>
      </c>
      <c r="Y64" s="224"/>
      <c r="Z64" s="224"/>
      <c r="AA64" s="224">
        <v>-5.0652999999999995E-22</v>
      </c>
      <c r="AB64" s="224">
        <v>4.0130000000000001E-18</v>
      </c>
      <c r="AC64" s="224">
        <v>-1.2696E-14</v>
      </c>
      <c r="AD64" s="224">
        <v>2.0228E-11</v>
      </c>
      <c r="AE64" s="224">
        <v>-1.6686000000000001E-8</v>
      </c>
      <c r="AF64" s="224">
        <v>5.8761000000000004E-6</v>
      </c>
      <c r="AG64" s="263">
        <v>-1.3762000000000001</v>
      </c>
      <c r="AH64" s="67">
        <v>0.99264379999999997</v>
      </c>
      <c r="AI64" s="63"/>
      <c r="AJ64" s="62" t="s">
        <v>42</v>
      </c>
      <c r="AK64" s="190">
        <v>83</v>
      </c>
      <c r="AL64" s="642" t="s">
        <v>335</v>
      </c>
      <c r="AM64" s="251" t="s">
        <v>333</v>
      </c>
      <c r="AN64" s="439">
        <v>-1.3833150000000001</v>
      </c>
      <c r="AO64" s="439">
        <v>5.3000000000000001E-5</v>
      </c>
      <c r="AP64" s="439">
        <v>-1.383421</v>
      </c>
      <c r="AQ64" s="403">
        <v>5.1E-5</v>
      </c>
      <c r="AR64" s="270">
        <f t="shared" si="2"/>
        <v>105.99999999993948</v>
      </c>
      <c r="AS64" s="319" t="s">
        <v>134</v>
      </c>
      <c r="AT64" s="474"/>
      <c r="AU64" s="265">
        <v>41885</v>
      </c>
      <c r="AV64" s="266">
        <v>-1.3827</v>
      </c>
      <c r="AW64" s="267">
        <v>-1.3805000000000001</v>
      </c>
      <c r="AX64" s="268">
        <f t="shared" si="1"/>
        <v>-2.8150000000000119E-3</v>
      </c>
    </row>
    <row r="66" spans="1:53" ht="31.5" x14ac:dyDescent="0.3">
      <c r="A66" s="98" t="s">
        <v>366</v>
      </c>
      <c r="F66" s="320" t="s">
        <v>199</v>
      </c>
      <c r="AK66" s="177" t="s">
        <v>0</v>
      </c>
      <c r="AN66" s="415" t="s">
        <v>49</v>
      </c>
      <c r="AO66" s="415" t="s">
        <v>148</v>
      </c>
      <c r="AP66" s="415" t="s">
        <v>201</v>
      </c>
      <c r="AQ66" s="388" t="s">
        <v>202</v>
      </c>
      <c r="AR66" s="139" t="s">
        <v>203</v>
      </c>
    </row>
    <row r="67" spans="1:53" x14ac:dyDescent="0.25">
      <c r="A67" s="154"/>
      <c r="B67" s="155">
        <v>81</v>
      </c>
      <c r="C67" s="155">
        <v>81</v>
      </c>
      <c r="D67" s="156">
        <v>8501</v>
      </c>
      <c r="E67" s="16">
        <v>5590</v>
      </c>
      <c r="F67" s="155">
        <v>702</v>
      </c>
      <c r="G67" s="158" t="s">
        <v>192</v>
      </c>
      <c r="H67" s="155" t="s">
        <v>226</v>
      </c>
      <c r="I67" s="157" t="s">
        <v>255</v>
      </c>
      <c r="J67" s="155"/>
      <c r="K67" s="158"/>
      <c r="L67" s="605" t="s">
        <v>212</v>
      </c>
      <c r="M67" s="155" t="s">
        <v>128</v>
      </c>
      <c r="N67" s="155" t="s">
        <v>133</v>
      </c>
      <c r="O67" s="159">
        <v>0.14000000000000001</v>
      </c>
      <c r="P67" s="225"/>
      <c r="Q67" s="225"/>
      <c r="R67" s="225"/>
      <c r="S67" s="225"/>
      <c r="T67" s="225"/>
      <c r="U67" s="225"/>
      <c r="V67" s="225">
        <v>-1.0401900000000001E-3</v>
      </c>
      <c r="W67" s="161">
        <v>-1.3514390000000001</v>
      </c>
      <c r="X67" s="162">
        <v>0.99983999999999995</v>
      </c>
      <c r="Y67" s="225"/>
      <c r="Z67" s="225"/>
      <c r="AA67" s="225">
        <v>-9.3277899999999997E-22</v>
      </c>
      <c r="AB67" s="225">
        <v>7.4401800000000004E-18</v>
      </c>
      <c r="AC67" s="225">
        <v>-2.30625E-14</v>
      </c>
      <c r="AD67" s="225">
        <v>3.3868200000000003E-11</v>
      </c>
      <c r="AE67" s="225">
        <v>-2.04977E-8</v>
      </c>
      <c r="AF67" s="225">
        <v>-2.7952099999999998E-6</v>
      </c>
      <c r="AG67" s="483">
        <v>-1.3511629999999999</v>
      </c>
      <c r="AH67" s="161">
        <v>0.99991699999999994</v>
      </c>
      <c r="AI67" s="155"/>
      <c r="AJ67" s="163" t="s">
        <v>165</v>
      </c>
      <c r="AK67" s="191">
        <v>81</v>
      </c>
      <c r="AL67" s="157" t="s">
        <v>321</v>
      </c>
      <c r="AM67" s="160"/>
      <c r="AN67" s="405">
        <v>-1.355909</v>
      </c>
      <c r="AO67" s="406">
        <v>6.0999999999999999E-5</v>
      </c>
      <c r="AP67" s="405">
        <v>-1.3560239999999999</v>
      </c>
      <c r="AQ67" s="404">
        <v>4.1E-5</v>
      </c>
      <c r="AR67" s="164">
        <f>(AN67-AP67)*10^6</f>
        <v>114.99999999986521</v>
      </c>
      <c r="AS67" s="321">
        <f>(W67-AN67)*1000</f>
        <v>4.469999999999974</v>
      </c>
      <c r="AT67" s="155" t="s">
        <v>237</v>
      </c>
      <c r="AU67" s="22" t="s">
        <v>261</v>
      </c>
    </row>
    <row r="68" spans="1:53" x14ac:dyDescent="0.25">
      <c r="A68" s="29"/>
      <c r="G68" s="6"/>
      <c r="AJ68" s="114"/>
      <c r="AK68" s="191">
        <v>81</v>
      </c>
      <c r="AL68" s="112" t="s">
        <v>322</v>
      </c>
      <c r="AN68" s="281">
        <v>-1.3563229999999999</v>
      </c>
      <c r="AO68" s="379">
        <v>3.8999999999999999E-5</v>
      </c>
      <c r="AP68" s="281">
        <v>-1.3564149999999999</v>
      </c>
      <c r="AQ68" s="387">
        <v>4.0000000000000003E-5</v>
      </c>
      <c r="AR68" s="138">
        <f>(AN68-AP68)*10^6</f>
        <v>91.999999999980986</v>
      </c>
      <c r="AS68" s="321"/>
      <c r="AT68" s="4" t="s">
        <v>317</v>
      </c>
      <c r="BA68" s="271"/>
    </row>
    <row r="69" spans="1:53" x14ac:dyDescent="0.25">
      <c r="A69" s="29"/>
      <c r="G69" s="6"/>
      <c r="AJ69" s="114"/>
      <c r="AK69" s="191">
        <v>81</v>
      </c>
      <c r="AL69" s="112" t="s">
        <v>320</v>
      </c>
      <c r="AN69" s="281">
        <v>-1.3555440000000001</v>
      </c>
      <c r="AO69" s="379">
        <v>5.1999999999999997E-5</v>
      </c>
      <c r="AP69" s="281">
        <v>-1.355607</v>
      </c>
      <c r="AQ69" s="387">
        <v>4.8000000000000001E-5</v>
      </c>
      <c r="AR69" s="138">
        <f>(AN69-AP69)*10^6</f>
        <v>62.999999999924228</v>
      </c>
      <c r="AS69" s="321"/>
      <c r="AT69" s="4" t="s">
        <v>318</v>
      </c>
    </row>
    <row r="70" spans="1:53" x14ac:dyDescent="0.25">
      <c r="A70" s="29"/>
      <c r="G70" s="6"/>
      <c r="AJ70" s="114"/>
      <c r="AK70" s="191">
        <v>81</v>
      </c>
      <c r="AL70" s="112" t="s">
        <v>323</v>
      </c>
      <c r="AN70" s="281">
        <v>-1.3533949999999999</v>
      </c>
      <c r="AO70" s="379">
        <v>3.0000000000000001E-5</v>
      </c>
      <c r="AQ70" s="387"/>
      <c r="AS70" s="321"/>
      <c r="AT70" s="4" t="s">
        <v>319</v>
      </c>
    </row>
    <row r="71" spans="1:53" x14ac:dyDescent="0.25">
      <c r="A71" s="160" t="s">
        <v>8</v>
      </c>
      <c r="B71" s="155">
        <v>90</v>
      </c>
      <c r="C71" s="155">
        <v>90</v>
      </c>
      <c r="D71" s="156">
        <v>9274</v>
      </c>
      <c r="E71" s="155">
        <v>5585</v>
      </c>
      <c r="F71" s="155">
        <v>703</v>
      </c>
      <c r="G71" s="158" t="s">
        <v>192</v>
      </c>
      <c r="H71" s="155" t="s">
        <v>250</v>
      </c>
      <c r="I71" s="157">
        <v>2</v>
      </c>
      <c r="J71" s="155"/>
      <c r="K71" s="158"/>
      <c r="L71" s="605" t="s">
        <v>208</v>
      </c>
      <c r="M71" s="155" t="s">
        <v>120</v>
      </c>
      <c r="N71" s="155" t="s">
        <v>133</v>
      </c>
      <c r="O71" s="159">
        <v>0</v>
      </c>
      <c r="P71" s="225"/>
      <c r="Q71" s="225"/>
      <c r="R71" s="225"/>
      <c r="S71" s="225"/>
      <c r="T71" s="225"/>
      <c r="U71" s="225"/>
      <c r="V71" s="225">
        <v>-1.05463E-3</v>
      </c>
      <c r="W71" s="161">
        <v>-1.376236</v>
      </c>
      <c r="X71" s="162">
        <v>0.99980000000000002</v>
      </c>
      <c r="Y71" s="225"/>
      <c r="Z71" s="225"/>
      <c r="AA71" s="225">
        <v>-3.5379000000000001E-21</v>
      </c>
      <c r="AB71" s="225">
        <v>2.5712E-17</v>
      </c>
      <c r="AC71" s="225">
        <v>-7.3834999999999995E-14</v>
      </c>
      <c r="AD71" s="225">
        <v>1.063E-10</v>
      </c>
      <c r="AE71" s="225">
        <v>-8.0005999999999995E-8</v>
      </c>
      <c r="AF71" s="225">
        <v>2.8648000000000001E-5</v>
      </c>
      <c r="AG71" s="483">
        <v>-1.3767499999999999</v>
      </c>
      <c r="AH71" s="161">
        <v>0.99061809999999995</v>
      </c>
      <c r="AI71" s="155"/>
      <c r="AJ71" s="163" t="s">
        <v>166</v>
      </c>
      <c r="AK71" s="191">
        <v>90</v>
      </c>
      <c r="AL71" s="157" t="s">
        <v>221</v>
      </c>
      <c r="AM71" s="160"/>
      <c r="AN71" s="405">
        <v>-1.376895</v>
      </c>
      <c r="AO71" s="406">
        <v>4.8000000000000001E-5</v>
      </c>
      <c r="AP71" s="405">
        <v>-1.3770100000000001</v>
      </c>
      <c r="AQ71" s="404">
        <v>4.6E-5</v>
      </c>
      <c r="AR71" s="164">
        <f t="shared" ref="AR71:AR116" si="3">(AN71-AP71)*10^6</f>
        <v>115.00000000008725</v>
      </c>
      <c r="AS71" s="321">
        <f>(W71-AN71)*1000</f>
        <v>0.65899999999996517</v>
      </c>
      <c r="AT71" s="155" t="s">
        <v>238</v>
      </c>
      <c r="BA71" s="271"/>
    </row>
    <row r="72" spans="1:53" x14ac:dyDescent="0.25">
      <c r="A72" s="165"/>
      <c r="B72" s="166">
        <v>84</v>
      </c>
      <c r="C72" s="166">
        <v>84</v>
      </c>
      <c r="D72" s="156">
        <v>9666</v>
      </c>
      <c r="E72" s="166">
        <v>6726</v>
      </c>
      <c r="F72" s="166">
        <v>701</v>
      </c>
      <c r="G72" s="167">
        <v>701</v>
      </c>
      <c r="H72" s="166" t="s">
        <v>251</v>
      </c>
      <c r="I72" s="173">
        <v>3</v>
      </c>
      <c r="J72" s="167" t="s">
        <v>352</v>
      </c>
      <c r="K72" s="167"/>
      <c r="L72" s="606" t="s">
        <v>225</v>
      </c>
      <c r="M72" s="166" t="s">
        <v>120</v>
      </c>
      <c r="N72" s="166" t="s">
        <v>133</v>
      </c>
      <c r="O72" s="168">
        <v>3.5000000000000003E-2</v>
      </c>
      <c r="P72" s="226"/>
      <c r="Q72" s="226"/>
      <c r="R72" s="226"/>
      <c r="S72" s="226"/>
      <c r="T72" s="226"/>
      <c r="U72" s="226"/>
      <c r="V72" s="226">
        <v>-1.01863E-3</v>
      </c>
      <c r="W72" s="169">
        <v>-1.360134</v>
      </c>
      <c r="X72" s="170">
        <v>0.99990000000000001</v>
      </c>
      <c r="Y72" s="226"/>
      <c r="Z72" s="226"/>
      <c r="AA72" s="226">
        <v>-5.3032100000000002E-21</v>
      </c>
      <c r="AB72" s="226">
        <v>3.78764E-17</v>
      </c>
      <c r="AC72" s="226">
        <v>-1.06342E-13</v>
      </c>
      <c r="AD72" s="226">
        <v>1.4768700000000001E-10</v>
      </c>
      <c r="AE72" s="226">
        <v>-1.02549E-7</v>
      </c>
      <c r="AF72" s="226">
        <v>2.8005100000000001E-5</v>
      </c>
      <c r="AG72" s="484">
        <v>-1.360274</v>
      </c>
      <c r="AH72" s="169">
        <v>0.99788100000000002</v>
      </c>
      <c r="AI72" s="166"/>
      <c r="AJ72" s="171" t="s">
        <v>165</v>
      </c>
      <c r="AK72" s="192">
        <v>84</v>
      </c>
      <c r="AL72" s="643" t="s">
        <v>228</v>
      </c>
      <c r="AM72" s="252"/>
      <c r="AN72" s="407">
        <v>-1.365253</v>
      </c>
      <c r="AO72" s="407">
        <v>4.8999999999999998E-5</v>
      </c>
      <c r="AP72" s="407">
        <v>-1.3652409999999999</v>
      </c>
      <c r="AQ72" s="408">
        <v>5.0000000000000002E-5</v>
      </c>
      <c r="AR72" s="197">
        <f t="shared" si="3"/>
        <v>-12.000000000123023</v>
      </c>
      <c r="AS72" s="321">
        <f>(W72-AN72)*1000</f>
        <v>5.1190000000000957</v>
      </c>
      <c r="AT72" s="166" t="s">
        <v>239</v>
      </c>
    </row>
    <row r="73" spans="1:53" x14ac:dyDescent="0.25">
      <c r="G73" s="194" t="s">
        <v>249</v>
      </c>
      <c r="AJ73" s="114"/>
      <c r="AK73" s="192">
        <v>84</v>
      </c>
      <c r="AL73" s="644" t="s">
        <v>349</v>
      </c>
      <c r="AM73" s="253"/>
      <c r="AN73" s="409">
        <v>-1.3651390000000001</v>
      </c>
      <c r="AO73" s="409">
        <v>5.7000000000000003E-5</v>
      </c>
      <c r="AP73" s="409">
        <v>-1.3651470000000001</v>
      </c>
      <c r="AQ73" s="410">
        <v>6.7999999999999999E-5</v>
      </c>
      <c r="AR73" s="198">
        <f t="shared" si="3"/>
        <v>8.0000000000080007</v>
      </c>
      <c r="AS73" s="321"/>
      <c r="AT73" s="475" t="s">
        <v>229</v>
      </c>
    </row>
    <row r="74" spans="1:53" x14ac:dyDescent="0.25">
      <c r="A74" s="165"/>
      <c r="B74" s="166">
        <v>85</v>
      </c>
      <c r="C74" s="166">
        <v>85</v>
      </c>
      <c r="D74" s="156">
        <v>9662</v>
      </c>
      <c r="E74" s="166">
        <v>6721</v>
      </c>
      <c r="F74" s="166">
        <v>704</v>
      </c>
      <c r="G74" s="167">
        <v>704</v>
      </c>
      <c r="H74" s="166" t="s">
        <v>251</v>
      </c>
      <c r="I74" s="173">
        <v>4</v>
      </c>
      <c r="J74" s="166"/>
      <c r="K74" s="167"/>
      <c r="L74" s="606" t="s">
        <v>225</v>
      </c>
      <c r="M74" s="166" t="s">
        <v>128</v>
      </c>
      <c r="N74" s="166" t="s">
        <v>133</v>
      </c>
      <c r="O74" s="168">
        <v>0.1</v>
      </c>
      <c r="P74" s="226"/>
      <c r="Q74" s="226"/>
      <c r="R74" s="226"/>
      <c r="S74" s="226"/>
      <c r="T74" s="226"/>
      <c r="U74" s="226"/>
      <c r="V74" s="226">
        <v>-1.07219E-3</v>
      </c>
      <c r="W74" s="169">
        <v>-1.3652</v>
      </c>
      <c r="X74" s="170">
        <v>0.99890000000000001</v>
      </c>
      <c r="Y74" s="226"/>
      <c r="Z74" s="226"/>
      <c r="AA74" s="226">
        <v>2.7291199999999999E-21</v>
      </c>
      <c r="AB74" s="226">
        <v>-1.7917299999999999E-17</v>
      </c>
      <c r="AC74" s="226">
        <v>4.4357899999999999E-14</v>
      </c>
      <c r="AD74" s="226">
        <v>-4.9523599999999998E-11</v>
      </c>
      <c r="AE74" s="226">
        <v>2.10812E-8</v>
      </c>
      <c r="AF74" s="226">
        <v>7.95011E-7</v>
      </c>
      <c r="AG74" s="484">
        <v>-1.365135</v>
      </c>
      <c r="AH74" s="169">
        <v>0.97922699999999996</v>
      </c>
      <c r="AI74" s="166"/>
      <c r="AJ74" s="171" t="s">
        <v>165</v>
      </c>
      <c r="AK74" s="192">
        <v>85</v>
      </c>
      <c r="AL74" s="173" t="s">
        <v>200</v>
      </c>
      <c r="AM74" s="165"/>
      <c r="AN74" s="411">
        <v>-1.3705419999999999</v>
      </c>
      <c r="AO74" s="411">
        <v>5.5999999999999999E-5</v>
      </c>
      <c r="AP74" s="411">
        <v>-1.3706469999999999</v>
      </c>
      <c r="AQ74" s="412">
        <v>5.1999999999999997E-5</v>
      </c>
      <c r="AR74" s="172">
        <f t="shared" si="3"/>
        <v>105.00000000002174</v>
      </c>
      <c r="AS74" s="321">
        <f>(W74-AN74)*1000</f>
        <v>5.3419999999999579</v>
      </c>
      <c r="AT74" s="166" t="s">
        <v>204</v>
      </c>
    </row>
    <row r="75" spans="1:53" x14ac:dyDescent="0.25">
      <c r="G75" s="194" t="s">
        <v>249</v>
      </c>
      <c r="AJ75" s="114"/>
      <c r="AK75" s="192">
        <v>85</v>
      </c>
      <c r="AL75" s="112" t="s">
        <v>211</v>
      </c>
      <c r="AN75" s="281">
        <v>-1.370325</v>
      </c>
      <c r="AO75" s="281">
        <v>4.0000000000000003E-5</v>
      </c>
      <c r="AP75" s="281">
        <v>-1.370404</v>
      </c>
      <c r="AQ75" s="381">
        <v>3.6000000000000001E-5</v>
      </c>
      <c r="AR75" s="138">
        <f t="shared" si="3"/>
        <v>78.999999999940229</v>
      </c>
      <c r="AS75" s="321"/>
      <c r="AT75" s="4" t="s">
        <v>240</v>
      </c>
    </row>
    <row r="76" spans="1:53" x14ac:dyDescent="0.25">
      <c r="G76" s="194" t="s">
        <v>249</v>
      </c>
      <c r="AJ76" s="114"/>
      <c r="AK76" s="192">
        <v>85</v>
      </c>
      <c r="AN76" s="281">
        <v>-1.3704190000000001</v>
      </c>
      <c r="AO76" s="281">
        <v>5.3000000000000001E-5</v>
      </c>
      <c r="AP76" s="281">
        <v>-1.37063</v>
      </c>
      <c r="AQ76" s="381">
        <v>6.0999999999999999E-5</v>
      </c>
      <c r="AR76" s="138">
        <f t="shared" si="3"/>
        <v>210.99999999996123</v>
      </c>
      <c r="AS76" s="321"/>
      <c r="AT76" s="4" t="s">
        <v>230</v>
      </c>
    </row>
    <row r="77" spans="1:53" x14ac:dyDescent="0.25">
      <c r="G77" s="194" t="s">
        <v>249</v>
      </c>
      <c r="AJ77" s="114"/>
      <c r="AK77" s="192">
        <v>85</v>
      </c>
      <c r="AN77" s="281">
        <v>-1.370333</v>
      </c>
      <c r="AO77" s="281">
        <v>3.8000000000000002E-5</v>
      </c>
      <c r="AP77" s="281">
        <v>-1.3704350000000001</v>
      </c>
      <c r="AQ77" s="381">
        <v>3.6999999999999998E-5</v>
      </c>
      <c r="AR77" s="138">
        <f t="shared" si="3"/>
        <v>102.0000000000465</v>
      </c>
      <c r="AS77" s="321"/>
      <c r="AT77" s="4" t="s">
        <v>231</v>
      </c>
    </row>
    <row r="78" spans="1:53" x14ac:dyDescent="0.25">
      <c r="G78" s="194" t="s">
        <v>249</v>
      </c>
      <c r="AJ78" s="114"/>
      <c r="AK78" s="192">
        <v>85</v>
      </c>
      <c r="AN78" s="281">
        <v>-1.3715360000000001</v>
      </c>
      <c r="AO78" s="281">
        <v>4.1E-5</v>
      </c>
      <c r="AP78" s="281">
        <v>-1.371548</v>
      </c>
      <c r="AQ78" s="381">
        <v>4.1E-5</v>
      </c>
      <c r="AR78" s="138">
        <f t="shared" si="3"/>
        <v>11.999999999900979</v>
      </c>
      <c r="AS78" s="321"/>
      <c r="AT78" s="305" t="s">
        <v>235</v>
      </c>
    </row>
    <row r="79" spans="1:53" x14ac:dyDescent="0.25">
      <c r="G79" s="194" t="s">
        <v>249</v>
      </c>
      <c r="AJ79" s="114"/>
      <c r="AK79" s="192">
        <v>85</v>
      </c>
      <c r="AN79" s="281">
        <v>-1.3716299999999999</v>
      </c>
      <c r="AO79" s="281">
        <v>3.4E-5</v>
      </c>
      <c r="AP79" s="281">
        <v>-1.37164</v>
      </c>
      <c r="AQ79" s="381">
        <v>3.4999999999999997E-5</v>
      </c>
      <c r="AR79" s="138">
        <f t="shared" si="3"/>
        <v>10.000000000065512</v>
      </c>
      <c r="AS79" s="321"/>
      <c r="AT79" s="305" t="s">
        <v>236</v>
      </c>
    </row>
    <row r="80" spans="1:53" x14ac:dyDescent="0.25">
      <c r="G80" s="194" t="s">
        <v>249</v>
      </c>
      <c r="AJ80" s="114"/>
      <c r="AK80" s="192">
        <v>85</v>
      </c>
      <c r="AN80" s="281">
        <v>-1.372107</v>
      </c>
      <c r="AO80" s="281">
        <v>4.6E-5</v>
      </c>
      <c r="AP80" s="281">
        <v>-1.3721129999999999</v>
      </c>
      <c r="AQ80" s="381">
        <v>4.5000000000000003E-5</v>
      </c>
      <c r="AR80" s="138">
        <f t="shared" si="3"/>
        <v>5.9999999999504894</v>
      </c>
      <c r="AS80" s="321"/>
      <c r="AT80" s="4" t="s">
        <v>234</v>
      </c>
    </row>
    <row r="81" spans="1:47" x14ac:dyDescent="0.25">
      <c r="G81" s="194" t="s">
        <v>249</v>
      </c>
      <c r="AJ81" s="114"/>
      <c r="AK81" s="192">
        <v>85</v>
      </c>
      <c r="AL81" s="112" t="s">
        <v>233</v>
      </c>
      <c r="AN81" s="281">
        <v>-1.3718539999999999</v>
      </c>
      <c r="AO81" s="409">
        <v>5.1999999999999997E-5</v>
      </c>
      <c r="AP81" s="281">
        <v>-1.371961</v>
      </c>
      <c r="AQ81" s="410">
        <v>4.6E-5</v>
      </c>
      <c r="AR81" s="138">
        <f t="shared" si="3"/>
        <v>107.00000000007925</v>
      </c>
      <c r="AS81" s="321"/>
      <c r="AT81" s="4" t="s">
        <v>232</v>
      </c>
    </row>
    <row r="82" spans="1:47" x14ac:dyDescent="0.25">
      <c r="A82" s="165"/>
      <c r="B82" s="166">
        <v>86</v>
      </c>
      <c r="C82" s="166">
        <v>86</v>
      </c>
      <c r="D82" s="156">
        <v>9652</v>
      </c>
      <c r="E82" s="166">
        <v>6728</v>
      </c>
      <c r="F82" s="166">
        <v>705</v>
      </c>
      <c r="G82" s="167">
        <v>705</v>
      </c>
      <c r="H82" s="166" t="s">
        <v>226</v>
      </c>
      <c r="I82" s="173">
        <v>5</v>
      </c>
      <c r="J82" s="166"/>
      <c r="K82" s="167"/>
      <c r="L82" s="606" t="s">
        <v>205</v>
      </c>
      <c r="M82" s="166" t="s">
        <v>120</v>
      </c>
      <c r="N82" s="166" t="s">
        <v>133</v>
      </c>
      <c r="O82" s="168">
        <v>-0.02</v>
      </c>
      <c r="P82" s="226"/>
      <c r="Q82" s="226"/>
      <c r="R82" s="226"/>
      <c r="S82" s="226"/>
      <c r="T82" s="226"/>
      <c r="U82" s="226"/>
      <c r="V82" s="226">
        <v>-1.0225900000000001E-3</v>
      </c>
      <c r="W82" s="169">
        <v>-1.3758999999999999</v>
      </c>
      <c r="X82" s="170">
        <v>0.99839999999999995</v>
      </c>
      <c r="Y82" s="226"/>
      <c r="Z82" s="226"/>
      <c r="AA82" s="226">
        <v>-8.8482299999999991E-22</v>
      </c>
      <c r="AB82" s="226">
        <v>7.21674E-18</v>
      </c>
      <c r="AC82" s="226">
        <v>-2.3328800000000002E-14</v>
      </c>
      <c r="AD82" s="226">
        <v>3.8401800000000003E-11</v>
      </c>
      <c r="AE82" s="226">
        <v>-3.3913199999999998E-8</v>
      </c>
      <c r="AF82" s="226">
        <v>1.44612E-5</v>
      </c>
      <c r="AG82" s="484">
        <v>-1.3759490000000001</v>
      </c>
      <c r="AH82" s="169">
        <v>0.99648499999999995</v>
      </c>
      <c r="AI82" s="166"/>
      <c r="AJ82" s="171" t="s">
        <v>165</v>
      </c>
      <c r="AK82" s="192">
        <v>86</v>
      </c>
      <c r="AL82" s="643" t="s">
        <v>206</v>
      </c>
      <c r="AM82" s="252"/>
      <c r="AN82" s="407">
        <v>-1.379194</v>
      </c>
      <c r="AO82" s="407">
        <v>1.11E-4</v>
      </c>
      <c r="AP82" s="407">
        <v>-1.379281</v>
      </c>
      <c r="AQ82" s="413">
        <v>9.7999999999999997E-5</v>
      </c>
      <c r="AR82" s="197">
        <f t="shared" si="3"/>
        <v>86.99999999994823</v>
      </c>
      <c r="AS82" s="321">
        <f>(W82-AN82)*1000</f>
        <v>3.2940000000001302</v>
      </c>
      <c r="AT82" s="166" t="s">
        <v>204</v>
      </c>
    </row>
    <row r="83" spans="1:47" x14ac:dyDescent="0.25">
      <c r="G83" s="194" t="s">
        <v>249</v>
      </c>
      <c r="AJ83" s="114"/>
      <c r="AK83" s="192">
        <v>86</v>
      </c>
      <c r="AL83" s="644" t="s">
        <v>211</v>
      </c>
      <c r="AM83" s="253"/>
      <c r="AN83" s="409">
        <v>-1.3790789999999999</v>
      </c>
      <c r="AO83" s="409">
        <v>6.8999999999999997E-5</v>
      </c>
      <c r="AP83" s="409">
        <v>-1.379094</v>
      </c>
      <c r="AQ83" s="410">
        <v>6.3999999999999997E-5</v>
      </c>
      <c r="AR83" s="198">
        <f t="shared" si="3"/>
        <v>15.000000000098268</v>
      </c>
      <c r="AS83" s="321"/>
      <c r="AT83" s="4" t="s">
        <v>242</v>
      </c>
    </row>
    <row r="84" spans="1:47" ht="31.5" x14ac:dyDescent="0.25">
      <c r="A84" s="165"/>
      <c r="B84" s="201">
        <v>87</v>
      </c>
      <c r="C84" s="201">
        <v>87</v>
      </c>
      <c r="D84" s="202" t="s">
        <v>210</v>
      </c>
      <c r="E84" s="203">
        <v>6722</v>
      </c>
      <c r="F84" s="201">
        <v>706</v>
      </c>
      <c r="G84" s="204">
        <v>706</v>
      </c>
      <c r="H84" s="201" t="s">
        <v>250</v>
      </c>
      <c r="I84" s="173" t="s">
        <v>260</v>
      </c>
      <c r="J84" s="166"/>
      <c r="K84" s="167"/>
      <c r="L84" s="606" t="s">
        <v>205</v>
      </c>
      <c r="M84" s="166" t="s">
        <v>128</v>
      </c>
      <c r="N84" s="166" t="s">
        <v>133</v>
      </c>
      <c r="O84" s="168">
        <v>0.08</v>
      </c>
      <c r="P84" s="226"/>
      <c r="Q84" s="226"/>
      <c r="R84" s="226"/>
      <c r="S84" s="226"/>
      <c r="T84" s="226"/>
      <c r="U84" s="226"/>
      <c r="V84" s="226">
        <v>-1.0239800000000001E-3</v>
      </c>
      <c r="W84" s="169">
        <v>-1.3512999999999999</v>
      </c>
      <c r="X84" s="170"/>
      <c r="Y84" s="226"/>
      <c r="Z84" s="226"/>
      <c r="AA84" s="226">
        <v>-1.0991E-21</v>
      </c>
      <c r="AB84" s="226">
        <v>8.5475000000000002E-18</v>
      </c>
      <c r="AC84" s="226">
        <v>-2.6755999999999999E-14</v>
      </c>
      <c r="AD84" s="226">
        <v>4.3334000000000003E-11</v>
      </c>
      <c r="AE84" s="226">
        <v>-3.7786999999999999E-8</v>
      </c>
      <c r="AF84" s="226">
        <v>1.4779E-5</v>
      </c>
      <c r="AG84" s="484">
        <v>-1.3512599999999999</v>
      </c>
      <c r="AH84" s="169">
        <v>0.99509999999999998</v>
      </c>
      <c r="AI84" s="166"/>
      <c r="AJ84" s="171" t="s">
        <v>165</v>
      </c>
      <c r="AK84" s="192">
        <v>87</v>
      </c>
      <c r="AL84" s="643" t="s">
        <v>207</v>
      </c>
      <c r="AM84" s="252"/>
      <c r="AN84" s="407">
        <v>-1.3544689999999999</v>
      </c>
      <c r="AO84" s="407">
        <v>8.1000000000000004E-5</v>
      </c>
      <c r="AP84" s="407">
        <v>-1.3548</v>
      </c>
      <c r="AQ84" s="408">
        <v>8.5000000000000006E-5</v>
      </c>
      <c r="AR84" s="197">
        <f t="shared" si="3"/>
        <v>331.00000000008123</v>
      </c>
      <c r="AS84" s="321">
        <f>(W84-AN84)*1000</f>
        <v>3.1689999999999774</v>
      </c>
      <c r="AT84" s="166" t="s">
        <v>248</v>
      </c>
      <c r="AU84" s="22" t="s">
        <v>260</v>
      </c>
    </row>
    <row r="85" spans="1:47" x14ac:dyDescent="0.25">
      <c r="G85" s="194" t="s">
        <v>249</v>
      </c>
      <c r="AJ85" s="114"/>
      <c r="AK85" s="192">
        <v>87</v>
      </c>
      <c r="AL85" s="644" t="s">
        <v>216</v>
      </c>
      <c r="AM85" s="253"/>
      <c r="AN85" s="409">
        <v>-1.35449</v>
      </c>
      <c r="AO85" s="409">
        <v>5.0000000000000002E-5</v>
      </c>
      <c r="AP85" s="409">
        <v>-1.354759</v>
      </c>
      <c r="AQ85" s="410">
        <v>3.8999999999999999E-5</v>
      </c>
      <c r="AR85" s="198">
        <f t="shared" si="3"/>
        <v>269.00000000007475</v>
      </c>
      <c r="AS85" s="321"/>
      <c r="AT85" s="4" t="s">
        <v>247</v>
      </c>
    </row>
    <row r="86" spans="1:47" x14ac:dyDescent="0.25">
      <c r="A86" s="196" t="s">
        <v>223</v>
      </c>
      <c r="B86" s="166">
        <v>89</v>
      </c>
      <c r="C86" s="166">
        <v>89</v>
      </c>
      <c r="D86" s="156">
        <v>9657</v>
      </c>
      <c r="E86" s="166">
        <v>6724</v>
      </c>
      <c r="F86" s="166">
        <v>707</v>
      </c>
      <c r="G86" s="167">
        <v>707</v>
      </c>
      <c r="H86" s="166" t="s">
        <v>250</v>
      </c>
      <c r="I86" s="570">
        <v>6</v>
      </c>
      <c r="J86" s="166"/>
      <c r="K86" s="167"/>
      <c r="L86" s="606" t="s">
        <v>218</v>
      </c>
      <c r="M86" s="166" t="s">
        <v>128</v>
      </c>
      <c r="N86" s="166" t="s">
        <v>133</v>
      </c>
      <c r="O86" s="168">
        <v>0</v>
      </c>
      <c r="P86" s="226"/>
      <c r="Q86" s="226"/>
      <c r="R86" s="226"/>
      <c r="S86" s="226"/>
      <c r="T86" s="226"/>
      <c r="U86" s="226"/>
      <c r="V86" s="226">
        <v>-1.0476699999999999E-3</v>
      </c>
      <c r="W86" s="169">
        <v>-1.3626</v>
      </c>
      <c r="X86" s="170">
        <v>0.999</v>
      </c>
      <c r="Y86" s="226"/>
      <c r="Z86" s="226"/>
      <c r="AA86" s="226">
        <v>5.6968300000000004E-23</v>
      </c>
      <c r="AB86" s="226">
        <v>7.4673899999999997E-19</v>
      </c>
      <c r="AC86" s="226">
        <v>-6.0454900000000003E-15</v>
      </c>
      <c r="AD86" s="226">
        <v>1.6158900000000001E-11</v>
      </c>
      <c r="AE86" s="226">
        <v>-1.9869199999999998E-8</v>
      </c>
      <c r="AF86" s="226">
        <v>1.0533099999999999E-5</v>
      </c>
      <c r="AG86" s="484">
        <v>-1.362927</v>
      </c>
      <c r="AH86" s="169">
        <v>0.99695400000000001</v>
      </c>
      <c r="AI86" s="166" t="s">
        <v>419</v>
      </c>
      <c r="AJ86" s="171" t="s">
        <v>166</v>
      </c>
      <c r="AK86" s="192">
        <v>89</v>
      </c>
      <c r="AL86" s="173" t="s">
        <v>217</v>
      </c>
      <c r="AM86" s="165"/>
      <c r="AN86" s="411">
        <v>-1.365224</v>
      </c>
      <c r="AO86" s="411">
        <v>5.0000000000000002E-5</v>
      </c>
      <c r="AP86" s="411">
        <v>-1.3652740000000001</v>
      </c>
      <c r="AQ86" s="412">
        <v>4.5000000000000003E-5</v>
      </c>
      <c r="AR86" s="172">
        <f t="shared" si="3"/>
        <v>50.000000000105516</v>
      </c>
      <c r="AS86" s="321">
        <f>(W86-AN86)*1000</f>
        <v>2.6239999999999597</v>
      </c>
      <c r="AT86" s="166" t="s">
        <v>246</v>
      </c>
    </row>
    <row r="87" spans="1:47" x14ac:dyDescent="0.25">
      <c r="A87" s="165"/>
      <c r="B87" s="166">
        <v>91</v>
      </c>
      <c r="C87" s="166">
        <v>91</v>
      </c>
      <c r="D87" s="156">
        <v>9655</v>
      </c>
      <c r="E87" s="166">
        <v>6723</v>
      </c>
      <c r="F87" s="166">
        <v>708</v>
      </c>
      <c r="G87" s="167">
        <v>708</v>
      </c>
      <c r="H87" s="166" t="s">
        <v>252</v>
      </c>
      <c r="I87" s="173">
        <v>7</v>
      </c>
      <c r="J87" s="166"/>
      <c r="K87" s="167"/>
      <c r="L87" s="606" t="s">
        <v>208</v>
      </c>
      <c r="M87" s="166" t="s">
        <v>128</v>
      </c>
      <c r="N87" s="166" t="s">
        <v>133</v>
      </c>
      <c r="O87" s="168">
        <v>0.12</v>
      </c>
      <c r="P87" s="226"/>
      <c r="Q87" s="226"/>
      <c r="R87" s="226"/>
      <c r="S87" s="226"/>
      <c r="T87" s="226"/>
      <c r="U87" s="226"/>
      <c r="V87" s="226">
        <v>-1.0909800000000001E-3</v>
      </c>
      <c r="W87" s="169">
        <v>-1.3956999999999999</v>
      </c>
      <c r="X87" s="170"/>
      <c r="Y87" s="226"/>
      <c r="Z87" s="226"/>
      <c r="AA87" s="226">
        <v>-4.7304E-21</v>
      </c>
      <c r="AB87" s="226">
        <v>3.3085999999999998E-17</v>
      </c>
      <c r="AC87" s="226">
        <v>-8.9620999999999997E-14</v>
      </c>
      <c r="AD87" s="226">
        <v>1.1702E-10</v>
      </c>
      <c r="AE87" s="226">
        <v>-7.3274999999999999E-8</v>
      </c>
      <c r="AF87" s="226">
        <v>1.6705E-5</v>
      </c>
      <c r="AG87" s="484">
        <v>-1.3956200000000001</v>
      </c>
      <c r="AH87" s="169">
        <v>0.99113709999999999</v>
      </c>
      <c r="AI87" s="166"/>
      <c r="AJ87" s="171" t="s">
        <v>166</v>
      </c>
      <c r="AK87" s="192">
        <v>91</v>
      </c>
      <c r="AL87" s="643" t="s">
        <v>207</v>
      </c>
      <c r="AM87" s="252"/>
      <c r="AN87" s="407">
        <v>-1.3955150000000001</v>
      </c>
      <c r="AO87" s="407">
        <v>7.2000000000000002E-5</v>
      </c>
      <c r="AP87" s="407">
        <v>-1.3956029999999999</v>
      </c>
      <c r="AQ87" s="408">
        <v>7.2999999999999999E-5</v>
      </c>
      <c r="AR87" s="197">
        <f t="shared" si="3"/>
        <v>87.999999999865963</v>
      </c>
      <c r="AS87" s="321">
        <f>(W87-AN87)*1000</f>
        <v>-0.18499999999987971</v>
      </c>
      <c r="AT87" s="166" t="s">
        <v>245</v>
      </c>
    </row>
    <row r="88" spans="1:47" x14ac:dyDescent="0.25">
      <c r="G88" s="194" t="s">
        <v>249</v>
      </c>
      <c r="AJ88" s="114"/>
      <c r="AK88" s="192">
        <v>91</v>
      </c>
      <c r="AL88" s="644" t="s">
        <v>216</v>
      </c>
      <c r="AM88" s="253"/>
      <c r="AN88" s="409">
        <v>-1.395316</v>
      </c>
      <c r="AO88" s="409">
        <v>3.8999999999999999E-5</v>
      </c>
      <c r="AP88" s="409">
        <v>-1.3953880000000001</v>
      </c>
      <c r="AQ88" s="410">
        <v>3.6999999999999998E-5</v>
      </c>
      <c r="AR88" s="198">
        <f t="shared" si="3"/>
        <v>72.000000000072006</v>
      </c>
      <c r="AS88" s="321"/>
      <c r="AT88" s="4" t="s">
        <v>241</v>
      </c>
    </row>
    <row r="89" spans="1:47" x14ac:dyDescent="0.25">
      <c r="A89" s="165"/>
      <c r="B89" s="166">
        <v>92</v>
      </c>
      <c r="C89" s="166">
        <v>92</v>
      </c>
      <c r="D89" s="156">
        <v>9668</v>
      </c>
      <c r="E89" s="166">
        <v>6725</v>
      </c>
      <c r="F89" s="166">
        <v>709</v>
      </c>
      <c r="G89" s="167">
        <v>709</v>
      </c>
      <c r="H89" s="166" t="s">
        <v>251</v>
      </c>
      <c r="I89" s="570">
        <v>8</v>
      </c>
      <c r="J89" s="167" t="s">
        <v>352</v>
      </c>
      <c r="K89" s="167"/>
      <c r="L89" s="606" t="s">
        <v>219</v>
      </c>
      <c r="M89" s="166" t="s">
        <v>120</v>
      </c>
      <c r="N89" s="166" t="s">
        <v>133</v>
      </c>
      <c r="O89" s="168">
        <v>0.1</v>
      </c>
      <c r="P89" s="226"/>
      <c r="Q89" s="226"/>
      <c r="R89" s="226"/>
      <c r="S89" s="226"/>
      <c r="T89" s="226"/>
      <c r="U89" s="226"/>
      <c r="V89" s="226">
        <v>-1.05751E-3</v>
      </c>
      <c r="W89" s="169">
        <v>-1.3684000000000001</v>
      </c>
      <c r="X89" s="170">
        <v>0.99990000000000001</v>
      </c>
      <c r="Y89" s="226"/>
      <c r="Z89" s="226"/>
      <c r="AA89" s="226">
        <v>2.4516499999999998E-22</v>
      </c>
      <c r="AB89" s="226">
        <v>-5.2306900000000005E-19</v>
      </c>
      <c r="AC89" s="226">
        <v>-3.0911099999999999E-15</v>
      </c>
      <c r="AD89" s="226">
        <v>1.4446E-11</v>
      </c>
      <c r="AE89" s="226">
        <v>-2.1292E-8</v>
      </c>
      <c r="AF89" s="226">
        <v>7.0735600000000001E-6</v>
      </c>
      <c r="AG89" s="484">
        <v>-1.368393</v>
      </c>
      <c r="AH89" s="169">
        <v>0.999946</v>
      </c>
      <c r="AI89" s="166"/>
      <c r="AJ89" s="171" t="s">
        <v>166</v>
      </c>
      <c r="AK89" s="192">
        <v>92</v>
      </c>
      <c r="AL89" s="173" t="s">
        <v>217</v>
      </c>
      <c r="AM89" s="165"/>
      <c r="AN89" s="411">
        <v>-1.365718</v>
      </c>
      <c r="AO89" s="411">
        <v>4.3999999999999999E-5</v>
      </c>
      <c r="AP89" s="411">
        <v>-1.3659269999999999</v>
      </c>
      <c r="AQ89" s="412">
        <v>4.1999999999999998E-5</v>
      </c>
      <c r="AR89" s="172">
        <f t="shared" si="3"/>
        <v>208.99999999990371</v>
      </c>
      <c r="AS89" s="321">
        <f t="shared" ref="AS89:AS103" si="4">(W89-AN89)*1000</f>
        <v>-2.6820000000000732</v>
      </c>
      <c r="AT89" s="166" t="s">
        <v>243</v>
      </c>
    </row>
    <row r="90" spans="1:47" x14ac:dyDescent="0.25">
      <c r="A90" s="165"/>
      <c r="B90" s="166">
        <v>93</v>
      </c>
      <c r="C90" s="166">
        <v>93</v>
      </c>
      <c r="D90" s="156">
        <v>9646</v>
      </c>
      <c r="E90" s="166">
        <v>6727</v>
      </c>
      <c r="F90" s="166">
        <v>710</v>
      </c>
      <c r="G90" s="167">
        <v>710</v>
      </c>
      <c r="H90" s="166" t="s">
        <v>251</v>
      </c>
      <c r="I90" s="173">
        <v>9</v>
      </c>
      <c r="J90" s="167" t="s">
        <v>352</v>
      </c>
      <c r="K90" s="167"/>
      <c r="L90" s="606" t="s">
        <v>219</v>
      </c>
      <c r="M90" s="166" t="s">
        <v>128</v>
      </c>
      <c r="N90" s="166" t="s">
        <v>133</v>
      </c>
      <c r="O90" s="168">
        <v>7.0000000000000007E-2</v>
      </c>
      <c r="P90" s="226"/>
      <c r="Q90" s="226"/>
      <c r="R90" s="226"/>
      <c r="S90" s="226"/>
      <c r="T90" s="226"/>
      <c r="U90" s="226"/>
      <c r="V90" s="226">
        <v>-1.0728999999999999E-3</v>
      </c>
      <c r="W90" s="169">
        <v>-1.362819</v>
      </c>
      <c r="X90" s="170">
        <v>0.99990000000000001</v>
      </c>
      <c r="Y90" s="226"/>
      <c r="Z90" s="226"/>
      <c r="AA90" s="226">
        <v>-1.3941600000000001E-22</v>
      </c>
      <c r="AB90" s="226">
        <v>1.81034E-18</v>
      </c>
      <c r="AC90" s="226">
        <v>-7.9550699999999993E-15</v>
      </c>
      <c r="AD90" s="226">
        <v>1.65017E-11</v>
      </c>
      <c r="AE90" s="226">
        <v>-1.75121E-8</v>
      </c>
      <c r="AF90" s="226">
        <v>8.4696400000000004E-6</v>
      </c>
      <c r="AG90" s="484">
        <v>-1.362873</v>
      </c>
      <c r="AH90" s="169">
        <v>0.99582999999999999</v>
      </c>
      <c r="AI90" s="166"/>
      <c r="AJ90" s="171" t="s">
        <v>166</v>
      </c>
      <c r="AK90" s="192">
        <v>93</v>
      </c>
      <c r="AL90" s="173" t="s">
        <v>227</v>
      </c>
      <c r="AM90" s="165"/>
      <c r="AN90" s="411">
        <v>-1.36086</v>
      </c>
      <c r="AO90" s="411">
        <v>4.0000000000000003E-5</v>
      </c>
      <c r="AP90" s="411">
        <v>-1.360884</v>
      </c>
      <c r="AQ90" s="412">
        <v>4.1999999999999998E-5</v>
      </c>
      <c r="AR90" s="172">
        <f t="shared" si="3"/>
        <v>24.000000000024002</v>
      </c>
      <c r="AS90" s="321">
        <f t="shared" si="4"/>
        <v>-1.959000000000044</v>
      </c>
      <c r="AT90" s="166" t="s">
        <v>244</v>
      </c>
    </row>
    <row r="91" spans="1:47" x14ac:dyDescent="0.25">
      <c r="B91" s="4">
        <v>95</v>
      </c>
      <c r="C91" s="4">
        <v>95</v>
      </c>
      <c r="D91" s="156">
        <v>9637</v>
      </c>
      <c r="E91" s="4">
        <v>6729</v>
      </c>
      <c r="F91" s="4">
        <v>712</v>
      </c>
      <c r="G91" s="4">
        <v>10</v>
      </c>
      <c r="H91" s="4" t="s">
        <v>226</v>
      </c>
      <c r="I91" s="112">
        <v>10</v>
      </c>
      <c r="L91" s="372" t="s">
        <v>253</v>
      </c>
      <c r="M91" s="4" t="s">
        <v>128</v>
      </c>
      <c r="N91" s="4" t="s">
        <v>133</v>
      </c>
      <c r="O91" s="10">
        <v>0.1</v>
      </c>
      <c r="V91" s="208">
        <v>-1.0982699999999999E-3</v>
      </c>
      <c r="W91" s="8">
        <v>-1.3582099999999999</v>
      </c>
      <c r="X91" s="120">
        <v>0.99980000000000002</v>
      </c>
      <c r="AA91" s="208">
        <v>-5.8503999999999996E-22</v>
      </c>
      <c r="AB91" s="208">
        <v>4.1396999999999996E-18</v>
      </c>
      <c r="AC91" s="208">
        <v>-1.1589999999999999E-14</v>
      </c>
      <c r="AD91" s="208">
        <v>1.6443999999999999E-11</v>
      </c>
      <c r="AE91" s="208">
        <v>-1.226E-8</v>
      </c>
      <c r="AF91" s="208">
        <v>4.0828000000000001E-6</v>
      </c>
      <c r="AG91" s="199">
        <v>-1.35819</v>
      </c>
      <c r="AH91" s="8">
        <v>0.83056640000000004</v>
      </c>
      <c r="AJ91" s="114" t="s">
        <v>166</v>
      </c>
      <c r="AK91" s="193">
        <f t="shared" ref="AK91:AK115" si="5">IF(B91&gt;0,B91,AK90)</f>
        <v>95</v>
      </c>
      <c r="AL91" s="112" t="s">
        <v>258</v>
      </c>
      <c r="AN91" s="281">
        <v>-1.3578110000000001</v>
      </c>
      <c r="AO91" s="281">
        <v>6.2000000000000003E-5</v>
      </c>
      <c r="AP91" s="281">
        <v>-1.3582069999999999</v>
      </c>
      <c r="AQ91" s="381">
        <v>5.1E-5</v>
      </c>
      <c r="AR91" s="200">
        <f t="shared" si="3"/>
        <v>395.99999999984095</v>
      </c>
      <c r="AS91" s="321">
        <f t="shared" si="4"/>
        <v>-0.39899999999981617</v>
      </c>
      <c r="AT91" s="4" t="s">
        <v>256</v>
      </c>
    </row>
    <row r="92" spans="1:47" x14ac:dyDescent="0.25">
      <c r="B92" s="4">
        <v>96</v>
      </c>
      <c r="C92" s="4">
        <v>96</v>
      </c>
      <c r="D92" s="156">
        <v>9650</v>
      </c>
      <c r="E92" s="4">
        <v>6730</v>
      </c>
      <c r="F92" s="4">
        <v>711</v>
      </c>
      <c r="G92" s="4">
        <v>11</v>
      </c>
      <c r="H92" s="4" t="s">
        <v>226</v>
      </c>
      <c r="I92" s="112">
        <v>11</v>
      </c>
      <c r="L92" s="372" t="s">
        <v>254</v>
      </c>
      <c r="M92" s="4" t="s">
        <v>120</v>
      </c>
      <c r="N92" s="4" t="s">
        <v>133</v>
      </c>
      <c r="O92" s="10">
        <v>0</v>
      </c>
      <c r="V92" s="208">
        <v>-1.0767999999999999E-3</v>
      </c>
      <c r="W92" s="8">
        <v>-1.375799</v>
      </c>
      <c r="X92" s="120">
        <v>0.99990000000000001</v>
      </c>
      <c r="AA92" s="208">
        <v>-1.6615E-21</v>
      </c>
      <c r="AB92" s="208">
        <v>1.2547E-17</v>
      </c>
      <c r="AC92" s="208">
        <v>-3.6648999999999997E-14</v>
      </c>
      <c r="AD92" s="208">
        <v>5.0922000000000001E-11</v>
      </c>
      <c r="AE92" s="208">
        <v>-3.1354999999999999E-8</v>
      </c>
      <c r="AF92" s="208">
        <v>2.0916E-6</v>
      </c>
      <c r="AG92" s="199">
        <v>-1.37598</v>
      </c>
      <c r="AH92" s="8">
        <v>0.99985389999999996</v>
      </c>
      <c r="AJ92" s="114" t="s">
        <v>166</v>
      </c>
      <c r="AK92" s="193">
        <f t="shared" si="5"/>
        <v>96</v>
      </c>
      <c r="AL92" s="112" t="s">
        <v>258</v>
      </c>
      <c r="AN92" s="281">
        <v>-1.37052</v>
      </c>
      <c r="AO92" s="281">
        <v>5.1999999999999997E-5</v>
      </c>
      <c r="AP92" s="281">
        <v>-1.3706640000000001</v>
      </c>
      <c r="AQ92" s="381">
        <v>4.3000000000000002E-5</v>
      </c>
      <c r="AR92" s="200">
        <f t="shared" si="3"/>
        <v>144.00000000014401</v>
      </c>
      <c r="AS92" s="321">
        <f t="shared" si="4"/>
        <v>-5.2790000000000337</v>
      </c>
      <c r="AT92" s="4" t="s">
        <v>256</v>
      </c>
    </row>
    <row r="93" spans="1:47" ht="63" x14ac:dyDescent="0.25">
      <c r="B93" s="4">
        <v>97</v>
      </c>
      <c r="C93" s="4">
        <v>97</v>
      </c>
      <c r="D93" s="156">
        <v>12552</v>
      </c>
      <c r="E93" s="4">
        <v>6737</v>
      </c>
      <c r="F93" s="4">
        <v>713</v>
      </c>
      <c r="G93" s="4">
        <v>12</v>
      </c>
      <c r="H93" s="4" t="s">
        <v>251</v>
      </c>
      <c r="I93" s="112">
        <v>12</v>
      </c>
      <c r="L93" s="372" t="s">
        <v>259</v>
      </c>
      <c r="M93" s="4" t="s">
        <v>120</v>
      </c>
      <c r="N93" s="4" t="s">
        <v>133</v>
      </c>
      <c r="O93" s="10">
        <v>0.24</v>
      </c>
      <c r="V93" s="208">
        <v>-1.14035E-3</v>
      </c>
      <c r="W93" s="8">
        <v>-1.3969499999999999</v>
      </c>
      <c r="X93" s="120">
        <v>0.99980000000000002</v>
      </c>
      <c r="AA93" s="208">
        <v>3.2519000000000001E-22</v>
      </c>
      <c r="AB93" s="208">
        <v>-1.1243000000000001E-18</v>
      </c>
      <c r="AC93" s="208">
        <v>-5.2261000000000003E-17</v>
      </c>
      <c r="AD93" s="208">
        <v>2.6351999999999999E-12</v>
      </c>
      <c r="AE93" s="208">
        <v>1.8297E-9</v>
      </c>
      <c r="AF93" s="208">
        <v>-9.5541000000000006E-6</v>
      </c>
      <c r="AG93" s="199">
        <v>-1.3970499999999999</v>
      </c>
      <c r="AH93" s="8">
        <v>0.99964439999999999</v>
      </c>
      <c r="AJ93" s="114" t="s">
        <v>166</v>
      </c>
      <c r="AK93" s="193">
        <f t="shared" si="5"/>
        <v>97</v>
      </c>
      <c r="AL93" s="112" t="s">
        <v>262</v>
      </c>
      <c r="AN93" s="281">
        <v>-1.390301</v>
      </c>
      <c r="AO93" s="281">
        <v>4.1999999999999998E-5</v>
      </c>
      <c r="AP93" s="281">
        <v>-1.390566</v>
      </c>
      <c r="AQ93" s="381">
        <v>3.8000000000000002E-5</v>
      </c>
      <c r="AR93" s="200">
        <f t="shared" si="3"/>
        <v>264.9999999999597</v>
      </c>
      <c r="AS93" s="321">
        <f t="shared" si="4"/>
        <v>-6.648999999999905</v>
      </c>
      <c r="AT93" s="4" t="s">
        <v>256</v>
      </c>
      <c r="AU93" s="22" t="s">
        <v>266</v>
      </c>
    </row>
    <row r="94" spans="1:47" x14ac:dyDescent="0.25">
      <c r="B94" s="4">
        <v>98</v>
      </c>
      <c r="C94" s="4">
        <v>98</v>
      </c>
      <c r="D94" s="156">
        <v>9632</v>
      </c>
      <c r="E94" s="4">
        <v>6740</v>
      </c>
      <c r="F94" s="4">
        <v>714</v>
      </c>
      <c r="G94" s="4">
        <v>13</v>
      </c>
      <c r="H94" s="4" t="s">
        <v>251</v>
      </c>
      <c r="I94" s="112">
        <v>13</v>
      </c>
      <c r="L94" s="372" t="s">
        <v>259</v>
      </c>
      <c r="M94" s="4" t="s">
        <v>128</v>
      </c>
      <c r="N94" s="4" t="s">
        <v>133</v>
      </c>
      <c r="O94" s="10">
        <v>0.32</v>
      </c>
      <c r="V94" s="208">
        <v>-1.13744E-3</v>
      </c>
      <c r="W94" s="8">
        <v>-1.3774</v>
      </c>
      <c r="X94" s="120">
        <v>0.99980000000000002</v>
      </c>
      <c r="AA94" s="208">
        <v>2.6063999999999998E-21</v>
      </c>
      <c r="AB94" s="208">
        <v>-1.7474000000000001E-17</v>
      </c>
      <c r="AC94" s="208">
        <v>4.5570999999999998E-14</v>
      </c>
      <c r="AD94" s="208">
        <v>-5.9487000000000006E-11</v>
      </c>
      <c r="AE94" s="208">
        <v>4.3878999999999999E-8</v>
      </c>
      <c r="AF94" s="208">
        <v>-2.1415000000000001E-5</v>
      </c>
      <c r="AG94" s="199">
        <v>-1.3776900000000001</v>
      </c>
      <c r="AH94" s="8">
        <v>0.99883440000000001</v>
      </c>
      <c r="AJ94" s="114" t="s">
        <v>166</v>
      </c>
      <c r="AK94" s="193">
        <f t="shared" si="5"/>
        <v>98</v>
      </c>
      <c r="AL94" s="112" t="s">
        <v>262</v>
      </c>
      <c r="AN94" s="281">
        <v>-1.3715349999999999</v>
      </c>
      <c r="AO94" s="281">
        <v>4.3999999999999999E-5</v>
      </c>
      <c r="AP94" s="281">
        <v>-1.3718680000000001</v>
      </c>
      <c r="AQ94" s="381">
        <v>6.7999999999999999E-5</v>
      </c>
      <c r="AR94" s="200">
        <f t="shared" si="3"/>
        <v>333.00000000013875</v>
      </c>
      <c r="AS94" s="321">
        <f t="shared" si="4"/>
        <v>-5.8650000000000091</v>
      </c>
      <c r="AT94" s="4" t="s">
        <v>256</v>
      </c>
    </row>
    <row r="95" spans="1:47" x14ac:dyDescent="0.25">
      <c r="B95" s="4">
        <v>99</v>
      </c>
      <c r="C95" s="4">
        <v>99</v>
      </c>
      <c r="D95" s="156">
        <v>9630</v>
      </c>
      <c r="E95" s="4">
        <v>6738</v>
      </c>
      <c r="F95" s="4">
        <v>715</v>
      </c>
      <c r="G95" s="4">
        <v>14</v>
      </c>
      <c r="H95" s="4" t="s">
        <v>268</v>
      </c>
      <c r="I95" s="112">
        <v>14</v>
      </c>
      <c r="L95" s="372" t="s">
        <v>264</v>
      </c>
      <c r="M95" s="4" t="s">
        <v>120</v>
      </c>
      <c r="N95" s="4" t="s">
        <v>263</v>
      </c>
      <c r="O95" s="10">
        <v>0.13</v>
      </c>
      <c r="V95" s="208">
        <v>-1.09618E-3</v>
      </c>
      <c r="W95" s="8">
        <v>-1.3729499999999999</v>
      </c>
      <c r="X95" s="120">
        <v>0.99980000000000002</v>
      </c>
      <c r="AA95" s="208">
        <v>-1.0101000000000001E-22</v>
      </c>
      <c r="AB95" s="208">
        <v>2.2061999999999999E-18</v>
      </c>
      <c r="AC95" s="208">
        <v>-1.0590000000000001E-14</v>
      </c>
      <c r="AD95" s="208">
        <v>1.9993E-11</v>
      </c>
      <c r="AE95" s="208">
        <v>-1.3464000000000001E-8</v>
      </c>
      <c r="AF95" s="208">
        <v>-4.1000999999999999E-6</v>
      </c>
      <c r="AG95" s="199">
        <v>-1.3731500000000001</v>
      </c>
      <c r="AH95" s="8">
        <v>0.99973590000000001</v>
      </c>
      <c r="AJ95" s="114" t="s">
        <v>166</v>
      </c>
      <c r="AK95" s="193">
        <f t="shared" si="5"/>
        <v>99</v>
      </c>
      <c r="AL95" s="112" t="s">
        <v>265</v>
      </c>
      <c r="AN95" s="281">
        <v>-1.3782209999999999</v>
      </c>
      <c r="AO95" s="281">
        <v>6.3E-5</v>
      </c>
      <c r="AP95" s="281">
        <v>-1.3784019999999999</v>
      </c>
      <c r="AQ95" s="381">
        <v>4.3000000000000002E-5</v>
      </c>
      <c r="AR95" s="200">
        <f t="shared" si="3"/>
        <v>180.99999999998673</v>
      </c>
      <c r="AS95" s="321">
        <f t="shared" si="4"/>
        <v>5.2710000000000257</v>
      </c>
      <c r="AT95" s="4" t="s">
        <v>256</v>
      </c>
    </row>
    <row r="96" spans="1:47" x14ac:dyDescent="0.25">
      <c r="B96" s="4">
        <v>100</v>
      </c>
      <c r="C96" s="4">
        <v>100</v>
      </c>
      <c r="D96" s="156">
        <v>9631</v>
      </c>
      <c r="E96" s="4">
        <v>6739</v>
      </c>
      <c r="F96" s="4">
        <v>716</v>
      </c>
      <c r="G96" s="4">
        <v>15</v>
      </c>
      <c r="H96" s="4" t="s">
        <v>268</v>
      </c>
      <c r="I96" s="112">
        <v>15</v>
      </c>
      <c r="L96" s="372" t="s">
        <v>264</v>
      </c>
      <c r="M96" s="4" t="s">
        <v>128</v>
      </c>
      <c r="N96" s="4" t="s">
        <v>263</v>
      </c>
      <c r="O96" s="10">
        <v>0.26</v>
      </c>
      <c r="V96" s="208">
        <v>-1.0922600000000001E-3</v>
      </c>
      <c r="W96" s="8">
        <v>-1.3539099999999999</v>
      </c>
      <c r="X96" s="120">
        <v>0.99990000000000001</v>
      </c>
      <c r="AA96" s="208">
        <v>-1.0498000000000001E-21</v>
      </c>
      <c r="AB96" s="208">
        <v>8.3496000000000006E-18</v>
      </c>
      <c r="AC96" s="208">
        <v>-2.5679000000000001E-14</v>
      </c>
      <c r="AD96" s="208">
        <v>3.7135000000000003E-11</v>
      </c>
      <c r="AE96" s="208">
        <v>-2.2124E-8</v>
      </c>
      <c r="AF96" s="208">
        <v>-1.6688E-6</v>
      </c>
      <c r="AG96" s="199">
        <v>-1.3536900000000001</v>
      </c>
      <c r="AH96" s="8">
        <v>0.99987190000000004</v>
      </c>
      <c r="AJ96" s="114" t="s">
        <v>166</v>
      </c>
      <c r="AK96" s="193">
        <f t="shared" si="5"/>
        <v>100</v>
      </c>
      <c r="AL96" s="112" t="s">
        <v>265</v>
      </c>
      <c r="AN96" s="281">
        <v>-1.3578680000000001</v>
      </c>
      <c r="AO96" s="281">
        <v>5.3000000000000001E-5</v>
      </c>
      <c r="AP96" s="281">
        <v>-1.357915</v>
      </c>
      <c r="AQ96" s="381">
        <v>4.6E-5</v>
      </c>
      <c r="AR96" s="200">
        <f t="shared" si="3"/>
        <v>46.999999999908226</v>
      </c>
      <c r="AS96" s="321">
        <f t="shared" si="4"/>
        <v>3.9580000000001281</v>
      </c>
      <c r="AT96" s="4" t="s">
        <v>256</v>
      </c>
    </row>
    <row r="97" spans="1:52" x14ac:dyDescent="0.25">
      <c r="B97" s="4">
        <v>101</v>
      </c>
      <c r="C97" s="4">
        <v>101</v>
      </c>
      <c r="D97" s="156">
        <v>12382</v>
      </c>
      <c r="E97" s="4">
        <v>7183</v>
      </c>
      <c r="F97" s="4">
        <v>717</v>
      </c>
      <c r="G97" s="4">
        <v>16</v>
      </c>
      <c r="H97" s="4" t="s">
        <v>251</v>
      </c>
      <c r="I97" s="112">
        <v>16</v>
      </c>
      <c r="L97" s="372" t="s">
        <v>289</v>
      </c>
      <c r="M97" s="4" t="s">
        <v>120</v>
      </c>
      <c r="N97" s="4" t="s">
        <v>290</v>
      </c>
      <c r="O97" s="10">
        <v>0.21</v>
      </c>
      <c r="V97" s="208">
        <v>-1.1233899999999999E-3</v>
      </c>
      <c r="W97" s="8">
        <v>-1.37906</v>
      </c>
      <c r="X97" s="120">
        <v>0.99960000000000004</v>
      </c>
      <c r="AA97" s="208">
        <v>7.7316000000000005E-23</v>
      </c>
      <c r="AB97" s="208">
        <v>1.0712E-19</v>
      </c>
      <c r="AC97" s="208">
        <v>-2.4407E-15</v>
      </c>
      <c r="AD97" s="208">
        <v>6.1500000000000002E-12</v>
      </c>
      <c r="AE97" s="208">
        <v>-3.1218000000000001E-9</v>
      </c>
      <c r="AF97" s="208">
        <v>-6.2478999999999999E-6</v>
      </c>
      <c r="AG97" s="199">
        <v>-1.3793299999999999</v>
      </c>
      <c r="AH97" s="8">
        <v>0.99990999999999997</v>
      </c>
      <c r="AJ97" s="114" t="s">
        <v>166</v>
      </c>
      <c r="AK97" s="193">
        <f t="shared" si="5"/>
        <v>101</v>
      </c>
      <c r="AL97" s="112" t="s">
        <v>269</v>
      </c>
      <c r="AN97" s="281">
        <v>-1.380199</v>
      </c>
      <c r="AO97" s="281">
        <v>5.3000000000000001E-5</v>
      </c>
      <c r="AP97" s="414">
        <v>-1.380414</v>
      </c>
      <c r="AQ97" s="381">
        <v>5.8999999999999998E-5</v>
      </c>
      <c r="AR97" s="200">
        <f t="shared" si="3"/>
        <v>215.00000000007623</v>
      </c>
      <c r="AS97" s="321">
        <f t="shared" si="4"/>
        <v>1.1390000000000011</v>
      </c>
      <c r="AT97" s="4" t="s">
        <v>256</v>
      </c>
    </row>
    <row r="98" spans="1:52" x14ac:dyDescent="0.25">
      <c r="B98" s="4">
        <v>102</v>
      </c>
      <c r="C98" s="4">
        <v>102</v>
      </c>
      <c r="D98" s="156" t="s">
        <v>422</v>
      </c>
      <c r="E98" s="4">
        <v>7184</v>
      </c>
      <c r="F98" s="4">
        <v>718</v>
      </c>
      <c r="G98" s="4">
        <v>17</v>
      </c>
      <c r="H98" s="4" t="s">
        <v>251</v>
      </c>
      <c r="I98" s="112">
        <v>17</v>
      </c>
      <c r="L98" s="372" t="s">
        <v>291</v>
      </c>
      <c r="M98" s="4" t="s">
        <v>120</v>
      </c>
      <c r="N98" s="4" t="s">
        <v>285</v>
      </c>
      <c r="O98" s="10">
        <v>7.0000000000000007E-2</v>
      </c>
      <c r="V98" s="208">
        <v>-1.13575E-3</v>
      </c>
      <c r="W98" s="8">
        <v>-1.35154</v>
      </c>
      <c r="X98" s="120">
        <v>0.99960000000000004</v>
      </c>
      <c r="AA98" s="208">
        <v>3.4490000000000001E-22</v>
      </c>
      <c r="AB98" s="208">
        <v>-1.5413E-18</v>
      </c>
      <c r="AC98" s="208">
        <v>1.4334E-15</v>
      </c>
      <c r="AD98" s="208">
        <v>1.6807000000000001E-12</v>
      </c>
      <c r="AE98" s="208">
        <v>-5.6651000000000004E-10</v>
      </c>
      <c r="AF98" s="208">
        <v>-6.9858000000000001E-6</v>
      </c>
      <c r="AG98" s="199">
        <v>-1.3516300000000001</v>
      </c>
      <c r="AH98" s="8">
        <v>0.9998494</v>
      </c>
      <c r="AJ98" s="114" t="s">
        <v>166</v>
      </c>
      <c r="AK98" s="193">
        <f t="shared" si="5"/>
        <v>102</v>
      </c>
      <c r="AL98" s="112" t="s">
        <v>270</v>
      </c>
      <c r="AN98" s="281">
        <v>-1.3486899999999999</v>
      </c>
      <c r="AO98" s="281">
        <v>6.0999999999999999E-5</v>
      </c>
      <c r="AP98" s="281">
        <v>-1.3489450000000001</v>
      </c>
      <c r="AQ98" s="381">
        <v>9.6000000000000002E-5</v>
      </c>
      <c r="AR98" s="200">
        <f t="shared" si="3"/>
        <v>255.00000000011624</v>
      </c>
      <c r="AS98" s="321">
        <f t="shared" si="4"/>
        <v>-2.8500000000000192</v>
      </c>
      <c r="AT98" s="4" t="s">
        <v>256</v>
      </c>
      <c r="AW98" s="199"/>
      <c r="AX98" s="269"/>
      <c r="AY98" s="199"/>
      <c r="AZ98" s="269"/>
    </row>
    <row r="99" spans="1:52" x14ac:dyDescent="0.25">
      <c r="B99" s="4">
        <v>87</v>
      </c>
      <c r="C99" s="4">
        <v>87</v>
      </c>
      <c r="D99" s="156">
        <v>9749</v>
      </c>
      <c r="E99" s="4">
        <v>7185</v>
      </c>
      <c r="F99" s="4">
        <v>719</v>
      </c>
      <c r="G99" s="4">
        <v>18</v>
      </c>
      <c r="H99" s="4" t="s">
        <v>251</v>
      </c>
      <c r="I99" s="112">
        <v>18</v>
      </c>
      <c r="J99" s="6" t="s">
        <v>274</v>
      </c>
      <c r="L99" s="372" t="s">
        <v>205</v>
      </c>
      <c r="M99" s="4" t="s">
        <v>128</v>
      </c>
      <c r="N99" s="4" t="s">
        <v>133</v>
      </c>
      <c r="O99" s="10">
        <v>0.08</v>
      </c>
      <c r="V99" s="208">
        <v>-1.0239800000000001E-3</v>
      </c>
      <c r="W99" s="8">
        <v>-1.3512999999999999</v>
      </c>
      <c r="AA99" s="208">
        <v>-1.0991E-21</v>
      </c>
      <c r="AB99" s="208">
        <v>8.5475000000000002E-18</v>
      </c>
      <c r="AC99" s="208">
        <v>-2.6755999999999999E-14</v>
      </c>
      <c r="AD99" s="208">
        <v>4.3334000000000003E-11</v>
      </c>
      <c r="AE99" s="208">
        <v>-3.7786999999999999E-8</v>
      </c>
      <c r="AF99" s="208">
        <v>1.4779E-5</v>
      </c>
      <c r="AG99" s="199">
        <v>-1.3512599999999999</v>
      </c>
      <c r="AH99" s="8">
        <v>0.99509999999999998</v>
      </c>
      <c r="AJ99" s="114" t="s">
        <v>165</v>
      </c>
      <c r="AK99" s="193">
        <f t="shared" si="5"/>
        <v>87</v>
      </c>
      <c r="AL99" s="112" t="s">
        <v>275</v>
      </c>
      <c r="AN99" s="281">
        <v>-1.3552310000000001</v>
      </c>
      <c r="AO99" s="281">
        <v>8.7999999999999998E-5</v>
      </c>
      <c r="AP99" s="281">
        <v>-1.3553010000000001</v>
      </c>
      <c r="AQ99" s="381">
        <v>7.8999999999999996E-5</v>
      </c>
      <c r="AR99" s="200">
        <f t="shared" si="3"/>
        <v>70.000000000014495</v>
      </c>
      <c r="AS99" s="321">
        <f t="shared" si="4"/>
        <v>3.9310000000001288</v>
      </c>
      <c r="AT99" s="4" t="s">
        <v>256</v>
      </c>
      <c r="AW99" s="269"/>
    </row>
    <row r="100" spans="1:52" x14ac:dyDescent="0.25">
      <c r="B100" s="4">
        <v>103</v>
      </c>
      <c r="C100" s="4">
        <v>103</v>
      </c>
      <c r="D100" s="156">
        <v>8204</v>
      </c>
      <c r="E100" s="4">
        <v>6731</v>
      </c>
      <c r="F100" s="4">
        <v>720</v>
      </c>
      <c r="G100" s="4">
        <v>19</v>
      </c>
      <c r="H100" s="4" t="s">
        <v>251</v>
      </c>
      <c r="I100" s="112">
        <v>19</v>
      </c>
      <c r="J100" s="6" t="s">
        <v>274</v>
      </c>
      <c r="L100" s="372" t="s">
        <v>291</v>
      </c>
      <c r="M100" s="4" t="s">
        <v>128</v>
      </c>
      <c r="N100" s="4" t="s">
        <v>285</v>
      </c>
      <c r="O100" s="10">
        <v>7.0000000000000007E-2</v>
      </c>
      <c r="V100" s="208">
        <v>-1.11017E-3</v>
      </c>
      <c r="W100" s="8">
        <v>-1.3991199999999999</v>
      </c>
      <c r="X100" s="120">
        <v>0.99990000000000001</v>
      </c>
      <c r="AA100" s="208">
        <v>-4.2488999999999998E-22</v>
      </c>
      <c r="AB100" s="208">
        <v>3.8144000000000003E-18</v>
      </c>
      <c r="AC100" s="208">
        <v>-1.3066000000000001E-14</v>
      </c>
      <c r="AD100" s="208">
        <v>2.088E-11</v>
      </c>
      <c r="AE100" s="208">
        <v>-1.336E-8</v>
      </c>
      <c r="AF100" s="208">
        <v>-2.5853E-6</v>
      </c>
      <c r="AG100" s="199">
        <v>-1.3991400000000001</v>
      </c>
      <c r="AH100" s="8">
        <v>0.99980389999999997</v>
      </c>
      <c r="AJ100" s="114" t="s">
        <v>166</v>
      </c>
      <c r="AK100" s="193">
        <f t="shared" si="5"/>
        <v>103</v>
      </c>
      <c r="AL100" s="112" t="s">
        <v>276</v>
      </c>
      <c r="AN100" s="281">
        <v>-1.3956</v>
      </c>
      <c r="AO100" s="281">
        <v>5.5999999999999999E-5</v>
      </c>
      <c r="AP100" s="281">
        <v>-1.3957059999999999</v>
      </c>
      <c r="AQ100" s="381">
        <v>6.0999999999999999E-5</v>
      </c>
      <c r="AR100" s="200">
        <f t="shared" si="3"/>
        <v>105.99999999993948</v>
      </c>
      <c r="AS100" s="321">
        <f t="shared" si="4"/>
        <v>-3.5199999999999676</v>
      </c>
      <c r="AT100" s="4" t="s">
        <v>273</v>
      </c>
      <c r="AW100" s="269"/>
    </row>
    <row r="101" spans="1:52" x14ac:dyDescent="0.25">
      <c r="B101" s="4">
        <v>104</v>
      </c>
      <c r="C101" s="4">
        <v>104</v>
      </c>
      <c r="D101" s="156">
        <v>9600</v>
      </c>
      <c r="E101" s="4">
        <v>6734</v>
      </c>
      <c r="F101" s="4">
        <v>721</v>
      </c>
      <c r="G101" s="4">
        <v>20</v>
      </c>
      <c r="H101" s="4" t="s">
        <v>251</v>
      </c>
      <c r="I101" s="112">
        <v>20</v>
      </c>
      <c r="J101" s="6" t="s">
        <v>274</v>
      </c>
      <c r="L101" s="372" t="s">
        <v>284</v>
      </c>
      <c r="M101" s="4" t="s">
        <v>120</v>
      </c>
      <c r="N101" s="4" t="s">
        <v>285</v>
      </c>
      <c r="O101" s="10">
        <v>0</v>
      </c>
      <c r="V101" s="208">
        <v>-1.1080199999999999E-3</v>
      </c>
      <c r="W101" s="8">
        <v>-1.39489</v>
      </c>
      <c r="X101" s="120">
        <v>0.99990000000000001</v>
      </c>
      <c r="AA101" s="208">
        <v>-1.3966E-21</v>
      </c>
      <c r="AB101" s="208">
        <v>1.0109999999999999E-17</v>
      </c>
      <c r="AC101" s="208">
        <v>-2.898E-14</v>
      </c>
      <c r="AD101" s="208">
        <v>4.1425000000000002E-11</v>
      </c>
      <c r="AE101" s="208">
        <v>-2.8941999999999999E-8</v>
      </c>
      <c r="AF101" s="208">
        <v>5.1591999999999997E-6</v>
      </c>
      <c r="AG101" s="199">
        <v>-1.3948700000000001</v>
      </c>
      <c r="AH101" s="8">
        <v>0.99891549999999996</v>
      </c>
      <c r="AJ101" s="114" t="s">
        <v>166</v>
      </c>
      <c r="AK101" s="193">
        <f t="shared" si="5"/>
        <v>104</v>
      </c>
      <c r="AL101" s="112" t="s">
        <v>276</v>
      </c>
      <c r="AN101" s="281">
        <v>-1.393019</v>
      </c>
      <c r="AO101" s="281">
        <v>9.1000000000000003E-5</v>
      </c>
      <c r="AP101" s="281">
        <v>-1.3929860000000001</v>
      </c>
      <c r="AQ101" s="381">
        <v>8.1000000000000004E-5</v>
      </c>
      <c r="AR101" s="200">
        <f t="shared" si="3"/>
        <v>-32.999999999949736</v>
      </c>
      <c r="AS101" s="321">
        <f t="shared" si="4"/>
        <v>-1.870999999999956</v>
      </c>
      <c r="AT101" s="4" t="s">
        <v>288</v>
      </c>
      <c r="AW101" s="269"/>
    </row>
    <row r="102" spans="1:52" x14ac:dyDescent="0.25">
      <c r="A102" s="195" t="s">
        <v>224</v>
      </c>
      <c r="B102" s="4">
        <v>105</v>
      </c>
      <c r="C102" s="4">
        <v>105</v>
      </c>
      <c r="D102" s="156">
        <v>9645</v>
      </c>
      <c r="E102" s="205">
        <v>6735</v>
      </c>
      <c r="F102" s="4">
        <v>722</v>
      </c>
      <c r="G102" s="4">
        <v>21</v>
      </c>
      <c r="H102" s="4" t="s">
        <v>281</v>
      </c>
      <c r="I102" s="112">
        <v>21</v>
      </c>
      <c r="J102" s="207" t="s">
        <v>283</v>
      </c>
      <c r="K102" s="207"/>
      <c r="L102" s="372" t="s">
        <v>284</v>
      </c>
      <c r="M102" s="4" t="s">
        <v>128</v>
      </c>
      <c r="N102" s="4" t="s">
        <v>285</v>
      </c>
      <c r="O102" s="10">
        <v>0</v>
      </c>
      <c r="V102" s="227">
        <v>-1.0828700000000001E-3</v>
      </c>
      <c r="W102" s="8">
        <v>-1.3738300000000001</v>
      </c>
      <c r="X102" s="120">
        <v>0.99990000000000001</v>
      </c>
      <c r="AA102" s="208">
        <v>1.5084999999999999E-21</v>
      </c>
      <c r="AB102" s="208">
        <v>-9.5325000000000007E-18</v>
      </c>
      <c r="AC102" s="208">
        <v>2.2511E-14</v>
      </c>
      <c r="AD102" s="208">
        <v>-2.5099999999999999E-11</v>
      </c>
      <c r="AE102" s="208">
        <v>1.6189E-8</v>
      </c>
      <c r="AF102" s="208">
        <v>-1.0857E-5</v>
      </c>
      <c r="AG102" s="199">
        <v>-1.3738999999999999</v>
      </c>
      <c r="AH102" s="8">
        <v>0.99962329999999999</v>
      </c>
      <c r="AJ102" s="4" t="s">
        <v>220</v>
      </c>
      <c r="AK102" s="193">
        <f t="shared" si="5"/>
        <v>105</v>
      </c>
      <c r="AL102" s="112" t="s">
        <v>286</v>
      </c>
      <c r="AN102" s="281">
        <v>-1.3717550000000001</v>
      </c>
      <c r="AO102" s="281">
        <v>4.6999999999999997E-5</v>
      </c>
      <c r="AP102" s="281">
        <v>-1.3718570000000001</v>
      </c>
      <c r="AQ102" s="381">
        <v>4.1999999999999998E-5</v>
      </c>
      <c r="AR102" s="200">
        <f t="shared" si="3"/>
        <v>102.0000000000465</v>
      </c>
      <c r="AS102" s="321">
        <f t="shared" si="4"/>
        <v>-2.075000000000049</v>
      </c>
      <c r="AT102" s="4" t="s">
        <v>288</v>
      </c>
      <c r="AW102" s="269"/>
    </row>
    <row r="103" spans="1:52" x14ac:dyDescent="0.25">
      <c r="B103" s="4">
        <v>106</v>
      </c>
      <c r="C103" s="4">
        <v>106</v>
      </c>
      <c r="D103" s="156">
        <v>9642</v>
      </c>
      <c r="E103" s="205">
        <v>6736</v>
      </c>
      <c r="F103" s="4">
        <v>723</v>
      </c>
      <c r="G103" s="4">
        <v>22</v>
      </c>
      <c r="H103" s="4" t="s">
        <v>281</v>
      </c>
      <c r="I103" s="112">
        <v>22</v>
      </c>
      <c r="J103" s="207" t="s">
        <v>283</v>
      </c>
      <c r="K103" s="207"/>
      <c r="L103" s="372" t="s">
        <v>287</v>
      </c>
      <c r="M103" s="4" t="s">
        <v>120</v>
      </c>
      <c r="N103" s="4" t="s">
        <v>285</v>
      </c>
      <c r="O103" s="10">
        <v>0</v>
      </c>
      <c r="V103" s="208">
        <v>-1.0931700000000001E-3</v>
      </c>
      <c r="W103" s="8">
        <v>-1.3774500000000001</v>
      </c>
      <c r="X103" s="120">
        <v>0.99980000000000002</v>
      </c>
      <c r="AA103" s="208">
        <v>-1.1265000000000001E-22</v>
      </c>
      <c r="AB103" s="208">
        <v>9.6610999999999994E-19</v>
      </c>
      <c r="AC103" s="208">
        <v>-3.0046E-15</v>
      </c>
      <c r="AD103" s="208">
        <v>3.5867000000000001E-12</v>
      </c>
      <c r="AE103" s="208">
        <v>8.7201999999999995E-10</v>
      </c>
      <c r="AF103" s="208">
        <v>-6.3084999999999998E-6</v>
      </c>
      <c r="AG103" s="199">
        <v>-1.3773599999999999</v>
      </c>
      <c r="AH103" s="8">
        <v>0.99785270000000004</v>
      </c>
      <c r="AI103" s="166" t="s">
        <v>420</v>
      </c>
      <c r="AJ103" s="4" t="s">
        <v>220</v>
      </c>
      <c r="AK103" s="193">
        <f t="shared" si="5"/>
        <v>106</v>
      </c>
      <c r="AL103" s="112" t="s">
        <v>286</v>
      </c>
      <c r="AN103" s="281">
        <v>-1.3812709999999999</v>
      </c>
      <c r="AO103" s="281">
        <v>5.5000000000000002E-5</v>
      </c>
      <c r="AP103" s="281">
        <v>-1.3815200000000001</v>
      </c>
      <c r="AQ103" s="381">
        <v>5.8E-5</v>
      </c>
      <c r="AR103" s="200">
        <f t="shared" si="3"/>
        <v>249.00000000016576</v>
      </c>
      <c r="AS103" s="321">
        <f t="shared" si="4"/>
        <v>3.8209999999998523</v>
      </c>
      <c r="AT103" s="4" t="s">
        <v>288</v>
      </c>
      <c r="AW103" s="269"/>
    </row>
    <row r="104" spans="1:52" x14ac:dyDescent="0.25">
      <c r="D104" s="156"/>
      <c r="E104" s="205"/>
      <c r="J104" s="207"/>
      <c r="K104" s="207"/>
      <c r="AK104" s="284">
        <f t="shared" si="5"/>
        <v>106</v>
      </c>
      <c r="AL104" s="112" t="s">
        <v>312</v>
      </c>
      <c r="AN104" s="281">
        <v>-1.380992</v>
      </c>
      <c r="AO104" s="281">
        <v>8.8999999999999995E-5</v>
      </c>
      <c r="AP104" s="281">
        <v>-1.381257</v>
      </c>
      <c r="AQ104" s="381">
        <v>7.1000000000000005E-5</v>
      </c>
      <c r="AR104" s="200">
        <f t="shared" si="3"/>
        <v>264.9999999999597</v>
      </c>
      <c r="AS104" s="321"/>
      <c r="AT104" s="4" t="s">
        <v>313</v>
      </c>
      <c r="AW104" s="269"/>
    </row>
    <row r="105" spans="1:52" x14ac:dyDescent="0.25">
      <c r="B105" s="4">
        <v>107</v>
      </c>
      <c r="C105" s="4">
        <v>107</v>
      </c>
      <c r="D105" s="156">
        <v>9762</v>
      </c>
      <c r="E105" s="35">
        <v>5601</v>
      </c>
      <c r="F105" s="4">
        <v>724</v>
      </c>
      <c r="G105" s="4">
        <v>23</v>
      </c>
      <c r="H105" s="4" t="s">
        <v>251</v>
      </c>
      <c r="I105" s="112">
        <v>23</v>
      </c>
      <c r="J105" s="100" t="s">
        <v>271</v>
      </c>
      <c r="K105" s="100"/>
      <c r="L105" s="372" t="s">
        <v>287</v>
      </c>
      <c r="M105" s="4" t="s">
        <v>128</v>
      </c>
      <c r="N105" s="4" t="s">
        <v>285</v>
      </c>
      <c r="O105" s="10">
        <v>0.05</v>
      </c>
      <c r="V105" s="208">
        <v>-1.0510599999999999E-3</v>
      </c>
      <c r="W105" s="8">
        <v>-1.3905799999999999</v>
      </c>
      <c r="X105" s="120">
        <v>0.99990000000000001</v>
      </c>
      <c r="AA105" s="208">
        <v>-7.8624E-22</v>
      </c>
      <c r="AB105" s="208">
        <v>6.5671000000000003E-18</v>
      </c>
      <c r="AC105" s="208">
        <v>-2.1285000000000001E-14</v>
      </c>
      <c r="AD105" s="208">
        <v>3.2999E-11</v>
      </c>
      <c r="AE105" s="208">
        <v>-2.2720000000000001E-8</v>
      </c>
      <c r="AF105" s="208">
        <v>1.4890000000000001E-6</v>
      </c>
      <c r="AG105" s="199">
        <v>-1.3905400000000001</v>
      </c>
      <c r="AH105" s="8">
        <v>0.99982990000000005</v>
      </c>
      <c r="AJ105" s="4" t="s">
        <v>220</v>
      </c>
      <c r="AK105" s="193">
        <f t="shared" si="5"/>
        <v>107</v>
      </c>
      <c r="AL105" s="112" t="s">
        <v>277</v>
      </c>
      <c r="AN105" s="281">
        <v>-1.3938269999999999</v>
      </c>
      <c r="AO105" s="281">
        <v>5.5999999999999999E-5</v>
      </c>
      <c r="AP105" s="281">
        <v>-1.39388</v>
      </c>
      <c r="AQ105" s="381">
        <v>5.0000000000000002E-5</v>
      </c>
      <c r="AR105" s="200">
        <f t="shared" si="3"/>
        <v>53.00000000008076</v>
      </c>
      <c r="AS105" s="321">
        <f t="shared" ref="AS105:AS112" si="6">(W105-AN105)*1000</f>
        <v>3.2469999999999999</v>
      </c>
      <c r="AT105" s="4" t="s">
        <v>288</v>
      </c>
      <c r="AW105" s="269"/>
    </row>
    <row r="106" spans="1:52" x14ac:dyDescent="0.25">
      <c r="B106" s="4">
        <v>108</v>
      </c>
      <c r="C106" s="4">
        <v>108</v>
      </c>
      <c r="D106" s="156">
        <v>9660</v>
      </c>
      <c r="E106" s="205">
        <v>7186</v>
      </c>
      <c r="F106" s="4">
        <v>725</v>
      </c>
      <c r="G106" s="4">
        <v>24</v>
      </c>
      <c r="H106" s="4" t="s">
        <v>281</v>
      </c>
      <c r="I106" s="112">
        <v>24</v>
      </c>
      <c r="J106" s="207" t="s">
        <v>283</v>
      </c>
      <c r="K106" s="207"/>
      <c r="L106" s="372" t="s">
        <v>292</v>
      </c>
      <c r="M106" s="4" t="s">
        <v>120</v>
      </c>
      <c r="N106" s="4" t="s">
        <v>285</v>
      </c>
      <c r="O106" s="10">
        <v>0.04</v>
      </c>
      <c r="V106" s="208">
        <v>-1.02947E-3</v>
      </c>
      <c r="W106" s="8">
        <v>-1.35839</v>
      </c>
      <c r="X106" s="120">
        <v>1</v>
      </c>
      <c r="AA106" s="208">
        <v>-1.8049999999999999E-21</v>
      </c>
      <c r="AB106" s="208">
        <v>1.3291E-17</v>
      </c>
      <c r="AC106" s="208">
        <v>-3.8225999999999999E-14</v>
      </c>
      <c r="AD106" s="208">
        <v>5.2889999999999998E-11</v>
      </c>
      <c r="AE106" s="208">
        <v>-3.25E-8</v>
      </c>
      <c r="AF106" s="208">
        <v>1.6855E-6</v>
      </c>
      <c r="AG106" s="199">
        <v>-1.35832</v>
      </c>
      <c r="AH106" s="8">
        <v>0.9997258</v>
      </c>
      <c r="AJ106" s="4" t="s">
        <v>220</v>
      </c>
      <c r="AK106" s="193">
        <f t="shared" si="5"/>
        <v>108</v>
      </c>
      <c r="AL106" s="112" t="s">
        <v>277</v>
      </c>
      <c r="AN106" s="281">
        <v>-1.363278</v>
      </c>
      <c r="AO106" s="281">
        <v>4.8999999999999998E-5</v>
      </c>
      <c r="AP106" s="281">
        <v>-1.3634759999999999</v>
      </c>
      <c r="AQ106" s="381">
        <v>5.1E-5</v>
      </c>
      <c r="AR106" s="200">
        <f t="shared" si="3"/>
        <v>197.99999999992048</v>
      </c>
      <c r="AS106" s="321">
        <f t="shared" si="6"/>
        <v>4.8880000000000035</v>
      </c>
      <c r="AT106" s="4" t="s">
        <v>288</v>
      </c>
      <c r="AW106" s="269"/>
    </row>
    <row r="107" spans="1:52" x14ac:dyDescent="0.25">
      <c r="B107" s="4">
        <v>109</v>
      </c>
      <c r="C107" s="4">
        <v>109</v>
      </c>
      <c r="D107" s="156">
        <v>9659</v>
      </c>
      <c r="E107" s="205">
        <v>6732</v>
      </c>
      <c r="F107" s="4">
        <v>726</v>
      </c>
      <c r="G107" s="4">
        <v>25</v>
      </c>
      <c r="H107" s="4" t="s">
        <v>281</v>
      </c>
      <c r="I107" s="112">
        <v>25</v>
      </c>
      <c r="J107" s="207" t="s">
        <v>283</v>
      </c>
      <c r="K107" s="207"/>
      <c r="L107" s="372" t="s">
        <v>293</v>
      </c>
      <c r="M107" s="4" t="s">
        <v>120</v>
      </c>
      <c r="N107" s="4" t="s">
        <v>285</v>
      </c>
      <c r="O107" s="10">
        <v>0.08</v>
      </c>
      <c r="V107" s="208">
        <v>-1.05539E-3</v>
      </c>
      <c r="W107" s="8">
        <v>-1.34676</v>
      </c>
      <c r="X107" s="120">
        <v>0.99990000000000001</v>
      </c>
      <c r="AA107" s="208">
        <v>-2.8804999999999999E-21</v>
      </c>
      <c r="AB107" s="208">
        <v>2.1088000000000001E-17</v>
      </c>
      <c r="AC107" s="208">
        <v>-6.0074999999999999E-14</v>
      </c>
      <c r="AD107" s="208">
        <v>8.2407000000000003E-11</v>
      </c>
      <c r="AE107" s="208">
        <v>-5.1825999999999997E-8</v>
      </c>
      <c r="AF107" s="208">
        <v>6.5011000000000003E-6</v>
      </c>
      <c r="AG107" s="199">
        <v>-1.34674</v>
      </c>
      <c r="AH107" s="8">
        <v>0.99956370000000005</v>
      </c>
      <c r="AJ107" s="4" t="s">
        <v>220</v>
      </c>
      <c r="AK107" s="193">
        <f t="shared" si="5"/>
        <v>109</v>
      </c>
      <c r="AL107" s="112" t="s">
        <v>278</v>
      </c>
      <c r="AN107" s="281">
        <v>-1.35066</v>
      </c>
      <c r="AO107" s="281">
        <v>4.8999999999999998E-5</v>
      </c>
      <c r="AP107" s="281">
        <v>-1.3509059999999999</v>
      </c>
      <c r="AQ107" s="381">
        <v>5.1E-5</v>
      </c>
      <c r="AR107" s="200">
        <f t="shared" si="3"/>
        <v>245.99999999996845</v>
      </c>
      <c r="AS107" s="321">
        <f t="shared" si="6"/>
        <v>3.9000000000000146</v>
      </c>
      <c r="AT107" s="4" t="s">
        <v>288</v>
      </c>
      <c r="AW107" s="269"/>
    </row>
    <row r="108" spans="1:52" x14ac:dyDescent="0.25">
      <c r="B108" s="4">
        <v>110</v>
      </c>
      <c r="C108" s="4">
        <v>110</v>
      </c>
      <c r="D108" s="156">
        <v>9602</v>
      </c>
      <c r="E108" s="205">
        <v>6733</v>
      </c>
      <c r="F108" s="4">
        <v>727</v>
      </c>
      <c r="G108" s="4">
        <v>26</v>
      </c>
      <c r="H108" s="4" t="s">
        <v>281</v>
      </c>
      <c r="I108" s="112">
        <v>26</v>
      </c>
      <c r="J108" s="207" t="s">
        <v>283</v>
      </c>
      <c r="K108" s="207"/>
      <c r="L108" s="372" t="s">
        <v>293</v>
      </c>
      <c r="M108" s="4" t="s">
        <v>128</v>
      </c>
      <c r="N108" s="4" t="s">
        <v>285</v>
      </c>
      <c r="O108" s="10">
        <v>0.03</v>
      </c>
      <c r="V108" s="208">
        <v>-1.06634E-3</v>
      </c>
      <c r="W108" s="8">
        <v>-1.38958</v>
      </c>
      <c r="X108" s="120">
        <v>0.99990000000000001</v>
      </c>
      <c r="AA108" s="208">
        <v>-3.0618999999999999E-22</v>
      </c>
      <c r="AB108" s="208">
        <v>2.4041000000000002E-18</v>
      </c>
      <c r="AC108" s="208">
        <v>-7.5825000000000004E-15</v>
      </c>
      <c r="AD108" s="208">
        <v>1.1488E-11</v>
      </c>
      <c r="AE108" s="208">
        <v>-5.6990000000000003E-9</v>
      </c>
      <c r="AF108" s="208">
        <v>-6.0044999999999999E-6</v>
      </c>
      <c r="AG108" s="199">
        <v>-1.3897600000000001</v>
      </c>
      <c r="AH108" s="8">
        <v>0.99950589999999995</v>
      </c>
      <c r="AJ108" s="4" t="s">
        <v>220</v>
      </c>
      <c r="AK108" s="193">
        <f t="shared" si="5"/>
        <v>110</v>
      </c>
      <c r="AL108" s="112" t="s">
        <v>278</v>
      </c>
      <c r="AN108" s="281">
        <v>-1.3934409999999999</v>
      </c>
      <c r="AO108" s="281">
        <v>4.3999999999999999E-5</v>
      </c>
      <c r="AP108" s="281">
        <v>-1.393489</v>
      </c>
      <c r="AQ108" s="381">
        <v>4.6E-5</v>
      </c>
      <c r="AR108" s="200">
        <f t="shared" si="3"/>
        <v>48.000000000048004</v>
      </c>
      <c r="AS108" s="321">
        <f t="shared" si="6"/>
        <v>3.8609999999998923</v>
      </c>
      <c r="AT108" s="4" t="s">
        <v>288</v>
      </c>
      <c r="AW108" s="269"/>
    </row>
    <row r="109" spans="1:52" x14ac:dyDescent="0.25">
      <c r="B109" s="4">
        <v>111</v>
      </c>
      <c r="C109" s="4">
        <v>111</v>
      </c>
      <c r="D109" s="156">
        <v>9744</v>
      </c>
      <c r="E109" s="37">
        <v>7175</v>
      </c>
      <c r="F109" s="4">
        <v>728</v>
      </c>
      <c r="G109" s="4">
        <v>27</v>
      </c>
      <c r="H109" s="4" t="s">
        <v>251</v>
      </c>
      <c r="I109" s="112">
        <v>27</v>
      </c>
      <c r="J109" s="100" t="s">
        <v>271</v>
      </c>
      <c r="K109" s="100"/>
      <c r="L109" s="372" t="s">
        <v>294</v>
      </c>
      <c r="M109" s="4" t="s">
        <v>120</v>
      </c>
      <c r="N109" s="4" t="s">
        <v>285</v>
      </c>
      <c r="O109" s="10">
        <v>0.1</v>
      </c>
      <c r="V109" s="208">
        <v>-1.04969E-3</v>
      </c>
      <c r="W109" s="8">
        <v>-1.3544799999999999</v>
      </c>
      <c r="X109" s="120">
        <v>0.99990000000000001</v>
      </c>
      <c r="AA109" s="208">
        <v>-4.7147000000000001E-21</v>
      </c>
      <c r="AB109" s="208">
        <v>3.2165000000000001E-17</v>
      </c>
      <c r="AC109" s="208">
        <v>-8.4675000000000003E-14</v>
      </c>
      <c r="AD109" s="208">
        <v>1.0743E-10</v>
      </c>
      <c r="AE109" s="208">
        <v>-6.4904999999999998E-8</v>
      </c>
      <c r="AF109" s="208">
        <v>1.1314999999999999E-5</v>
      </c>
      <c r="AG109" s="199">
        <v>-1.35443</v>
      </c>
      <c r="AH109" s="8">
        <v>0.99144719999999997</v>
      </c>
      <c r="AJ109" s="4" t="s">
        <v>220</v>
      </c>
      <c r="AK109" s="193">
        <f t="shared" si="5"/>
        <v>111</v>
      </c>
      <c r="AL109" s="112" t="s">
        <v>279</v>
      </c>
      <c r="AN109" s="281">
        <v>-1.357356</v>
      </c>
      <c r="AO109" s="281">
        <v>4.6999999999999997E-5</v>
      </c>
      <c r="AP109" s="281">
        <v>-1.357604</v>
      </c>
      <c r="AQ109" s="381">
        <v>4.5000000000000003E-5</v>
      </c>
      <c r="AR109" s="200">
        <f t="shared" si="3"/>
        <v>248.00000000002598</v>
      </c>
      <c r="AS109" s="321">
        <f t="shared" si="6"/>
        <v>2.8760000000001007</v>
      </c>
      <c r="AT109" s="4" t="s">
        <v>272</v>
      </c>
      <c r="AW109" s="269"/>
    </row>
    <row r="110" spans="1:52" x14ac:dyDescent="0.25">
      <c r="B110" s="4">
        <v>112</v>
      </c>
      <c r="C110" s="4">
        <v>112</v>
      </c>
      <c r="D110" s="156">
        <v>9757</v>
      </c>
      <c r="E110" s="37">
        <v>7180</v>
      </c>
      <c r="F110" s="4">
        <v>729</v>
      </c>
      <c r="G110" s="4">
        <v>28</v>
      </c>
      <c r="H110" s="4" t="s">
        <v>251</v>
      </c>
      <c r="I110" s="112">
        <v>28</v>
      </c>
      <c r="J110" s="100" t="s">
        <v>271</v>
      </c>
      <c r="K110" s="100"/>
      <c r="L110" s="372" t="s">
        <v>294</v>
      </c>
      <c r="M110" s="4" t="s">
        <v>128</v>
      </c>
      <c r="N110" s="4" t="s">
        <v>285</v>
      </c>
      <c r="O110" s="10">
        <v>0.12</v>
      </c>
      <c r="V110" s="208">
        <v>-1.0403400000000001E-3</v>
      </c>
      <c r="W110" s="8">
        <v>-1.3667</v>
      </c>
      <c r="X110" s="120">
        <v>0.99990000000000001</v>
      </c>
      <c r="AA110" s="208">
        <v>-8.5557999999999995E-22</v>
      </c>
      <c r="AB110" s="208">
        <v>6.7659000000000003E-18</v>
      </c>
      <c r="AC110" s="208">
        <v>-2.1142000000000002E-14</v>
      </c>
      <c r="AD110" s="208">
        <v>3.2651000000000001E-11</v>
      </c>
      <c r="AE110" s="208">
        <v>-2.367E-8</v>
      </c>
      <c r="AF110" s="208">
        <v>2.4053000000000001E-6</v>
      </c>
      <c r="AG110" s="199">
        <v>-1.3668199999999999</v>
      </c>
      <c r="AH110" s="8">
        <v>0.99950369999999999</v>
      </c>
      <c r="AJ110" s="4" t="s">
        <v>220</v>
      </c>
      <c r="AK110" s="193">
        <f t="shared" si="5"/>
        <v>112</v>
      </c>
      <c r="AL110" s="112" t="s">
        <v>279</v>
      </c>
      <c r="AN110" s="281">
        <v>-1.367518</v>
      </c>
      <c r="AO110" s="281">
        <v>5.7000000000000003E-5</v>
      </c>
      <c r="AP110" s="281">
        <v>-1.3677049999999999</v>
      </c>
      <c r="AQ110" s="381">
        <v>5.1E-5</v>
      </c>
      <c r="AR110" s="200">
        <f t="shared" si="3"/>
        <v>186.99999999993722</v>
      </c>
      <c r="AS110" s="321">
        <f t="shared" si="6"/>
        <v>0.81799999999998541</v>
      </c>
      <c r="AT110" s="4" t="s">
        <v>272</v>
      </c>
      <c r="AW110" s="269"/>
    </row>
    <row r="111" spans="1:52" x14ac:dyDescent="0.25">
      <c r="B111" s="4">
        <v>113</v>
      </c>
      <c r="C111" s="4">
        <v>113</v>
      </c>
      <c r="D111" s="156">
        <v>9766</v>
      </c>
      <c r="E111" s="37">
        <v>7181</v>
      </c>
      <c r="F111" s="4">
        <v>730</v>
      </c>
      <c r="G111" s="4">
        <v>29</v>
      </c>
      <c r="H111" s="4" t="s">
        <v>251</v>
      </c>
      <c r="I111" s="112">
        <v>29</v>
      </c>
      <c r="J111" s="100" t="s">
        <v>271</v>
      </c>
      <c r="K111" s="100"/>
      <c r="L111" s="372" t="s">
        <v>295</v>
      </c>
      <c r="M111" s="4" t="s">
        <v>120</v>
      </c>
      <c r="N111" s="4" t="s">
        <v>285</v>
      </c>
      <c r="O111" s="10">
        <v>0.06</v>
      </c>
      <c r="V111" s="208">
        <v>-1.0707900000000001E-3</v>
      </c>
      <c r="W111" s="8">
        <v>-1.3790199999999999</v>
      </c>
      <c r="X111" s="120">
        <v>0.99990000000000001</v>
      </c>
      <c r="AA111" s="208">
        <v>1.4822E-21</v>
      </c>
      <c r="AB111" s="208">
        <v>-8.9012000000000001E-18</v>
      </c>
      <c r="AC111" s="208">
        <v>1.9178E-14</v>
      </c>
      <c r="AD111" s="208">
        <v>-1.7483999999999999E-11</v>
      </c>
      <c r="AE111" s="208">
        <v>7.5066999999999993E-9</v>
      </c>
      <c r="AF111" s="208">
        <v>-6.4280000000000001E-6</v>
      </c>
      <c r="AG111" s="199">
        <v>-1.37904</v>
      </c>
      <c r="AH111" s="8">
        <v>0.99786509999999995</v>
      </c>
      <c r="AJ111" s="4" t="s">
        <v>220</v>
      </c>
      <c r="AK111" s="193">
        <f t="shared" si="5"/>
        <v>113</v>
      </c>
      <c r="AL111" s="112" t="s">
        <v>280</v>
      </c>
      <c r="AN111" s="281">
        <v>-1.379143</v>
      </c>
      <c r="AO111" s="281">
        <v>5.5000000000000002E-5</v>
      </c>
      <c r="AP111" s="281">
        <v>-1.379629</v>
      </c>
      <c r="AQ111" s="381">
        <v>7.7000000000000001E-5</v>
      </c>
      <c r="AR111" s="200">
        <f t="shared" si="3"/>
        <v>485.99999999998647</v>
      </c>
      <c r="AS111" s="321">
        <f t="shared" si="6"/>
        <v>0.12300000000009526</v>
      </c>
      <c r="AT111" s="4" t="s">
        <v>304</v>
      </c>
    </row>
    <row r="112" spans="1:52" x14ac:dyDescent="0.25">
      <c r="B112" s="4">
        <v>115</v>
      </c>
      <c r="C112" s="4">
        <v>115</v>
      </c>
      <c r="D112" s="156">
        <v>9761</v>
      </c>
      <c r="E112" s="37">
        <v>7182</v>
      </c>
      <c r="F112" s="4">
        <v>731</v>
      </c>
      <c r="G112" s="4">
        <v>30</v>
      </c>
      <c r="H112" s="4" t="s">
        <v>251</v>
      </c>
      <c r="I112" s="112">
        <v>30</v>
      </c>
      <c r="J112" s="100" t="s">
        <v>271</v>
      </c>
      <c r="K112" s="100"/>
      <c r="L112" s="372" t="s">
        <v>296</v>
      </c>
      <c r="M112" s="4" t="s">
        <v>120</v>
      </c>
      <c r="N112" s="4" t="s">
        <v>285</v>
      </c>
      <c r="O112" s="10">
        <v>0.08</v>
      </c>
      <c r="V112" s="208">
        <v>-1.1117200000000001E-3</v>
      </c>
      <c r="W112" s="8">
        <v>-1.36249</v>
      </c>
      <c r="X112" s="120">
        <v>0.99988999999999995</v>
      </c>
      <c r="AA112" s="208">
        <v>2.0889000000000002E-21</v>
      </c>
      <c r="AB112" s="208">
        <v>-1.2984E-17</v>
      </c>
      <c r="AC112" s="208">
        <v>2.9725999999999997E-14</v>
      </c>
      <c r="AD112" s="208">
        <v>-3.0597999999999999E-11</v>
      </c>
      <c r="AE112" s="208">
        <v>1.5612999999999999E-8</v>
      </c>
      <c r="AF112" s="208">
        <v>-8.7962000000000006E-6</v>
      </c>
      <c r="AG112" s="199">
        <v>-1.3625100000000001</v>
      </c>
      <c r="AH112" s="8">
        <v>0.99753579999999997</v>
      </c>
      <c r="AJ112" s="4" t="s">
        <v>220</v>
      </c>
      <c r="AK112" s="193">
        <f t="shared" si="5"/>
        <v>115</v>
      </c>
      <c r="AL112" s="112" t="s">
        <v>280</v>
      </c>
      <c r="AN112" s="281">
        <v>-1.366042</v>
      </c>
      <c r="AO112" s="281">
        <v>6.6000000000000005E-5</v>
      </c>
      <c r="AP112" s="281">
        <v>-1.3662080000000001</v>
      </c>
      <c r="AQ112" s="381">
        <v>6.3E-5</v>
      </c>
      <c r="AR112" s="200">
        <f t="shared" si="3"/>
        <v>166.0000000001105</v>
      </c>
      <c r="AS112" s="321">
        <f t="shared" si="6"/>
        <v>3.5519999999999996</v>
      </c>
      <c r="AT112" s="4" t="s">
        <v>304</v>
      </c>
    </row>
    <row r="113" spans="1:46" x14ac:dyDescent="0.25">
      <c r="J113" s="6"/>
      <c r="AK113" s="284">
        <f t="shared" si="5"/>
        <v>115</v>
      </c>
      <c r="AL113" s="112" t="s">
        <v>303</v>
      </c>
      <c r="AN113" s="281">
        <v>-1.3650720000000001</v>
      </c>
      <c r="AO113" s="281">
        <v>5.3000000000000001E-5</v>
      </c>
      <c r="AP113" s="281">
        <v>-1.3652169999999999</v>
      </c>
      <c r="AQ113" s="381">
        <v>5.1E-5</v>
      </c>
      <c r="AR113" s="200">
        <f t="shared" si="3"/>
        <v>144.9999999998397</v>
      </c>
      <c r="AS113" s="321"/>
      <c r="AT113" s="4" t="s">
        <v>305</v>
      </c>
    </row>
    <row r="114" spans="1:46" x14ac:dyDescent="0.25">
      <c r="D114" s="175"/>
      <c r="E114" s="29"/>
      <c r="J114" s="6"/>
      <c r="AK114" s="284">
        <f t="shared" si="5"/>
        <v>115</v>
      </c>
      <c r="AL114" s="112" t="s">
        <v>307</v>
      </c>
      <c r="AN114" s="281">
        <v>-1.3653679999999999</v>
      </c>
      <c r="AO114" s="281">
        <v>4.0000000000000003E-5</v>
      </c>
      <c r="AP114" s="281">
        <v>-1.3658239999999999</v>
      </c>
      <c r="AQ114" s="381">
        <v>4.8999999999999998E-5</v>
      </c>
      <c r="AR114" s="200">
        <f t="shared" si="3"/>
        <v>456.00000000001194</v>
      </c>
      <c r="AS114" s="321"/>
      <c r="AT114" s="4" t="s">
        <v>306</v>
      </c>
    </row>
    <row r="115" spans="1:46" x14ac:dyDescent="0.25">
      <c r="B115" s="4">
        <v>117</v>
      </c>
      <c r="C115" s="4">
        <v>117</v>
      </c>
      <c r="D115" s="156">
        <v>9265</v>
      </c>
      <c r="E115" s="4">
        <v>5584</v>
      </c>
      <c r="F115" s="4">
        <v>732</v>
      </c>
      <c r="L115" s="372" t="s">
        <v>311</v>
      </c>
      <c r="M115" s="4" t="s">
        <v>120</v>
      </c>
      <c r="N115" s="4" t="s">
        <v>285</v>
      </c>
      <c r="O115" s="10">
        <v>0.1</v>
      </c>
      <c r="V115" s="208">
        <v>-1.03981E-3</v>
      </c>
      <c r="W115" s="8">
        <v>-1.36564</v>
      </c>
      <c r="X115" s="120">
        <v>1</v>
      </c>
      <c r="AA115" s="208">
        <v>-2.4915000000000001E-21</v>
      </c>
      <c r="AB115" s="208">
        <v>1.762E-17</v>
      </c>
      <c r="AC115" s="208">
        <v>-4.9353000000000002E-14</v>
      </c>
      <c r="AD115" s="208">
        <v>6.9643000000000004E-11</v>
      </c>
      <c r="AE115" s="208">
        <v>-4.9915000000000001E-8</v>
      </c>
      <c r="AF115" s="208">
        <v>1.1404E-5</v>
      </c>
      <c r="AG115" s="199">
        <v>-1.36554</v>
      </c>
      <c r="AH115" s="8">
        <v>0.99875270000000005</v>
      </c>
      <c r="AJ115" s="4" t="s">
        <v>220</v>
      </c>
      <c r="AK115" s="193">
        <f t="shared" si="5"/>
        <v>117</v>
      </c>
      <c r="AL115" s="112" t="s">
        <v>314</v>
      </c>
      <c r="AN115" s="281">
        <v>-1.368466</v>
      </c>
      <c r="AO115" s="281">
        <v>1.3100000000000001E-4</v>
      </c>
      <c r="AP115" s="281">
        <v>-1.3688419999999999</v>
      </c>
      <c r="AQ115" s="381">
        <v>1.5300000000000001E-4</v>
      </c>
      <c r="AR115" s="200">
        <f t="shared" si="3"/>
        <v>375.99999999993196</v>
      </c>
      <c r="AS115" s="321">
        <f>(W115-AN115)*1000</f>
        <v>2.8259999999999952</v>
      </c>
      <c r="AT115" s="4" t="s">
        <v>299</v>
      </c>
    </row>
    <row r="116" spans="1:46" x14ac:dyDescent="0.25">
      <c r="D116" s="175"/>
      <c r="AK116" s="193"/>
      <c r="AL116" s="112" t="s">
        <v>354</v>
      </c>
      <c r="AN116" s="281">
        <v>-1.3694870316188503</v>
      </c>
      <c r="AO116" s="281">
        <v>1.3378475156170555E-4</v>
      </c>
      <c r="AP116" s="281">
        <v>-1.3697289188023638</v>
      </c>
      <c r="AQ116" s="381">
        <v>1.2025990803968233E-4</v>
      </c>
      <c r="AR116" s="200">
        <f t="shared" si="3"/>
        <v>241.88718351347836</v>
      </c>
      <c r="AS116" s="321"/>
      <c r="AT116" s="4" t="s">
        <v>355</v>
      </c>
    </row>
    <row r="117" spans="1:46" x14ac:dyDescent="0.25">
      <c r="D117" s="175"/>
      <c r="AK117" s="193"/>
    </row>
    <row r="118" spans="1:46" ht="21" x14ac:dyDescent="0.25">
      <c r="A118" s="98" t="s">
        <v>193</v>
      </c>
    </row>
    <row r="119" spans="1:46" x14ac:dyDescent="0.25">
      <c r="A119" s="64"/>
      <c r="B119" s="63">
        <v>94</v>
      </c>
      <c r="C119" s="63">
        <v>94</v>
      </c>
      <c r="D119" s="96" t="s">
        <v>210</v>
      </c>
      <c r="E119" s="63"/>
      <c r="F119" s="63"/>
      <c r="G119" s="63"/>
      <c r="H119" s="63" t="s">
        <v>194</v>
      </c>
      <c r="I119" s="97" t="s">
        <v>215</v>
      </c>
      <c r="J119" s="63"/>
      <c r="K119" s="65"/>
      <c r="L119" s="604" t="s">
        <v>253</v>
      </c>
      <c r="M119" s="63" t="s">
        <v>120</v>
      </c>
      <c r="N119" s="63" t="s">
        <v>133</v>
      </c>
      <c r="O119" s="66">
        <v>0.03</v>
      </c>
      <c r="P119" s="224"/>
      <c r="Q119" s="224"/>
      <c r="R119" s="224"/>
      <c r="S119" s="224"/>
      <c r="T119" s="224"/>
      <c r="U119" s="224"/>
      <c r="V119" s="224">
        <v>-1.07157E-3</v>
      </c>
      <c r="W119" s="67">
        <v>-1.379918</v>
      </c>
      <c r="X119" s="137">
        <v>0.99870000000000003</v>
      </c>
      <c r="Y119" s="224"/>
      <c r="Z119" s="224"/>
      <c r="AA119" s="224">
        <v>1.0768000000000001E-21</v>
      </c>
      <c r="AB119" s="224">
        <v>-6.8086999999999998E-18</v>
      </c>
      <c r="AC119" s="224">
        <v>1.6680000000000001E-14</v>
      </c>
      <c r="AD119" s="224">
        <v>-2.0831E-11</v>
      </c>
      <c r="AE119" s="224">
        <v>1.6455000000000001E-8</v>
      </c>
      <c r="AF119" s="224">
        <v>-1.1124999999999999E-5</v>
      </c>
      <c r="AG119" s="263">
        <v>-1.3802000000000001</v>
      </c>
      <c r="AH119" s="67">
        <v>0.99849480000000002</v>
      </c>
      <c r="AI119" s="63"/>
      <c r="AJ119" s="63" t="s">
        <v>166</v>
      </c>
      <c r="AK119" s="272">
        <f t="shared" ref="AK119:AK128" si="7">IF(B119&gt;0,B119,AK118)</f>
        <v>94</v>
      </c>
      <c r="AL119" s="97" t="s">
        <v>344</v>
      </c>
      <c r="AM119" s="64"/>
      <c r="AN119" s="439"/>
      <c r="AO119" s="439"/>
      <c r="AP119" s="439"/>
      <c r="AQ119" s="403"/>
      <c r="AR119" s="274"/>
      <c r="AS119" s="273"/>
      <c r="AT119" s="63" t="s">
        <v>288</v>
      </c>
    </row>
    <row r="120" spans="1:46" x14ac:dyDescent="0.25">
      <c r="A120" s="64"/>
      <c r="B120" s="63">
        <v>114</v>
      </c>
      <c r="C120" s="63">
        <v>114</v>
      </c>
      <c r="D120" s="96" t="s">
        <v>210</v>
      </c>
      <c r="E120" s="63"/>
      <c r="F120" s="63"/>
      <c r="G120" s="63"/>
      <c r="H120" s="63" t="s">
        <v>195</v>
      </c>
      <c r="I120" s="97" t="s">
        <v>297</v>
      </c>
      <c r="J120" s="63"/>
      <c r="K120" s="65"/>
      <c r="L120" s="604" t="s">
        <v>295</v>
      </c>
      <c r="M120" s="63" t="s">
        <v>128</v>
      </c>
      <c r="N120" s="63" t="s">
        <v>285</v>
      </c>
      <c r="O120" s="66">
        <v>0.09</v>
      </c>
      <c r="P120" s="224"/>
      <c r="Q120" s="224"/>
      <c r="R120" s="224"/>
      <c r="S120" s="224"/>
      <c r="T120" s="224"/>
      <c r="U120" s="224"/>
      <c r="V120" s="224">
        <v>-1.0796E-3</v>
      </c>
      <c r="W120" s="67">
        <v>-1.37405</v>
      </c>
      <c r="X120" s="137">
        <v>0.99990000000000001</v>
      </c>
      <c r="Y120" s="224"/>
      <c r="Z120" s="224"/>
      <c r="AA120" s="224">
        <v>2.8078000000000002E-21</v>
      </c>
      <c r="AB120" s="224">
        <v>-1.8646999999999999E-17</v>
      </c>
      <c r="AC120" s="224">
        <v>4.7630999999999998E-14</v>
      </c>
      <c r="AD120" s="224">
        <v>-5.9750999999999996E-11</v>
      </c>
      <c r="AE120" s="224">
        <v>4.1433999999999999E-8</v>
      </c>
      <c r="AF120" s="224">
        <v>-2.0160999999999999E-5</v>
      </c>
      <c r="AG120" s="263">
        <v>-1.3740000000000001</v>
      </c>
      <c r="AH120" s="67">
        <v>0.99737640000000005</v>
      </c>
      <c r="AI120" s="63"/>
      <c r="AJ120" s="63" t="s">
        <v>220</v>
      </c>
      <c r="AK120" s="272">
        <f t="shared" si="7"/>
        <v>114</v>
      </c>
      <c r="AL120" s="97" t="s">
        <v>344</v>
      </c>
      <c r="AM120" s="64"/>
      <c r="AN120" s="439"/>
      <c r="AO120" s="439"/>
      <c r="AP120" s="439"/>
      <c r="AQ120" s="403"/>
      <c r="AR120" s="274"/>
      <c r="AS120" s="273"/>
      <c r="AT120" s="63" t="s">
        <v>288</v>
      </c>
    </row>
    <row r="121" spans="1:46" x14ac:dyDescent="0.25">
      <c r="A121" s="64"/>
      <c r="B121" s="63">
        <v>116</v>
      </c>
      <c r="C121" s="63">
        <v>116</v>
      </c>
      <c r="D121" s="279" t="s">
        <v>356</v>
      </c>
      <c r="E121" s="63"/>
      <c r="F121" s="63"/>
      <c r="G121" s="63"/>
      <c r="H121" s="63" t="s">
        <v>196</v>
      </c>
      <c r="I121" s="97" t="s">
        <v>298</v>
      </c>
      <c r="J121" s="63"/>
      <c r="K121" s="65"/>
      <c r="L121" s="604" t="s">
        <v>296</v>
      </c>
      <c r="M121" s="63" t="s">
        <v>128</v>
      </c>
      <c r="N121" s="63" t="s">
        <v>285</v>
      </c>
      <c r="O121" s="66">
        <v>0.13</v>
      </c>
      <c r="P121" s="224"/>
      <c r="Q121" s="224"/>
      <c r="R121" s="224"/>
      <c r="S121" s="224"/>
      <c r="T121" s="224"/>
      <c r="U121" s="224"/>
      <c r="V121" s="224">
        <v>-1.0858700000000001E-3</v>
      </c>
      <c r="W121" s="67">
        <v>-1.36155</v>
      </c>
      <c r="X121" s="137">
        <v>0.99970000000000003</v>
      </c>
      <c r="Y121" s="224"/>
      <c r="Z121" s="224"/>
      <c r="AA121" s="224">
        <v>-2.7692E-21</v>
      </c>
      <c r="AB121" s="224">
        <v>2.0308E-17</v>
      </c>
      <c r="AC121" s="224">
        <v>-5.8232999999999998E-14</v>
      </c>
      <c r="AD121" s="224">
        <v>8.1858999999999994E-11</v>
      </c>
      <c r="AE121" s="224">
        <v>-5.6274999999999999E-8</v>
      </c>
      <c r="AF121" s="224">
        <v>1.2661E-5</v>
      </c>
      <c r="AG121" s="263">
        <v>-1.36181</v>
      </c>
      <c r="AH121" s="67">
        <v>0.99936760000000002</v>
      </c>
      <c r="AI121" s="63"/>
      <c r="AJ121" s="63" t="s">
        <v>220</v>
      </c>
      <c r="AK121" s="272">
        <f t="shared" si="7"/>
        <v>116</v>
      </c>
      <c r="AL121" s="97" t="s">
        <v>344</v>
      </c>
      <c r="AM121" s="64"/>
      <c r="AN121" s="439"/>
      <c r="AO121" s="439"/>
      <c r="AP121" s="439"/>
      <c r="AQ121" s="403"/>
      <c r="AR121" s="274"/>
      <c r="AS121" s="273"/>
      <c r="AT121" s="63" t="s">
        <v>288</v>
      </c>
    </row>
    <row r="122" spans="1:46" x14ac:dyDescent="0.25">
      <c r="A122" s="64"/>
      <c r="B122" s="63">
        <v>118</v>
      </c>
      <c r="C122" s="63">
        <v>118</v>
      </c>
      <c r="D122" s="280" t="s">
        <v>357</v>
      </c>
      <c r="E122" s="63"/>
      <c r="F122" s="63"/>
      <c r="G122" s="63"/>
      <c r="H122" s="63" t="s">
        <v>197</v>
      </c>
      <c r="I122" s="97" t="s">
        <v>310</v>
      </c>
      <c r="J122" s="63"/>
      <c r="K122" s="65"/>
      <c r="L122" s="604" t="s">
        <v>311</v>
      </c>
      <c r="M122" s="63" t="s">
        <v>128</v>
      </c>
      <c r="N122" s="63" t="s">
        <v>285</v>
      </c>
      <c r="O122" s="66">
        <v>-0.02</v>
      </c>
      <c r="P122" s="224"/>
      <c r="Q122" s="224"/>
      <c r="R122" s="224"/>
      <c r="S122" s="224"/>
      <c r="T122" s="224"/>
      <c r="U122" s="224"/>
      <c r="V122" s="224">
        <v>-1.05893E-3</v>
      </c>
      <c r="W122" s="67">
        <v>-1.3478300000000001</v>
      </c>
      <c r="X122" s="137">
        <v>0.99990000000000001</v>
      </c>
      <c r="Y122" s="224"/>
      <c r="Z122" s="224"/>
      <c r="AA122" s="224">
        <v>8.3734000000000003E-22</v>
      </c>
      <c r="AB122" s="224">
        <v>-4.9796999999999998E-18</v>
      </c>
      <c r="AC122" s="224">
        <v>1.0856E-14</v>
      </c>
      <c r="AD122" s="224">
        <v>-1.1535999999999999E-11</v>
      </c>
      <c r="AE122" s="224">
        <v>1.0069000000000001E-8</v>
      </c>
      <c r="AF122" s="224">
        <v>-1.1384E-5</v>
      </c>
      <c r="AG122" s="263">
        <v>-1.3479099999999999</v>
      </c>
      <c r="AH122" s="67">
        <v>0.99965470000000001</v>
      </c>
      <c r="AI122" s="63"/>
      <c r="AJ122" s="63" t="s">
        <v>220</v>
      </c>
      <c r="AK122" s="272">
        <f t="shared" si="7"/>
        <v>118</v>
      </c>
      <c r="AL122" s="97" t="s">
        <v>344</v>
      </c>
      <c r="AM122" s="64"/>
      <c r="AN122" s="439"/>
      <c r="AO122" s="439"/>
      <c r="AP122" s="439"/>
      <c r="AQ122" s="403"/>
      <c r="AR122" s="274"/>
      <c r="AS122" s="273"/>
      <c r="AT122" s="63" t="s">
        <v>301</v>
      </c>
    </row>
    <row r="123" spans="1:46" x14ac:dyDescent="0.25">
      <c r="A123" s="64"/>
      <c r="B123" s="63">
        <v>119</v>
      </c>
      <c r="C123" s="63">
        <v>119</v>
      </c>
      <c r="D123" s="275" t="s">
        <v>210</v>
      </c>
      <c r="E123" s="63"/>
      <c r="F123" s="63"/>
      <c r="G123" s="63"/>
      <c r="H123" s="63" t="s">
        <v>198</v>
      </c>
      <c r="I123" s="97" t="s">
        <v>310</v>
      </c>
      <c r="J123" s="63"/>
      <c r="K123" s="65"/>
      <c r="L123" s="604" t="s">
        <v>345</v>
      </c>
      <c r="M123" s="63" t="s">
        <v>120</v>
      </c>
      <c r="N123" s="63" t="s">
        <v>285</v>
      </c>
      <c r="O123" s="66">
        <v>0.02</v>
      </c>
      <c r="P123" s="224"/>
      <c r="Q123" s="224"/>
      <c r="R123" s="224"/>
      <c r="S123" s="224"/>
      <c r="T123" s="224"/>
      <c r="U123" s="224"/>
      <c r="V123" s="224">
        <v>-1.09315E-3</v>
      </c>
      <c r="W123" s="67">
        <v>-1.3831500000000001</v>
      </c>
      <c r="X123" s="137">
        <v>1</v>
      </c>
      <c r="Y123" s="224"/>
      <c r="Z123" s="224"/>
      <c r="AA123" s="224">
        <v>3.7991000000000001E-21</v>
      </c>
      <c r="AB123" s="224">
        <v>-2.5009E-17</v>
      </c>
      <c r="AC123" s="224">
        <v>6.1853999999999996E-14</v>
      </c>
      <c r="AD123" s="224">
        <v>-7.0182999999999997E-11</v>
      </c>
      <c r="AE123" s="224">
        <v>3.6516000000000001E-8</v>
      </c>
      <c r="AF123" s="224">
        <v>-1.2063E-5</v>
      </c>
      <c r="AG123" s="263">
        <v>-1.38306</v>
      </c>
      <c r="AH123" s="67">
        <v>0.99879090000000004</v>
      </c>
      <c r="AI123" s="63"/>
      <c r="AJ123" s="63" t="s">
        <v>220</v>
      </c>
      <c r="AK123" s="272">
        <f t="shared" si="7"/>
        <v>119</v>
      </c>
      <c r="AL123" s="97" t="s">
        <v>344</v>
      </c>
      <c r="AM123" s="64"/>
      <c r="AN123" s="439"/>
      <c r="AO123" s="439"/>
      <c r="AP123" s="439"/>
      <c r="AQ123" s="403"/>
      <c r="AR123" s="274"/>
      <c r="AS123" s="273"/>
      <c r="AT123" s="63" t="s">
        <v>299</v>
      </c>
    </row>
    <row r="124" spans="1:46" x14ac:dyDescent="0.25">
      <c r="A124" s="64"/>
      <c r="B124" s="63">
        <v>120</v>
      </c>
      <c r="C124" s="63">
        <v>120</v>
      </c>
      <c r="D124" s="280" t="s">
        <v>358</v>
      </c>
      <c r="E124" s="63"/>
      <c r="F124" s="63"/>
      <c r="G124" s="63"/>
      <c r="H124" s="63" t="s">
        <v>257</v>
      </c>
      <c r="I124" s="97" t="s">
        <v>310</v>
      </c>
      <c r="J124" s="63"/>
      <c r="K124" s="65"/>
      <c r="L124" s="604" t="s">
        <v>345</v>
      </c>
      <c r="M124" s="63" t="s">
        <v>128</v>
      </c>
      <c r="N124" s="63" t="s">
        <v>285</v>
      </c>
      <c r="O124" s="66">
        <v>0.03</v>
      </c>
      <c r="P124" s="224"/>
      <c r="Q124" s="224"/>
      <c r="R124" s="224"/>
      <c r="S124" s="224"/>
      <c r="T124" s="224"/>
      <c r="U124" s="224"/>
      <c r="V124" s="224">
        <v>-1.0593E-3</v>
      </c>
      <c r="W124" s="67">
        <v>-1.36432</v>
      </c>
      <c r="X124" s="137">
        <v>1</v>
      </c>
      <c r="Y124" s="224"/>
      <c r="Z124" s="224"/>
      <c r="AA124" s="224">
        <v>-1.587E-21</v>
      </c>
      <c r="AB124" s="224">
        <v>1.0876E-17</v>
      </c>
      <c r="AC124" s="224">
        <v>-2.9087000000000003E-14</v>
      </c>
      <c r="AD124" s="224">
        <v>3.7880999999999998E-11</v>
      </c>
      <c r="AE124" s="224">
        <v>-2.2431000000000001E-8</v>
      </c>
      <c r="AF124" s="224">
        <v>4.3108999999999998E-7</v>
      </c>
      <c r="AG124" s="263">
        <v>-1.3642700000000001</v>
      </c>
      <c r="AH124" s="67">
        <v>0.99951190000000001</v>
      </c>
      <c r="AI124" s="63"/>
      <c r="AJ124" s="63" t="s">
        <v>220</v>
      </c>
      <c r="AK124" s="272">
        <f t="shared" si="7"/>
        <v>120</v>
      </c>
      <c r="AL124" s="97" t="s">
        <v>344</v>
      </c>
      <c r="AM124" s="64"/>
      <c r="AN124" s="439"/>
      <c r="AO124" s="439"/>
      <c r="AP124" s="439"/>
      <c r="AQ124" s="403"/>
      <c r="AR124" s="274"/>
      <c r="AS124" s="273"/>
      <c r="AT124" s="63" t="s">
        <v>299</v>
      </c>
    </row>
    <row r="125" spans="1:46" x14ac:dyDescent="0.25">
      <c r="A125" s="64"/>
      <c r="B125" s="63">
        <v>121</v>
      </c>
      <c r="C125" s="63">
        <v>121</v>
      </c>
      <c r="D125" s="280" t="s">
        <v>361</v>
      </c>
      <c r="E125" s="63"/>
      <c r="F125" s="63"/>
      <c r="G125" s="63"/>
      <c r="H125" s="63" t="s">
        <v>282</v>
      </c>
      <c r="I125" s="97" t="s">
        <v>316</v>
      </c>
      <c r="J125" s="63"/>
      <c r="K125" s="65"/>
      <c r="L125" s="604" t="s">
        <v>346</v>
      </c>
      <c r="M125" s="63" t="s">
        <v>120</v>
      </c>
      <c r="N125" s="63" t="s">
        <v>285</v>
      </c>
      <c r="O125" s="66">
        <v>0.08</v>
      </c>
      <c r="P125" s="224"/>
      <c r="Q125" s="224"/>
      <c r="R125" s="224"/>
      <c r="S125" s="224"/>
      <c r="T125" s="224"/>
      <c r="U125" s="224"/>
      <c r="V125" s="224">
        <v>-9.9397700000000005E-4</v>
      </c>
      <c r="W125" s="67">
        <v>-1.3757299999999999</v>
      </c>
      <c r="X125" s="137">
        <v>0.99980000000000002</v>
      </c>
      <c r="Y125" s="224"/>
      <c r="Z125" s="224"/>
      <c r="AA125" s="224">
        <v>-1.2103000000000001E-21</v>
      </c>
      <c r="AB125" s="224">
        <v>9.0166000000000002E-18</v>
      </c>
      <c r="AC125" s="224">
        <v>-2.699E-14</v>
      </c>
      <c r="AD125" s="224">
        <v>4.1294999999999998E-11</v>
      </c>
      <c r="AE125" s="224">
        <v>-3.1966000000000003E-8</v>
      </c>
      <c r="AF125" s="224">
        <v>6.2071000000000003E-6</v>
      </c>
      <c r="AG125" s="263">
        <v>-1.37585</v>
      </c>
      <c r="AH125" s="67">
        <v>0.99961</v>
      </c>
      <c r="AI125" s="63"/>
      <c r="AJ125" s="63" t="s">
        <v>220</v>
      </c>
      <c r="AK125" s="272">
        <f t="shared" si="7"/>
        <v>121</v>
      </c>
      <c r="AL125" s="97" t="s">
        <v>344</v>
      </c>
      <c r="AM125" s="64"/>
      <c r="AN125" s="439"/>
      <c r="AO125" s="439"/>
      <c r="AP125" s="439"/>
      <c r="AQ125" s="403"/>
      <c r="AR125" s="274"/>
      <c r="AS125" s="273"/>
      <c r="AT125" s="63" t="s">
        <v>302</v>
      </c>
    </row>
    <row r="126" spans="1:46" x14ac:dyDescent="0.25">
      <c r="A126" s="64"/>
      <c r="B126" s="63">
        <v>122</v>
      </c>
      <c r="C126" s="63">
        <v>122</v>
      </c>
      <c r="D126" s="279" t="s">
        <v>362</v>
      </c>
      <c r="E126" s="63"/>
      <c r="F126" s="63"/>
      <c r="G126" s="63"/>
      <c r="H126" s="63" t="s">
        <v>308</v>
      </c>
      <c r="I126" s="97" t="s">
        <v>316</v>
      </c>
      <c r="J126" s="63"/>
      <c r="K126" s="65"/>
      <c r="L126" s="604" t="s">
        <v>346</v>
      </c>
      <c r="M126" s="63" t="s">
        <v>128</v>
      </c>
      <c r="N126" s="63" t="s">
        <v>285</v>
      </c>
      <c r="O126" s="66">
        <v>-0.2</v>
      </c>
      <c r="P126" s="224"/>
      <c r="Q126" s="224"/>
      <c r="R126" s="224"/>
      <c r="S126" s="224"/>
      <c r="T126" s="224"/>
      <c r="U126" s="224"/>
      <c r="V126" s="224">
        <v>-1.04827E-3</v>
      </c>
      <c r="W126" s="67">
        <v>-1.3961300000000001</v>
      </c>
      <c r="X126" s="137">
        <v>0.99980000000000002</v>
      </c>
      <c r="Y126" s="224"/>
      <c r="Z126" s="224"/>
      <c r="AA126" s="224">
        <v>-2.9513999999999998E-21</v>
      </c>
      <c r="AB126" s="224">
        <v>1.7997000000000001E-17</v>
      </c>
      <c r="AC126" s="224">
        <v>-4.1188E-14</v>
      </c>
      <c r="AD126" s="224">
        <v>4.3563999999999998E-11</v>
      </c>
      <c r="AE126" s="224">
        <v>-1.7359E-8</v>
      </c>
      <c r="AF126" s="224">
        <v>-5.13E-6</v>
      </c>
      <c r="AG126" s="263">
        <v>-1.39629</v>
      </c>
      <c r="AH126" s="67">
        <v>0.99951820000000002</v>
      </c>
      <c r="AI126" s="63"/>
      <c r="AJ126" s="63" t="s">
        <v>220</v>
      </c>
      <c r="AK126" s="272">
        <f t="shared" si="7"/>
        <v>122</v>
      </c>
      <c r="AL126" s="97" t="s">
        <v>344</v>
      </c>
      <c r="AM126" s="64"/>
      <c r="AN126" s="439"/>
      <c r="AO126" s="439"/>
      <c r="AP126" s="439"/>
      <c r="AQ126" s="403"/>
      <c r="AR126" s="274"/>
      <c r="AS126" s="273"/>
      <c r="AT126" s="63" t="s">
        <v>302</v>
      </c>
    </row>
    <row r="127" spans="1:46" x14ac:dyDescent="0.25">
      <c r="A127" s="64"/>
      <c r="B127" s="63">
        <v>123</v>
      </c>
      <c r="C127" s="63">
        <v>123</v>
      </c>
      <c r="D127" s="96" t="s">
        <v>210</v>
      </c>
      <c r="E127" s="63"/>
      <c r="F127" s="63"/>
      <c r="G127" s="63"/>
      <c r="H127" s="63" t="s">
        <v>309</v>
      </c>
      <c r="I127" s="97" t="s">
        <v>316</v>
      </c>
      <c r="J127" s="63"/>
      <c r="K127" s="65"/>
      <c r="L127" s="604" t="s">
        <v>347</v>
      </c>
      <c r="M127" s="63" t="s">
        <v>120</v>
      </c>
      <c r="N127" s="63" t="s">
        <v>285</v>
      </c>
      <c r="O127" s="66">
        <v>0.11</v>
      </c>
      <c r="P127" s="224"/>
      <c r="Q127" s="224"/>
      <c r="R127" s="224"/>
      <c r="S127" s="224"/>
      <c r="T127" s="224"/>
      <c r="U127" s="224"/>
      <c r="V127" s="224">
        <v>-1.0519500000000001E-3</v>
      </c>
      <c r="W127" s="67">
        <v>-1.37978</v>
      </c>
      <c r="X127" s="137">
        <v>0.99980000000000002</v>
      </c>
      <c r="Y127" s="224"/>
      <c r="Z127" s="224"/>
      <c r="AA127" s="224">
        <v>-3.0102000000000002E-21</v>
      </c>
      <c r="AB127" s="224">
        <v>2.0491999999999999E-17</v>
      </c>
      <c r="AC127" s="224">
        <v>-5.4218000000000002E-14</v>
      </c>
      <c r="AD127" s="224">
        <v>7.0322999999999996E-11</v>
      </c>
      <c r="AE127" s="224">
        <v>-4.4724999999999998E-8</v>
      </c>
      <c r="AF127" s="224">
        <v>8.3117000000000004E-6</v>
      </c>
      <c r="AG127" s="263">
        <v>-1.37992</v>
      </c>
      <c r="AH127" s="67">
        <v>0.99435419999999997</v>
      </c>
      <c r="AI127" s="63"/>
      <c r="AJ127" s="63" t="s">
        <v>220</v>
      </c>
      <c r="AK127" s="272">
        <f t="shared" si="7"/>
        <v>123</v>
      </c>
      <c r="AL127" s="97" t="s">
        <v>344</v>
      </c>
      <c r="AM127" s="64"/>
      <c r="AN127" s="439"/>
      <c r="AO127" s="439"/>
      <c r="AP127" s="439"/>
      <c r="AQ127" s="403"/>
      <c r="AR127" s="274"/>
      <c r="AS127" s="273"/>
      <c r="AT127" s="63" t="s">
        <v>300</v>
      </c>
    </row>
    <row r="128" spans="1:46" x14ac:dyDescent="0.25">
      <c r="A128" s="64"/>
      <c r="B128" s="63">
        <v>124</v>
      </c>
      <c r="C128" s="63">
        <v>124</v>
      </c>
      <c r="D128" s="279" t="s">
        <v>363</v>
      </c>
      <c r="E128" s="63"/>
      <c r="F128" s="63"/>
      <c r="G128" s="63"/>
      <c r="H128" s="63" t="s">
        <v>339</v>
      </c>
      <c r="I128" s="97" t="s">
        <v>340</v>
      </c>
      <c r="J128" s="63"/>
      <c r="K128" s="65"/>
      <c r="L128" s="604" t="s">
        <v>348</v>
      </c>
      <c r="M128" s="63" t="s">
        <v>128</v>
      </c>
      <c r="N128" s="63" t="s">
        <v>285</v>
      </c>
      <c r="O128" s="66">
        <v>0.08</v>
      </c>
      <c r="P128" s="224"/>
      <c r="Q128" s="224"/>
      <c r="R128" s="224"/>
      <c r="S128" s="224"/>
      <c r="T128" s="224"/>
      <c r="U128" s="224"/>
      <c r="V128" s="224">
        <v>-1.06627E-3</v>
      </c>
      <c r="W128" s="67">
        <v>-1.3630500000000001</v>
      </c>
      <c r="X128" s="137">
        <v>0.99990000000000001</v>
      </c>
      <c r="Y128" s="224"/>
      <c r="Z128" s="224"/>
      <c r="AA128" s="224">
        <v>1.4861E-21</v>
      </c>
      <c r="AB128" s="224">
        <v>-9.5658999999999993E-18</v>
      </c>
      <c r="AC128" s="224">
        <v>2.3633999999999999E-14</v>
      </c>
      <c r="AD128" s="224">
        <v>-2.8834000000000001E-11</v>
      </c>
      <c r="AE128" s="224">
        <v>2.0631999999999999E-8</v>
      </c>
      <c r="AF128" s="224">
        <v>-1.3212E-5</v>
      </c>
      <c r="AG128" s="263">
        <v>-1.36317</v>
      </c>
      <c r="AH128" s="67">
        <v>0.99921839999999995</v>
      </c>
      <c r="AI128" s="63"/>
      <c r="AJ128" s="63" t="s">
        <v>220</v>
      </c>
      <c r="AK128" s="272">
        <f t="shared" si="7"/>
        <v>124</v>
      </c>
      <c r="AL128" s="97" t="s">
        <v>344</v>
      </c>
      <c r="AM128" s="64"/>
      <c r="AN128" s="439"/>
      <c r="AO128" s="439"/>
      <c r="AP128" s="439"/>
      <c r="AQ128" s="403"/>
      <c r="AR128" s="274"/>
      <c r="AS128" s="273"/>
      <c r="AT128" s="63" t="s">
        <v>300</v>
      </c>
    </row>
    <row r="129" spans="1:47" x14ac:dyDescent="0.25">
      <c r="A129" s="64"/>
      <c r="B129" s="65" t="s">
        <v>359</v>
      </c>
      <c r="C129" s="63"/>
      <c r="D129" s="279" t="s">
        <v>364</v>
      </c>
      <c r="E129" s="63"/>
      <c r="F129" s="63"/>
      <c r="G129" s="63"/>
      <c r="H129" s="63"/>
      <c r="I129" s="97"/>
      <c r="J129" s="63"/>
      <c r="K129" s="65"/>
      <c r="L129" s="604" t="s">
        <v>426</v>
      </c>
      <c r="M129" s="63"/>
      <c r="N129" s="63"/>
      <c r="O129" s="66"/>
      <c r="P129" s="224"/>
      <c r="Q129" s="224"/>
      <c r="R129" s="224"/>
      <c r="S129" s="224"/>
      <c r="T129" s="224"/>
      <c r="U129" s="224"/>
      <c r="V129" s="224">
        <v>-1.0189999999999999E-3</v>
      </c>
      <c r="W129" s="67"/>
      <c r="X129" s="137"/>
      <c r="Y129" s="224"/>
      <c r="Z129" s="224"/>
      <c r="AA129" s="224"/>
      <c r="AB129" s="224"/>
      <c r="AC129" s="224">
        <v>-1.4746000000000001E-16</v>
      </c>
      <c r="AD129" s="224">
        <v>-3.7267000000000002E-13</v>
      </c>
      <c r="AE129" s="224">
        <v>5.8315E-9</v>
      </c>
      <c r="AF129" s="224">
        <v>-1.3720000000000001E-5</v>
      </c>
      <c r="AG129" s="263">
        <v>-1.3596349999999999</v>
      </c>
      <c r="AH129" s="67"/>
      <c r="AI129" s="63" t="s">
        <v>425</v>
      </c>
      <c r="AJ129" s="63"/>
      <c r="AK129" s="272"/>
      <c r="AL129" s="97"/>
      <c r="AM129" s="64"/>
      <c r="AN129" s="439"/>
      <c r="AO129" s="439"/>
      <c r="AP129" s="439"/>
      <c r="AQ129" s="403"/>
      <c r="AR129" s="274"/>
      <c r="AS129" s="273"/>
      <c r="AT129" s="474"/>
    </row>
    <row r="130" spans="1:47" x14ac:dyDescent="0.25">
      <c r="A130" s="64"/>
      <c r="B130" s="65" t="s">
        <v>360</v>
      </c>
      <c r="C130" s="63"/>
      <c r="D130" s="279" t="s">
        <v>365</v>
      </c>
      <c r="E130" s="63"/>
      <c r="F130" s="63"/>
      <c r="G130" s="63"/>
      <c r="H130" s="63"/>
      <c r="I130" s="97"/>
      <c r="J130" s="63"/>
      <c r="K130" s="65"/>
      <c r="L130" s="604" t="s">
        <v>426</v>
      </c>
      <c r="M130" s="63"/>
      <c r="N130" s="63"/>
      <c r="O130" s="66"/>
      <c r="P130" s="224"/>
      <c r="Q130" s="224"/>
      <c r="R130" s="224"/>
      <c r="S130" s="224"/>
      <c r="T130" s="224"/>
      <c r="U130" s="224"/>
      <c r="V130" s="224">
        <v>-1.0387E-3</v>
      </c>
      <c r="W130" s="67"/>
      <c r="X130" s="137"/>
      <c r="Y130" s="224"/>
      <c r="Z130" s="224"/>
      <c r="AA130" s="224"/>
      <c r="AB130" s="224"/>
      <c r="AC130" s="224">
        <v>1.93937E-16</v>
      </c>
      <c r="AD130" s="224">
        <v>-2.2055699999999999E-12</v>
      </c>
      <c r="AE130" s="224">
        <v>9.4529499999999993E-9</v>
      </c>
      <c r="AF130" s="224">
        <v>-1.67667E-5</v>
      </c>
      <c r="AG130" s="263">
        <v>-1.38453</v>
      </c>
      <c r="AH130" s="67"/>
      <c r="AI130" s="63" t="s">
        <v>425</v>
      </c>
      <c r="AJ130" s="63"/>
      <c r="AK130" s="272"/>
      <c r="AL130" s="97"/>
      <c r="AM130" s="64"/>
      <c r="AN130" s="439"/>
      <c r="AO130" s="439"/>
      <c r="AP130" s="439"/>
      <c r="AQ130" s="403"/>
      <c r="AR130" s="274"/>
      <c r="AS130" s="273"/>
      <c r="AT130" s="474"/>
    </row>
    <row r="132" spans="1:47" ht="21" x14ac:dyDescent="0.25">
      <c r="A132" s="231" t="s">
        <v>267</v>
      </c>
    </row>
    <row r="133" spans="1:47" x14ac:dyDescent="0.25">
      <c r="B133" s="4">
        <v>125</v>
      </c>
      <c r="C133" s="4">
        <v>125</v>
      </c>
      <c r="D133" s="5" t="s">
        <v>315</v>
      </c>
      <c r="L133" s="372" t="s">
        <v>347</v>
      </c>
      <c r="M133" s="4" t="s">
        <v>128</v>
      </c>
      <c r="N133" s="4" t="s">
        <v>285</v>
      </c>
      <c r="O133" s="10">
        <v>0.02</v>
      </c>
      <c r="V133" s="208">
        <v>-1.05916E-3</v>
      </c>
      <c r="W133" s="8">
        <v>-1.36694</v>
      </c>
      <c r="X133" s="120">
        <v>1</v>
      </c>
      <c r="AA133" s="208">
        <v>-1.8388000000000001E-21</v>
      </c>
      <c r="AB133" s="208">
        <v>1.3997999999999999E-17</v>
      </c>
      <c r="AC133" s="208">
        <v>-4.1800999999999999E-14</v>
      </c>
      <c r="AD133" s="208">
        <v>6.1007000000000004E-11</v>
      </c>
      <c r="AE133" s="208">
        <v>-4.2214999999999998E-8</v>
      </c>
      <c r="AF133" s="208">
        <v>7.2417999999999998E-6</v>
      </c>
      <c r="AG133" s="199">
        <v>-1.3669500000000001</v>
      </c>
      <c r="AH133" s="8">
        <v>0.99994459999999996</v>
      </c>
      <c r="AJ133" s="4" t="s">
        <v>220</v>
      </c>
      <c r="AK133" s="193">
        <f>IF(B133&gt;0,B133,AK132)</f>
        <v>125</v>
      </c>
    </row>
    <row r="134" spans="1:47" x14ac:dyDescent="0.25">
      <c r="B134" s="4">
        <v>126</v>
      </c>
      <c r="C134" s="4">
        <v>126</v>
      </c>
      <c r="D134" s="5" t="s">
        <v>315</v>
      </c>
      <c r="L134" s="372" t="s">
        <v>350</v>
      </c>
      <c r="M134" s="4" t="s">
        <v>120</v>
      </c>
      <c r="N134" s="4" t="s">
        <v>351</v>
      </c>
      <c r="O134" s="10">
        <v>1.4999999999999999E-2</v>
      </c>
      <c r="V134" s="208">
        <v>-1.0547E-3</v>
      </c>
      <c r="W134" s="8">
        <v>-1.38049</v>
      </c>
      <c r="X134" s="120">
        <v>0.99990000000000001</v>
      </c>
      <c r="AA134" s="208">
        <v>-1.1906000000000001E-22</v>
      </c>
      <c r="AB134" s="208">
        <v>2.7799000000000001E-18</v>
      </c>
      <c r="AC134" s="208">
        <v>-1.4806E-14</v>
      </c>
      <c r="AD134" s="208">
        <v>3.2776E-11</v>
      </c>
      <c r="AE134" s="208">
        <v>-3.1568000000000002E-8</v>
      </c>
      <c r="AF134" s="208">
        <v>6.9674000000000004E-6</v>
      </c>
      <c r="AG134" s="199">
        <v>-1.3806</v>
      </c>
      <c r="AH134" s="8">
        <v>0.99816000000000005</v>
      </c>
      <c r="AJ134" s="4" t="s">
        <v>220</v>
      </c>
      <c r="AK134" s="193">
        <f>IF(B134&gt;0,B134,AK133)</f>
        <v>126</v>
      </c>
    </row>
    <row r="135" spans="1:47" x14ac:dyDescent="0.25">
      <c r="B135" s="4">
        <v>127</v>
      </c>
      <c r="C135" s="4">
        <v>127</v>
      </c>
      <c r="D135" s="5" t="s">
        <v>315</v>
      </c>
      <c r="L135" s="372" t="s">
        <v>350</v>
      </c>
      <c r="M135" s="4" t="s">
        <v>128</v>
      </c>
      <c r="N135" s="4" t="s">
        <v>351</v>
      </c>
      <c r="O135" s="10">
        <v>4.4999999999999998E-2</v>
      </c>
      <c r="V135" s="208">
        <v>-1.09304E-3</v>
      </c>
      <c r="W135" s="8">
        <v>-1.3944399999999999</v>
      </c>
      <c r="X135" s="120">
        <v>0.99950000000000006</v>
      </c>
      <c r="AA135" s="208">
        <v>-2.8635999999999999E-21</v>
      </c>
      <c r="AB135" s="208">
        <v>2.1109999999999999E-17</v>
      </c>
      <c r="AC135" s="208">
        <v>-6.0642000000000001E-14</v>
      </c>
      <c r="AD135" s="208">
        <v>8.4510000000000001E-11</v>
      </c>
      <c r="AE135" s="208">
        <v>-5.5970999999999999E-8</v>
      </c>
      <c r="AF135" s="208">
        <v>1.0696000000000001E-5</v>
      </c>
      <c r="AG135" s="199">
        <v>-1.3944000000000001</v>
      </c>
      <c r="AH135" s="8">
        <v>0.99768999999999997</v>
      </c>
      <c r="AJ135" s="4" t="s">
        <v>220</v>
      </c>
      <c r="AK135" s="193">
        <f>IF(B135&gt;0,B135,AK134)</f>
        <v>127</v>
      </c>
    </row>
    <row r="137" spans="1:47" ht="21" x14ac:dyDescent="0.3">
      <c r="A137" s="98" t="s">
        <v>367</v>
      </c>
      <c r="F137" s="320" t="s">
        <v>394</v>
      </c>
    </row>
    <row r="138" spans="1:47" ht="63" x14ac:dyDescent="0.25">
      <c r="A138" s="195"/>
      <c r="B138" s="4">
        <v>97</v>
      </c>
      <c r="C138" s="4">
        <v>97</v>
      </c>
      <c r="D138" s="5">
        <v>12552</v>
      </c>
      <c r="E138" s="4">
        <v>6737</v>
      </c>
      <c r="F138" s="4">
        <v>713</v>
      </c>
      <c r="H138" s="4" t="s">
        <v>251</v>
      </c>
      <c r="L138" s="372" t="s">
        <v>259</v>
      </c>
      <c r="M138" s="4" t="s">
        <v>120</v>
      </c>
      <c r="N138" s="4" t="s">
        <v>133</v>
      </c>
      <c r="O138" s="10">
        <v>0.24</v>
      </c>
      <c r="V138" s="208">
        <v>-1.14035E-3</v>
      </c>
      <c r="W138" s="8">
        <v>-1.3969499999999999</v>
      </c>
      <c r="X138" s="120">
        <v>0.99980000000000002</v>
      </c>
      <c r="AA138" s="208">
        <v>3.2519000000000001E-22</v>
      </c>
      <c r="AB138" s="208">
        <v>-1.1243000000000001E-18</v>
      </c>
      <c r="AC138" s="208">
        <v>-5.2261000000000003E-17</v>
      </c>
      <c r="AD138" s="208">
        <v>2.6351999999999999E-12</v>
      </c>
      <c r="AE138" s="208">
        <v>1.8297E-9</v>
      </c>
      <c r="AF138" s="208">
        <v>-9.5541000000000006E-6</v>
      </c>
      <c r="AG138" s="485">
        <v>-1.3970499999999999</v>
      </c>
      <c r="AH138" s="8">
        <v>0.99964439999999999</v>
      </c>
      <c r="AI138" s="114" t="s">
        <v>392</v>
      </c>
      <c r="AJ138" s="114" t="s">
        <v>166</v>
      </c>
      <c r="AK138" s="193">
        <f t="shared" ref="AK138:AK153" si="8">IF(B138&gt;0,B138,AK137)</f>
        <v>97</v>
      </c>
      <c r="AL138" s="112" t="s">
        <v>262</v>
      </c>
      <c r="AN138" s="281">
        <v>-1.390301</v>
      </c>
      <c r="AO138" s="281">
        <v>4.1999999999999998E-5</v>
      </c>
      <c r="AP138" s="298">
        <v>-1.390566</v>
      </c>
      <c r="AQ138" s="381">
        <v>3.8000000000000002E-5</v>
      </c>
      <c r="AR138" s="200">
        <f t="shared" ref="AR138:AR153" si="9">(AN138-AP138)*10^6</f>
        <v>264.9999999999597</v>
      </c>
      <c r="AT138" s="5" t="s">
        <v>256</v>
      </c>
      <c r="AU138" s="22" t="s">
        <v>266</v>
      </c>
    </row>
    <row r="139" spans="1:47" x14ac:dyDescent="0.25">
      <c r="A139" s="195"/>
      <c r="B139" s="4">
        <v>101</v>
      </c>
      <c r="C139" s="4">
        <v>101</v>
      </c>
      <c r="D139" s="5">
        <v>12382</v>
      </c>
      <c r="E139" s="4">
        <v>7183</v>
      </c>
      <c r="F139" s="4">
        <v>717</v>
      </c>
      <c r="H139" s="4" t="s">
        <v>251</v>
      </c>
      <c r="L139" s="372" t="s">
        <v>289</v>
      </c>
      <c r="M139" s="4" t="s">
        <v>120</v>
      </c>
      <c r="N139" s="4" t="s">
        <v>290</v>
      </c>
      <c r="O139" s="10">
        <v>0.21</v>
      </c>
      <c r="V139" s="208">
        <v>-1.1233899999999999E-3</v>
      </c>
      <c r="W139" s="8">
        <v>-1.37906</v>
      </c>
      <c r="X139" s="120">
        <v>0.99960000000000004</v>
      </c>
      <c r="AA139" s="208">
        <v>7.7316000000000005E-23</v>
      </c>
      <c r="AB139" s="208">
        <v>1.0712E-19</v>
      </c>
      <c r="AC139" s="208">
        <v>-2.4407E-15</v>
      </c>
      <c r="AD139" s="208">
        <v>6.1500000000000002E-12</v>
      </c>
      <c r="AE139" s="208">
        <v>-3.1218000000000001E-9</v>
      </c>
      <c r="AF139" s="208">
        <v>-6.2478999999999999E-6</v>
      </c>
      <c r="AG139" s="199">
        <v>-1.3793299999999999</v>
      </c>
      <c r="AH139" s="8">
        <v>0.99990999999999997</v>
      </c>
      <c r="AI139" s="114" t="s">
        <v>393</v>
      </c>
      <c r="AJ139" s="114" t="s">
        <v>166</v>
      </c>
      <c r="AK139" s="193">
        <f t="shared" si="8"/>
        <v>101</v>
      </c>
      <c r="AL139" s="112" t="s">
        <v>379</v>
      </c>
      <c r="AN139" s="281">
        <v>-1.3830351234301961</v>
      </c>
      <c r="AO139" s="281">
        <v>1.2309984907791049E-4</v>
      </c>
      <c r="AP139" s="281">
        <v>-1.3832264791096354</v>
      </c>
      <c r="AQ139" s="381">
        <v>1.2627410996738199E-4</v>
      </c>
      <c r="AR139" s="200">
        <f t="shared" si="9"/>
        <v>191.35567943928677</v>
      </c>
      <c r="AS139" s="321">
        <f t="shared" ref="AS139:AS146" si="10">(W139-AN139)*1000</f>
        <v>3.9751234301961258</v>
      </c>
      <c r="AT139" s="4" t="s">
        <v>256</v>
      </c>
      <c r="AU139" s="368"/>
    </row>
    <row r="140" spans="1:47" x14ac:dyDescent="0.25">
      <c r="A140" s="195"/>
      <c r="B140" s="4">
        <v>102</v>
      </c>
      <c r="C140" s="4">
        <v>102</v>
      </c>
      <c r="D140" s="5">
        <v>12545</v>
      </c>
      <c r="E140" s="4">
        <v>7973</v>
      </c>
      <c r="F140" s="4">
        <v>718</v>
      </c>
      <c r="H140" s="4" t="s">
        <v>251</v>
      </c>
      <c r="L140" s="372" t="s">
        <v>291</v>
      </c>
      <c r="M140" s="4" t="s">
        <v>120</v>
      </c>
      <c r="N140" s="4" t="s">
        <v>285</v>
      </c>
      <c r="O140" s="10">
        <v>7.0000000000000007E-2</v>
      </c>
      <c r="V140" s="208">
        <v>-1.13575E-3</v>
      </c>
      <c r="W140" s="8">
        <v>-1.35154</v>
      </c>
      <c r="X140" s="120">
        <v>0.99960000000000004</v>
      </c>
      <c r="AA140" s="208">
        <v>3.4490000010000002E-22</v>
      </c>
      <c r="AB140" s="208">
        <v>-1.5413E-18</v>
      </c>
      <c r="AC140" s="208">
        <v>1.4334E-15</v>
      </c>
      <c r="AD140" s="208">
        <v>1.6807000000000001E-12</v>
      </c>
      <c r="AE140" s="208">
        <v>-5.6651000000000004E-10</v>
      </c>
      <c r="AF140" s="208">
        <v>-6.9858000000000001E-6</v>
      </c>
      <c r="AG140" s="485">
        <v>-1.3516300000000001</v>
      </c>
      <c r="AH140" s="8">
        <v>0.9998494</v>
      </c>
      <c r="AI140" s="114" t="s">
        <v>383</v>
      </c>
      <c r="AJ140" s="114" t="s">
        <v>166</v>
      </c>
      <c r="AK140" s="193">
        <f t="shared" si="8"/>
        <v>102</v>
      </c>
      <c r="AL140" s="112" t="s">
        <v>380</v>
      </c>
      <c r="AN140" s="281">
        <v>-1.3479777157470907</v>
      </c>
      <c r="AO140" s="281">
        <v>4.169417417691696E-5</v>
      </c>
      <c r="AP140" s="298">
        <v>-1.3484248147828499</v>
      </c>
      <c r="AQ140" s="381">
        <v>4.0133426430294901E-5</v>
      </c>
      <c r="AR140" s="200">
        <f t="shared" si="9"/>
        <v>447.09903575923528</v>
      </c>
      <c r="AS140" s="321">
        <f t="shared" si="10"/>
        <v>-3.5622842529092758</v>
      </c>
      <c r="AT140" s="114" t="s">
        <v>384</v>
      </c>
      <c r="AU140" s="368"/>
    </row>
    <row r="141" spans="1:47" x14ac:dyDescent="0.25">
      <c r="B141" s="4">
        <v>106</v>
      </c>
      <c r="C141" s="4">
        <v>106</v>
      </c>
      <c r="D141" s="5">
        <v>9642</v>
      </c>
      <c r="E141" s="4">
        <v>6736</v>
      </c>
      <c r="F141" s="4">
        <v>723</v>
      </c>
      <c r="H141" s="4" t="s">
        <v>251</v>
      </c>
      <c r="I141" s="282" t="s">
        <v>371</v>
      </c>
      <c r="J141" s="205"/>
      <c r="K141" s="207"/>
      <c r="L141" s="372" t="s">
        <v>287</v>
      </c>
      <c r="M141" s="4" t="s">
        <v>120</v>
      </c>
      <c r="N141" s="4" t="s">
        <v>285</v>
      </c>
      <c r="O141" s="10">
        <v>0</v>
      </c>
      <c r="V141" s="208">
        <v>-1.0931700000000001E-3</v>
      </c>
      <c r="W141" s="8">
        <v>-1.3774500000000001</v>
      </c>
      <c r="X141" s="120">
        <v>0.99980000000000002</v>
      </c>
      <c r="AA141" s="208">
        <v>-1.1265000000000001E-22</v>
      </c>
      <c r="AB141" s="208">
        <v>9.6610999999999994E-19</v>
      </c>
      <c r="AC141" s="208">
        <v>-3.0046E-15</v>
      </c>
      <c r="AD141" s="208">
        <v>3.5867000000000001E-12</v>
      </c>
      <c r="AE141" s="208">
        <v>8.7201999999999995E-10</v>
      </c>
      <c r="AF141" s="208">
        <v>-6.3084999999999998E-6</v>
      </c>
      <c r="AG141" s="199">
        <v>-1.3773599999999999</v>
      </c>
      <c r="AH141" s="8">
        <v>0.99785270000000004</v>
      </c>
      <c r="AI141" s="114" t="s">
        <v>369</v>
      </c>
      <c r="AJ141" s="4" t="s">
        <v>220</v>
      </c>
      <c r="AK141" s="193">
        <f t="shared" si="8"/>
        <v>106</v>
      </c>
      <c r="AL141" s="112" t="s">
        <v>381</v>
      </c>
      <c r="AN141" s="281">
        <v>-1.3803939760955173</v>
      </c>
      <c r="AO141" s="281">
        <v>6.7826620815719969E-5</v>
      </c>
      <c r="AP141" s="281">
        <v>-1.3810938190846038</v>
      </c>
      <c r="AQ141" s="381">
        <v>5.898061767417752E-5</v>
      </c>
      <c r="AR141" s="200">
        <f t="shared" si="9"/>
        <v>699.84298908654091</v>
      </c>
      <c r="AS141" s="321">
        <f t="shared" si="10"/>
        <v>2.9439760955172201</v>
      </c>
      <c r="AT141" s="114" t="s">
        <v>382</v>
      </c>
      <c r="AU141" s="207" t="s">
        <v>371</v>
      </c>
    </row>
    <row r="142" spans="1:47" x14ac:dyDescent="0.25">
      <c r="A142" s="195"/>
      <c r="B142" s="4">
        <v>128</v>
      </c>
      <c r="C142" s="4">
        <v>128</v>
      </c>
      <c r="D142" s="5">
        <v>9634</v>
      </c>
      <c r="E142" s="4">
        <v>7913</v>
      </c>
      <c r="F142" s="4">
        <v>733</v>
      </c>
      <c r="H142" s="4" t="s">
        <v>251</v>
      </c>
      <c r="I142" s="112" t="s">
        <v>434</v>
      </c>
      <c r="L142" s="372" t="s">
        <v>372</v>
      </c>
      <c r="M142" s="4" t="s">
        <v>120</v>
      </c>
      <c r="N142" s="4" t="s">
        <v>290</v>
      </c>
      <c r="O142" s="10">
        <v>0</v>
      </c>
      <c r="V142" s="208">
        <v>-1.045141453271788E-3</v>
      </c>
      <c r="W142" s="8">
        <v>-1.3583616991713894</v>
      </c>
      <c r="X142" s="120">
        <v>0.99991093729661051</v>
      </c>
      <c r="AA142" s="208">
        <v>3.6487672701335723E-21</v>
      </c>
      <c r="AB142" s="208">
        <v>-2.5803861895272181E-17</v>
      </c>
      <c r="AC142" s="208">
        <v>7.1471636974463108E-14</v>
      </c>
      <c r="AD142" s="208">
        <v>-9.8870492427293099E-11</v>
      </c>
      <c r="AE142" s="208">
        <v>7.5474106987009528E-8</v>
      </c>
      <c r="AF142" s="208">
        <v>-3.6401347515723073E-5</v>
      </c>
      <c r="AG142" s="199">
        <v>-1.3584954782132881</v>
      </c>
      <c r="AH142" s="8">
        <v>0.99935229217499377</v>
      </c>
      <c r="AI142" s="114" t="s">
        <v>370</v>
      </c>
      <c r="AJ142" s="4" t="s">
        <v>220</v>
      </c>
      <c r="AK142" s="193">
        <f t="shared" si="8"/>
        <v>128</v>
      </c>
      <c r="AL142" s="112" t="s">
        <v>373</v>
      </c>
      <c r="AN142" s="281">
        <v>-1.3618644273601981</v>
      </c>
      <c r="AO142" s="281">
        <v>5.6484982633075518E-5</v>
      </c>
      <c r="AP142" s="281">
        <v>-1.3619812942903693</v>
      </c>
      <c r="AQ142" s="381">
        <v>5.0806133828589128E-5</v>
      </c>
      <c r="AR142" s="200">
        <f t="shared" si="9"/>
        <v>116.86693017121108</v>
      </c>
      <c r="AS142" s="321">
        <f t="shared" si="10"/>
        <v>3.5027281888087014</v>
      </c>
    </row>
    <row r="143" spans="1:47" x14ac:dyDescent="0.25">
      <c r="A143" s="195"/>
      <c r="B143" s="4">
        <v>129</v>
      </c>
      <c r="C143" s="4">
        <v>129</v>
      </c>
      <c r="D143" s="5">
        <v>9752</v>
      </c>
      <c r="E143" s="4">
        <v>7945</v>
      </c>
      <c r="F143" s="4">
        <v>734</v>
      </c>
      <c r="H143" s="4" t="s">
        <v>251</v>
      </c>
      <c r="L143" s="372" t="s">
        <v>372</v>
      </c>
      <c r="M143" s="4" t="s">
        <v>128</v>
      </c>
      <c r="N143" s="4" t="s">
        <v>290</v>
      </c>
      <c r="O143" s="10">
        <v>0.06</v>
      </c>
      <c r="V143" s="208">
        <v>-9.9705498484919898E-4</v>
      </c>
      <c r="W143" s="8">
        <v>-1.3663497184909688</v>
      </c>
      <c r="X143" s="120">
        <v>0.99995572737580329</v>
      </c>
      <c r="AA143" s="208">
        <v>2.3737743436275098E-21</v>
      </c>
      <c r="AB143" s="208">
        <v>-1.4853920764270496E-17</v>
      </c>
      <c r="AC143" s="208">
        <v>3.4519295512631088E-14</v>
      </c>
      <c r="AD143" s="208">
        <v>-3.7330254460132715E-11</v>
      </c>
      <c r="AE143" s="208">
        <v>2.3498521489922318E-8</v>
      </c>
      <c r="AF143" s="208">
        <v>-1.7017457623134208E-5</v>
      </c>
      <c r="AG143" s="199">
        <v>-1.3664517123705175</v>
      </c>
      <c r="AH143" s="8">
        <v>0.99961795281312005</v>
      </c>
      <c r="AI143" s="114" t="s">
        <v>370</v>
      </c>
      <c r="AJ143" s="4" t="s">
        <v>220</v>
      </c>
      <c r="AK143" s="193">
        <f t="shared" si="8"/>
        <v>129</v>
      </c>
      <c r="AL143" s="112" t="s">
        <v>373</v>
      </c>
      <c r="AN143" s="281">
        <v>-1.37138157574728</v>
      </c>
      <c r="AO143" s="281">
        <v>6.6138653178077973E-5</v>
      </c>
      <c r="AP143" s="281">
        <v>-1.3714586034123815</v>
      </c>
      <c r="AQ143" s="381">
        <v>8.2236087751122303E-5</v>
      </c>
      <c r="AR143" s="200">
        <f t="shared" si="9"/>
        <v>77.027665101425669</v>
      </c>
      <c r="AS143" s="321">
        <f t="shared" si="10"/>
        <v>5.0318572563112784</v>
      </c>
    </row>
    <row r="144" spans="1:47" x14ac:dyDescent="0.25">
      <c r="B144" s="4">
        <v>130</v>
      </c>
      <c r="C144" s="4">
        <v>130</v>
      </c>
      <c r="D144" s="5">
        <v>12381</v>
      </c>
      <c r="E144" s="4">
        <v>7915</v>
      </c>
      <c r="F144" s="4">
        <v>735</v>
      </c>
      <c r="H144" s="4" t="s">
        <v>251</v>
      </c>
      <c r="L144" s="372" t="s">
        <v>374</v>
      </c>
      <c r="M144" s="4" t="s">
        <v>120</v>
      </c>
      <c r="N144" s="4" t="s">
        <v>290</v>
      </c>
      <c r="O144" s="10">
        <v>0</v>
      </c>
      <c r="V144" s="208">
        <v>-1.0063487717734431E-3</v>
      </c>
      <c r="W144" s="8">
        <v>-1.3690687832583894</v>
      </c>
      <c r="X144" s="120">
        <v>0.99983686661864213</v>
      </c>
      <c r="AA144" s="208">
        <v>4.2633094404252769E-21</v>
      </c>
      <c r="AB144" s="208">
        <v>-2.9203351683397598E-17</v>
      </c>
      <c r="AC144" s="208">
        <v>7.7317873856801712E-14</v>
      </c>
      <c r="AD144" s="208">
        <v>-1.0090450856297993E-10</v>
      </c>
      <c r="AE144" s="208">
        <v>7.2379663204799953E-8</v>
      </c>
      <c r="AF144" s="208">
        <v>-3.4798561664032796E-5</v>
      </c>
      <c r="AG144" s="199">
        <v>-1.3692051778375467</v>
      </c>
      <c r="AH144" s="8">
        <v>0.99967462683808139</v>
      </c>
      <c r="AJ144" s="4" t="s">
        <v>220</v>
      </c>
      <c r="AK144" s="193">
        <f t="shared" si="8"/>
        <v>130</v>
      </c>
      <c r="AL144" s="112" t="s">
        <v>375</v>
      </c>
      <c r="AN144" s="281">
        <v>-1.3728147122853995</v>
      </c>
      <c r="AO144" s="281">
        <v>9.2173817821241704E-5</v>
      </c>
      <c r="AP144" s="281">
        <v>-1.3728041012573495</v>
      </c>
      <c r="AQ144" s="381">
        <v>9.9680729107166251E-5</v>
      </c>
      <c r="AR144" s="200">
        <f t="shared" si="9"/>
        <v>-10.611028050000471</v>
      </c>
      <c r="AS144" s="321">
        <f t="shared" si="10"/>
        <v>3.7459290270100976</v>
      </c>
    </row>
    <row r="145" spans="1:46" x14ac:dyDescent="0.25">
      <c r="B145" s="4">
        <v>132</v>
      </c>
      <c r="C145" s="4">
        <v>132</v>
      </c>
      <c r="D145" s="5">
        <v>12551</v>
      </c>
      <c r="E145" s="4">
        <v>7948</v>
      </c>
      <c r="F145" s="4">
        <v>737</v>
      </c>
      <c r="H145" s="4" t="s">
        <v>251</v>
      </c>
      <c r="L145" s="372" t="s">
        <v>378</v>
      </c>
      <c r="M145" s="4" t="s">
        <v>120</v>
      </c>
      <c r="N145" s="4" t="s">
        <v>290</v>
      </c>
      <c r="O145" s="10">
        <v>0.02</v>
      </c>
      <c r="V145" s="208">
        <v>-1.0786160717734812E-3</v>
      </c>
      <c r="W145" s="8">
        <v>-1.3572322810684327</v>
      </c>
      <c r="X145" s="120">
        <v>0.99997376269308724</v>
      </c>
      <c r="AA145" s="208">
        <v>9.7039697747938683E-22</v>
      </c>
      <c r="AB145" s="208">
        <v>-6.2715523088695859E-18</v>
      </c>
      <c r="AC145" s="208">
        <v>1.6075667984558329E-14</v>
      </c>
      <c r="AD145" s="208">
        <v>-2.2335623719933861E-11</v>
      </c>
      <c r="AE145" s="208">
        <v>2.1904314874940277E-8</v>
      </c>
      <c r="AF145" s="208">
        <v>-1.7948881962759584E-5</v>
      </c>
      <c r="AG145" s="199">
        <v>-1.357320704150599</v>
      </c>
      <c r="AH145" s="8">
        <v>0.99981010844757512</v>
      </c>
      <c r="AJ145" s="4" t="s">
        <v>220</v>
      </c>
      <c r="AK145" s="193">
        <f t="shared" si="8"/>
        <v>132</v>
      </c>
      <c r="AL145" s="112" t="s">
        <v>377</v>
      </c>
      <c r="AN145" s="281">
        <v>-1.3613104715453557</v>
      </c>
      <c r="AO145" s="281">
        <v>4.172710774277827E-5</v>
      </c>
      <c r="AP145" s="281">
        <v>-1.3615829473694676</v>
      </c>
      <c r="AQ145" s="381">
        <v>4.5365111314623125E-5</v>
      </c>
      <c r="AR145" s="200">
        <f t="shared" si="9"/>
        <v>272.47582411193957</v>
      </c>
      <c r="AS145" s="321">
        <f t="shared" si="10"/>
        <v>4.0781904769229271</v>
      </c>
    </row>
    <row r="146" spans="1:46" x14ac:dyDescent="0.2">
      <c r="B146" s="4">
        <v>133</v>
      </c>
      <c r="C146" s="4">
        <v>133</v>
      </c>
      <c r="D146" s="17">
        <v>12540</v>
      </c>
      <c r="E146" s="16">
        <v>7982</v>
      </c>
      <c r="F146" s="16">
        <v>746</v>
      </c>
      <c r="G146" s="369"/>
      <c r="H146" s="4" t="s">
        <v>251</v>
      </c>
      <c r="L146" s="372" t="s">
        <v>378</v>
      </c>
      <c r="M146" s="4" t="s">
        <v>128</v>
      </c>
      <c r="N146" s="4" t="s">
        <v>290</v>
      </c>
      <c r="O146" s="10">
        <v>0</v>
      </c>
      <c r="V146" s="208">
        <v>-1.0462375066910446E-3</v>
      </c>
      <c r="W146" s="8">
        <v>-1.3731852926531649</v>
      </c>
      <c r="X146" s="120">
        <v>0.9999591000036343</v>
      </c>
      <c r="AA146" s="208">
        <v>4.6356070550261962E-21</v>
      </c>
      <c r="AB146" s="208">
        <v>-3.1734920069753086E-17</v>
      </c>
      <c r="AC146" s="208">
        <v>8.3850391787391961E-14</v>
      </c>
      <c r="AD146" s="208">
        <v>-1.0877009568300239E-10</v>
      </c>
      <c r="AE146" s="208">
        <v>7.6845244798041484E-8</v>
      </c>
      <c r="AF146" s="208">
        <v>-3.5522660910830461E-5</v>
      </c>
      <c r="AG146" s="199">
        <v>-1.3733163808767375</v>
      </c>
      <c r="AH146" s="8">
        <v>0.99927960775336444</v>
      </c>
      <c r="AJ146" s="4" t="s">
        <v>220</v>
      </c>
      <c r="AK146" s="193">
        <f t="shared" si="8"/>
        <v>133</v>
      </c>
      <c r="AL146" s="112" t="s">
        <v>396</v>
      </c>
      <c r="AN146" s="281">
        <v>-1.3766494860171545</v>
      </c>
      <c r="AO146" s="281">
        <v>4.3441705537379482E-5</v>
      </c>
      <c r="AP146" s="281">
        <v>-1.3766852346221954</v>
      </c>
      <c r="AQ146" s="381">
        <v>3.9695708804158323E-5</v>
      </c>
      <c r="AR146" s="200">
        <f t="shared" si="9"/>
        <v>35.748605040852865</v>
      </c>
      <c r="AS146" s="321">
        <f t="shared" si="10"/>
        <v>3.4641933639896205</v>
      </c>
    </row>
    <row r="147" spans="1:46" x14ac:dyDescent="0.25">
      <c r="AK147" s="193">
        <f t="shared" si="8"/>
        <v>133</v>
      </c>
      <c r="AL147" s="112" t="s">
        <v>397</v>
      </c>
      <c r="AN147" s="281">
        <v>-1.3776810326804843</v>
      </c>
      <c r="AO147" s="281">
        <v>4.9391022730063317E-5</v>
      </c>
      <c r="AP147" s="281">
        <v>-1.3777325089562193</v>
      </c>
      <c r="AQ147" s="381">
        <v>4.6011028743904382E-5</v>
      </c>
      <c r="AR147" s="200">
        <f t="shared" si="9"/>
        <v>51.476275735096166</v>
      </c>
      <c r="AS147" s="321"/>
    </row>
    <row r="148" spans="1:46" x14ac:dyDescent="0.25">
      <c r="B148" s="4">
        <v>134</v>
      </c>
      <c r="C148" s="4">
        <v>134</v>
      </c>
      <c r="D148" s="5">
        <v>12541</v>
      </c>
      <c r="E148" s="4">
        <v>7974</v>
      </c>
      <c r="F148" s="4">
        <v>740</v>
      </c>
      <c r="H148" s="4" t="s">
        <v>251</v>
      </c>
      <c r="L148" s="372" t="s">
        <v>398</v>
      </c>
      <c r="M148" s="4" t="s">
        <v>120</v>
      </c>
      <c r="N148" s="4" t="s">
        <v>290</v>
      </c>
      <c r="O148" s="10">
        <v>0</v>
      </c>
      <c r="V148" s="208">
        <v>-1.0604115354288447E-3</v>
      </c>
      <c r="W148" s="8">
        <v>-1.3906473575110425</v>
      </c>
      <c r="X148" s="120">
        <v>0.99997874985114965</v>
      </c>
      <c r="AA148" s="208">
        <v>1.70583795951933E-21</v>
      </c>
      <c r="AB148" s="208">
        <v>-1.159731915293244E-17</v>
      </c>
      <c r="AC148" s="208">
        <v>3.0447347629145258E-14</v>
      </c>
      <c r="AD148" s="208">
        <v>-4.0064210032947026E-11</v>
      </c>
      <c r="AE148" s="208">
        <v>3.2677252640784418E-8</v>
      </c>
      <c r="AF148" s="208">
        <v>-2.1941970759508971E-5</v>
      </c>
      <c r="AG148" s="199">
        <v>-1.3907371779600197</v>
      </c>
      <c r="AH148" s="8">
        <v>0.99951219545730707</v>
      </c>
      <c r="AJ148" s="4" t="s">
        <v>220</v>
      </c>
      <c r="AK148" s="193">
        <f t="shared" si="8"/>
        <v>134</v>
      </c>
      <c r="AL148" s="112" t="s">
        <v>396</v>
      </c>
      <c r="AN148" s="281">
        <v>-1.3932484240130365</v>
      </c>
      <c r="AO148" s="281">
        <v>4.2762977402767413E-5</v>
      </c>
      <c r="AP148" s="281">
        <v>-1.3933600214632693</v>
      </c>
      <c r="AQ148" s="381">
        <v>4.3868083791222767E-5</v>
      </c>
      <c r="AR148" s="200">
        <f t="shared" si="9"/>
        <v>111.59745023281431</v>
      </c>
      <c r="AS148" s="321">
        <f t="shared" ref="AS148:AS153" si="11">(W148-AN148)*1000</f>
        <v>2.6010665019939871</v>
      </c>
    </row>
    <row r="149" spans="1:46" x14ac:dyDescent="0.25">
      <c r="B149" s="4">
        <v>135</v>
      </c>
      <c r="C149" s="4">
        <v>135</v>
      </c>
      <c r="D149" s="5">
        <v>12543</v>
      </c>
      <c r="E149" s="4">
        <v>7977</v>
      </c>
      <c r="F149" s="4">
        <v>741</v>
      </c>
      <c r="H149" s="4" t="s">
        <v>251</v>
      </c>
      <c r="L149" s="372" t="s">
        <v>398</v>
      </c>
      <c r="M149" s="4" t="s">
        <v>128</v>
      </c>
      <c r="N149" s="4" t="s">
        <v>290</v>
      </c>
      <c r="O149" s="10">
        <v>0.03</v>
      </c>
      <c r="V149" s="208">
        <v>-1.0775955399580052E-3</v>
      </c>
      <c r="W149" s="8">
        <v>-1.348170598076248</v>
      </c>
      <c r="X149" s="120">
        <v>0.9997102617099356</v>
      </c>
      <c r="AA149" s="208">
        <v>3.9411835705956949E-21</v>
      </c>
      <c r="AB149" s="208">
        <v>-2.7841246851282832E-17</v>
      </c>
      <c r="AC149" s="208">
        <v>7.71826087264998E-14</v>
      </c>
      <c r="AD149" s="208">
        <v>-1.0724989636772135E-10</v>
      </c>
      <c r="AE149" s="208">
        <v>8.0892166225080901E-8</v>
      </c>
      <c r="AF149" s="208">
        <v>-3.5902615160595046E-5</v>
      </c>
      <c r="AG149" s="199">
        <v>-1.3482872494128695</v>
      </c>
      <c r="AH149" s="8">
        <v>0.99985051216297005</v>
      </c>
      <c r="AJ149" s="4" t="s">
        <v>220</v>
      </c>
      <c r="AK149" s="193">
        <f t="shared" si="8"/>
        <v>135</v>
      </c>
      <c r="AL149" s="112" t="s">
        <v>399</v>
      </c>
      <c r="AN149" s="281">
        <v>-1.3511024515650534</v>
      </c>
      <c r="AO149" s="281">
        <v>4.2137932436861941E-5</v>
      </c>
      <c r="AP149" s="281">
        <v>-1.3513514919792955</v>
      </c>
      <c r="AQ149" s="381">
        <v>4.2048331050832839E-5</v>
      </c>
      <c r="AR149" s="200">
        <f t="shared" si="9"/>
        <v>249.04041424211874</v>
      </c>
      <c r="AS149" s="321">
        <f t="shared" si="11"/>
        <v>2.9318534888054248</v>
      </c>
    </row>
    <row r="150" spans="1:46" x14ac:dyDescent="0.25">
      <c r="B150" s="4">
        <v>136</v>
      </c>
      <c r="C150" s="4">
        <v>136</v>
      </c>
      <c r="D150" s="5">
        <v>12390</v>
      </c>
      <c r="E150" s="4">
        <v>7983</v>
      </c>
      <c r="F150" s="4">
        <v>742</v>
      </c>
      <c r="H150" s="4" t="s">
        <v>251</v>
      </c>
      <c r="L150" s="372" t="s">
        <v>400</v>
      </c>
      <c r="M150" s="4" t="s">
        <v>120</v>
      </c>
      <c r="N150" s="4" t="s">
        <v>290</v>
      </c>
      <c r="O150" s="10">
        <v>0.22</v>
      </c>
      <c r="V150" s="208">
        <v>-1.0235752707638045E-3</v>
      </c>
      <c r="W150" s="8">
        <v>-1.3723819467085698</v>
      </c>
      <c r="X150" s="120">
        <v>0.99996756867597825</v>
      </c>
      <c r="AA150" s="208">
        <v>1.2084637266420729E-21</v>
      </c>
      <c r="AB150" s="208">
        <v>-7.801828864257232E-18</v>
      </c>
      <c r="AC150" s="208">
        <v>2.0035132546802059E-14</v>
      </c>
      <c r="AD150" s="208">
        <v>-2.752593303924083E-11</v>
      </c>
      <c r="AE150" s="208">
        <v>2.5439799251727204E-8</v>
      </c>
      <c r="AF150" s="208">
        <v>-1.9870926186130568E-5</v>
      </c>
      <c r="AG150" s="485">
        <v>-1.3724742650043515</v>
      </c>
      <c r="AH150" s="8">
        <v>0.99937942178567218</v>
      </c>
      <c r="AJ150" s="4" t="s">
        <v>220</v>
      </c>
      <c r="AK150" s="193">
        <f t="shared" si="8"/>
        <v>136</v>
      </c>
      <c r="AL150" s="112" t="s">
        <v>399</v>
      </c>
      <c r="AN150" s="281">
        <v>-1.3835603185734022</v>
      </c>
      <c r="AO150" s="281">
        <v>4.977354904631108E-5</v>
      </c>
      <c r="AP150" s="298">
        <v>-1.3836658171114151</v>
      </c>
      <c r="AQ150" s="381">
        <v>5.6601763536737893E-5</v>
      </c>
      <c r="AR150" s="200">
        <f t="shared" si="9"/>
        <v>105.49853801289366</v>
      </c>
      <c r="AS150" s="355">
        <f t="shared" si="11"/>
        <v>11.178371864832393</v>
      </c>
    </row>
    <row r="151" spans="1:46" x14ac:dyDescent="0.25">
      <c r="B151" s="4">
        <v>137</v>
      </c>
      <c r="C151" s="4">
        <v>137</v>
      </c>
      <c r="D151" s="5">
        <v>12573</v>
      </c>
      <c r="E151" s="4">
        <v>7984</v>
      </c>
      <c r="F151" s="4">
        <v>743</v>
      </c>
      <c r="H151" s="4" t="s">
        <v>251</v>
      </c>
      <c r="L151" s="372" t="s">
        <v>400</v>
      </c>
      <c r="M151" s="4" t="s">
        <v>128</v>
      </c>
      <c r="N151" s="4" t="s">
        <v>290</v>
      </c>
      <c r="O151" s="10">
        <v>0</v>
      </c>
      <c r="V151" s="208">
        <v>-1.0676936635882297E-3</v>
      </c>
      <c r="W151" s="8">
        <v>-1.3934594550753772</v>
      </c>
      <c r="X151" s="120">
        <v>0.99997388714561619</v>
      </c>
      <c r="AA151" s="208">
        <v>1.2903393744544702E-21</v>
      </c>
      <c r="AB151" s="208">
        <v>-9.2547651905914706E-18</v>
      </c>
      <c r="AC151" s="208">
        <v>2.7146023554223379E-14</v>
      </c>
      <c r="AD151" s="208">
        <v>-4.3109644550029045E-11</v>
      </c>
      <c r="AE151" s="208">
        <v>4.3107617547098162E-8</v>
      </c>
      <c r="AF151" s="208">
        <v>-3.0019369888365486E-5</v>
      </c>
      <c r="AG151" s="199">
        <v>-1.3935849313662425</v>
      </c>
      <c r="AH151" s="8">
        <v>0.99988201570644208</v>
      </c>
      <c r="AJ151" s="4" t="s">
        <v>220</v>
      </c>
      <c r="AK151" s="193">
        <f t="shared" si="8"/>
        <v>137</v>
      </c>
      <c r="AL151" s="112" t="s">
        <v>401</v>
      </c>
      <c r="AN151" s="281">
        <v>-1.3977758388814747</v>
      </c>
      <c r="AO151" s="281">
        <v>7.4551769395995765E-5</v>
      </c>
      <c r="AP151" s="281">
        <v>-1.3978883622857305</v>
      </c>
      <c r="AQ151" s="381">
        <v>7.2335960601854603E-5</v>
      </c>
      <c r="AR151" s="200">
        <f t="shared" si="9"/>
        <v>112.52340425582652</v>
      </c>
      <c r="AS151" s="321">
        <f t="shared" si="11"/>
        <v>4.3163838060975568</v>
      </c>
    </row>
    <row r="152" spans="1:46" x14ac:dyDescent="0.25">
      <c r="B152" s="4">
        <v>138</v>
      </c>
      <c r="C152" s="4">
        <v>138</v>
      </c>
      <c r="D152" s="5">
        <v>12575</v>
      </c>
      <c r="E152" s="4">
        <v>8064</v>
      </c>
      <c r="F152" s="4">
        <v>744</v>
      </c>
      <c r="H152" s="4" t="s">
        <v>251</v>
      </c>
      <c r="L152" s="372" t="s">
        <v>402</v>
      </c>
      <c r="M152" s="4" t="s">
        <v>120</v>
      </c>
      <c r="N152" s="4" t="s">
        <v>290</v>
      </c>
      <c r="O152" s="10">
        <v>0</v>
      </c>
      <c r="V152" s="208">
        <v>-1.0292066271938441E-3</v>
      </c>
      <c r="W152" s="8">
        <v>-1.3695813988793173</v>
      </c>
      <c r="X152" s="120">
        <v>0.99997487516382166</v>
      </c>
      <c r="AA152" s="208">
        <v>3.4954792435485862E-21</v>
      </c>
      <c r="AB152" s="208">
        <v>-2.3033006281511785E-17</v>
      </c>
      <c r="AC152" s="208">
        <v>5.7802298946384532E-14</v>
      </c>
      <c r="AD152" s="208">
        <v>-7.0061120834121642E-11</v>
      </c>
      <c r="AE152" s="208">
        <v>4.6755381881260195E-8</v>
      </c>
      <c r="AF152" s="208">
        <v>-2.3936253032698041E-5</v>
      </c>
      <c r="AG152" s="199">
        <v>-1.369680249536525</v>
      </c>
      <c r="AH152" s="8">
        <v>0.99960636348919063</v>
      </c>
      <c r="AJ152" s="4" t="s">
        <v>220</v>
      </c>
      <c r="AK152" s="193">
        <f t="shared" si="8"/>
        <v>138</v>
      </c>
      <c r="AL152" s="112" t="s">
        <v>401</v>
      </c>
      <c r="AN152" s="281">
        <v>-1.3735265023285703</v>
      </c>
      <c r="AO152" s="281">
        <v>4.202475302330749E-5</v>
      </c>
      <c r="AP152" s="281">
        <v>-1.373635110930719</v>
      </c>
      <c r="AQ152" s="381">
        <v>4.1080736786821115E-5</v>
      </c>
      <c r="AR152" s="200">
        <f t="shared" si="9"/>
        <v>108.60860214867429</v>
      </c>
      <c r="AS152" s="321">
        <f t="shared" si="11"/>
        <v>3.945103449253029</v>
      </c>
    </row>
    <row r="153" spans="1:46" x14ac:dyDescent="0.25">
      <c r="B153" s="4">
        <v>139</v>
      </c>
      <c r="C153" s="4">
        <v>139</v>
      </c>
      <c r="D153" s="5">
        <v>12559</v>
      </c>
      <c r="E153" s="4">
        <v>8065</v>
      </c>
      <c r="F153" s="4">
        <v>745</v>
      </c>
      <c r="H153" s="4" t="s">
        <v>251</v>
      </c>
      <c r="L153" s="372" t="s">
        <v>402</v>
      </c>
      <c r="M153" s="4" t="s">
        <v>128</v>
      </c>
      <c r="N153" s="4" t="s">
        <v>290</v>
      </c>
      <c r="O153" s="10">
        <v>0.02</v>
      </c>
      <c r="V153" s="208">
        <v>-1.0486183742608628E-3</v>
      </c>
      <c r="W153" s="8">
        <v>-1.3746275946731712</v>
      </c>
      <c r="X153" s="120">
        <v>0.99997709911043475</v>
      </c>
      <c r="AA153" s="208">
        <v>7.505938946101461E-22</v>
      </c>
      <c r="AB153" s="208">
        <v>-4.3683358553160138E-18</v>
      </c>
      <c r="AC153" s="208">
        <v>9.0871808691310257E-15</v>
      </c>
      <c r="AD153" s="208">
        <v>-8.1605571181921081E-12</v>
      </c>
      <c r="AE153" s="208">
        <v>4.1552598571745328E-9</v>
      </c>
      <c r="AF153" s="208">
        <v>-4.2200537593798919E-6</v>
      </c>
      <c r="AG153" s="199">
        <v>-1.374665162578149</v>
      </c>
      <c r="AH153" s="8">
        <v>0.99880630011214755</v>
      </c>
      <c r="AJ153" s="4" t="s">
        <v>220</v>
      </c>
      <c r="AK153" s="193">
        <f t="shared" si="8"/>
        <v>139</v>
      </c>
      <c r="AL153" s="112" t="s">
        <v>401</v>
      </c>
      <c r="AN153" s="281">
        <v>-1.3788628775867884</v>
      </c>
      <c r="AO153" s="281">
        <v>4.234566393979022E-5</v>
      </c>
      <c r="AP153" s="281">
        <v>-1.379056767721659</v>
      </c>
      <c r="AQ153" s="381">
        <v>4.3136270368566018E-5</v>
      </c>
      <c r="AR153" s="200">
        <f t="shared" si="9"/>
        <v>193.89013487058904</v>
      </c>
      <c r="AS153" s="321">
        <f t="shared" si="11"/>
        <v>4.2352829136171888</v>
      </c>
    </row>
    <row r="154" spans="1:46" x14ac:dyDescent="0.25">
      <c r="B154" s="305">
        <v>140</v>
      </c>
      <c r="C154" s="305">
        <v>140</v>
      </c>
      <c r="D154" s="442" t="s">
        <v>449</v>
      </c>
    </row>
    <row r="155" spans="1:46" x14ac:dyDescent="0.25">
      <c r="B155" s="4">
        <v>141</v>
      </c>
      <c r="C155" s="4">
        <v>141</v>
      </c>
      <c r="D155" s="5">
        <v>12542</v>
      </c>
      <c r="E155" s="4">
        <v>8059</v>
      </c>
      <c r="F155" s="4">
        <v>748</v>
      </c>
      <c r="H155" s="4" t="s">
        <v>251</v>
      </c>
      <c r="L155" s="372" t="s">
        <v>403</v>
      </c>
      <c r="M155" s="4" t="s">
        <v>128</v>
      </c>
      <c r="N155" s="4" t="s">
        <v>290</v>
      </c>
      <c r="O155" s="10">
        <v>-0.04</v>
      </c>
      <c r="V155" s="208">
        <v>-1.0119697376758654E-3</v>
      </c>
      <c r="W155" s="8">
        <v>-1.3621631300534984</v>
      </c>
      <c r="X155" s="120">
        <v>0.99993490680915276</v>
      </c>
      <c r="AA155" s="208">
        <v>5.1902243353850725E-21</v>
      </c>
      <c r="AB155" s="208">
        <v>-3.493168059285199E-17</v>
      </c>
      <c r="AC155" s="208">
        <v>8.9158123033477438E-14</v>
      </c>
      <c r="AD155" s="208">
        <v>-1.0730610900878538E-10</v>
      </c>
      <c r="AE155" s="208">
        <v>6.5032988525418845E-8</v>
      </c>
      <c r="AF155" s="208">
        <v>-2.5942073972968535E-5</v>
      </c>
      <c r="AG155" s="199">
        <v>-1.3623027405193084</v>
      </c>
      <c r="AH155" s="8">
        <v>0.99887233043735391</v>
      </c>
      <c r="AJ155" s="4" t="s">
        <v>220</v>
      </c>
      <c r="AK155" s="193">
        <f>IF(B155&gt;0,B155,AK180)</f>
        <v>141</v>
      </c>
      <c r="AL155" s="112" t="s">
        <v>405</v>
      </c>
      <c r="AN155" s="281">
        <v>-1.3664672690197779</v>
      </c>
      <c r="AO155" s="281">
        <v>4.7230092085791839E-5</v>
      </c>
      <c r="AP155" s="281">
        <v>-1.3665248002025725</v>
      </c>
      <c r="AQ155" s="381">
        <v>4.927023943682219E-5</v>
      </c>
      <c r="AR155" s="200">
        <f t="shared" ref="AR155:AR174" si="12">(AN155-AP155)*10^6</f>
        <v>57.531182794612334</v>
      </c>
      <c r="AS155" s="321">
        <f t="shared" ref="AS155:AS174" si="13">(W155-AN155)*1000</f>
        <v>4.3041389662794582</v>
      </c>
    </row>
    <row r="156" spans="1:46" x14ac:dyDescent="0.25">
      <c r="B156" s="4">
        <v>142</v>
      </c>
      <c r="C156" s="4">
        <v>142</v>
      </c>
      <c r="D156" s="156">
        <v>12549</v>
      </c>
      <c r="E156" s="155">
        <v>8062</v>
      </c>
      <c r="F156" s="155">
        <v>749</v>
      </c>
      <c r="H156" s="4" t="s">
        <v>251</v>
      </c>
      <c r="L156" s="372" t="s">
        <v>406</v>
      </c>
      <c r="M156" s="4" t="s">
        <v>120</v>
      </c>
      <c r="N156" s="4" t="s">
        <v>290</v>
      </c>
      <c r="O156" s="10">
        <v>0</v>
      </c>
      <c r="V156" s="208">
        <v>-1.0242988034414476E-3</v>
      </c>
      <c r="W156" s="8">
        <v>-1.3834443749398628</v>
      </c>
      <c r="X156" s="120">
        <v>0.99990475412293911</v>
      </c>
      <c r="AA156" s="208">
        <v>7.6419503346159724E-22</v>
      </c>
      <c r="AB156" s="208">
        <v>-4.9677672513755632E-18</v>
      </c>
      <c r="AC156" s="208">
        <v>1.2280055858500544E-14</v>
      </c>
      <c r="AD156" s="208">
        <v>-1.5621159669977328E-11</v>
      </c>
      <c r="AE156" s="208">
        <v>1.5462218025595092E-8</v>
      </c>
      <c r="AF156" s="208">
        <v>-1.6409042966657811E-5</v>
      </c>
      <c r="AG156" s="199">
        <v>-1.3835468753389193</v>
      </c>
      <c r="AH156" s="8">
        <v>0.99995866861718175</v>
      </c>
      <c r="AJ156" s="4" t="s">
        <v>220</v>
      </c>
      <c r="AK156" s="193">
        <f t="shared" ref="AK156:AK172" si="14">IF(B156&gt;0,B156,AK155)</f>
        <v>142</v>
      </c>
      <c r="AL156" s="112" t="s">
        <v>405</v>
      </c>
      <c r="AN156" s="281">
        <v>-1.3860249179105639</v>
      </c>
      <c r="AO156" s="281">
        <v>5.0940378086695487E-5</v>
      </c>
      <c r="AP156" s="281">
        <v>-1.3861229157600259</v>
      </c>
      <c r="AQ156" s="381">
        <v>5.1799242568731401E-5</v>
      </c>
      <c r="AR156" s="200">
        <f t="shared" si="12"/>
        <v>97.99784946196155</v>
      </c>
      <c r="AS156" s="321">
        <f t="shared" si="13"/>
        <v>2.5805429707010941</v>
      </c>
    </row>
    <row r="157" spans="1:46" x14ac:dyDescent="0.25">
      <c r="A157" s="7" t="s">
        <v>395</v>
      </c>
      <c r="B157" s="4">
        <v>143</v>
      </c>
      <c r="C157" s="4">
        <v>143</v>
      </c>
      <c r="D157" s="5">
        <v>8501</v>
      </c>
      <c r="E157" s="4">
        <v>5590</v>
      </c>
      <c r="F157" s="4">
        <v>702</v>
      </c>
      <c r="H157" s="4" t="s">
        <v>251</v>
      </c>
      <c r="L157" s="372" t="s">
        <v>406</v>
      </c>
      <c r="M157" s="4" t="s">
        <v>128</v>
      </c>
      <c r="N157" s="4" t="s">
        <v>290</v>
      </c>
      <c r="O157" s="10">
        <v>0.05</v>
      </c>
      <c r="V157" s="208">
        <v>-1.0059543603682278E-3</v>
      </c>
      <c r="W157" s="8">
        <v>-1.3812626812170867</v>
      </c>
      <c r="X157" s="120">
        <v>0.99996209632822286</v>
      </c>
      <c r="AA157" s="208">
        <v>6.8369829160835082E-22</v>
      </c>
      <c r="AB157" s="208">
        <v>-5.0119272782253951E-18</v>
      </c>
      <c r="AC157" s="208">
        <v>1.4446860496321795E-14</v>
      </c>
      <c r="AD157" s="208">
        <v>-2.1332664998614656E-11</v>
      </c>
      <c r="AE157" s="208">
        <v>2.0060086236253126E-8</v>
      </c>
      <c r="AF157" s="208">
        <v>-1.5365684501082442E-5</v>
      </c>
      <c r="AG157" s="199">
        <v>-1.3813367139914408</v>
      </c>
      <c r="AH157" s="8">
        <v>0.9999166225592715</v>
      </c>
      <c r="AI157" s="166" t="s">
        <v>421</v>
      </c>
      <c r="AJ157" s="283" t="s">
        <v>368</v>
      </c>
      <c r="AK157" s="193">
        <f t="shared" si="14"/>
        <v>143</v>
      </c>
      <c r="AL157" s="112" t="s">
        <v>405</v>
      </c>
      <c r="AN157" s="281">
        <v>-1.384946970166878</v>
      </c>
      <c r="AO157" s="281">
        <v>5.4158751240759757E-5</v>
      </c>
      <c r="AP157" s="281">
        <v>-1.3849826355820691</v>
      </c>
      <c r="AQ157" s="381">
        <v>5.4950647774678292E-5</v>
      </c>
      <c r="AR157" s="200">
        <f t="shared" si="12"/>
        <v>35.665415191177274</v>
      </c>
      <c r="AS157" s="321">
        <f t="shared" si="13"/>
        <v>3.6842889497912257</v>
      </c>
      <c r="AT157" s="4" t="s">
        <v>496</v>
      </c>
    </row>
    <row r="158" spans="1:46" x14ac:dyDescent="0.25">
      <c r="B158" s="4">
        <v>144</v>
      </c>
      <c r="C158" s="4">
        <v>144</v>
      </c>
      <c r="D158" s="5">
        <v>12558</v>
      </c>
      <c r="E158" s="4">
        <v>7946</v>
      </c>
      <c r="F158" s="4">
        <v>750</v>
      </c>
      <c r="H158" s="4" t="s">
        <v>251</v>
      </c>
      <c r="L158" s="372" t="s">
        <v>407</v>
      </c>
      <c r="M158" s="4" t="s">
        <v>120</v>
      </c>
      <c r="N158" s="4" t="s">
        <v>290</v>
      </c>
      <c r="O158" s="10">
        <v>0.05</v>
      </c>
      <c r="V158" s="208">
        <v>-9.3309741070746416E-4</v>
      </c>
      <c r="W158" s="8">
        <v>-1.3798171457114832</v>
      </c>
      <c r="X158" s="120">
        <v>0.99994713403008628</v>
      </c>
      <c r="AA158" s="208">
        <v>1.9365092455352587E-24</v>
      </c>
      <c r="AB158" s="208">
        <v>6.9262067403277779E-19</v>
      </c>
      <c r="AC158" s="208">
        <v>-4.0959689967754888E-15</v>
      </c>
      <c r="AD158" s="208">
        <v>7.8681965843404552E-12</v>
      </c>
      <c r="AE158" s="208">
        <v>-3.2046975146936955E-9</v>
      </c>
      <c r="AF158" s="208">
        <v>-6.2384190168781282E-6</v>
      </c>
      <c r="AG158" s="199">
        <v>-1.3798718408781192</v>
      </c>
      <c r="AH158" s="8">
        <v>0.99976321212863695</v>
      </c>
      <c r="AJ158" s="114" t="s">
        <v>368</v>
      </c>
      <c r="AK158" s="193">
        <f t="shared" si="14"/>
        <v>144</v>
      </c>
      <c r="AL158" s="112" t="s">
        <v>408</v>
      </c>
      <c r="AN158" s="281">
        <v>-1.3830328100571663</v>
      </c>
      <c r="AO158" s="281">
        <v>4.3101980270281952E-5</v>
      </c>
      <c r="AP158" s="281">
        <v>-1.3832363726854107</v>
      </c>
      <c r="AQ158" s="381">
        <v>4.4902363054679559E-5</v>
      </c>
      <c r="AR158" s="200">
        <f t="shared" si="12"/>
        <v>203.56262824439142</v>
      </c>
      <c r="AS158" s="321">
        <f t="shared" si="13"/>
        <v>3.2156643456831002</v>
      </c>
    </row>
    <row r="159" spans="1:46" x14ac:dyDescent="0.25">
      <c r="B159" s="4">
        <v>145</v>
      </c>
      <c r="C159" s="4">
        <v>145</v>
      </c>
      <c r="D159" s="5">
        <v>12537</v>
      </c>
      <c r="E159" s="4">
        <v>7975</v>
      </c>
      <c r="F159" s="4">
        <v>751</v>
      </c>
      <c r="H159" s="4" t="s">
        <v>251</v>
      </c>
      <c r="L159" s="372" t="s">
        <v>407</v>
      </c>
      <c r="M159" s="4" t="s">
        <v>128</v>
      </c>
      <c r="N159" s="4" t="s">
        <v>290</v>
      </c>
      <c r="O159" s="10">
        <v>0.05</v>
      </c>
      <c r="V159" s="208">
        <v>-1.0117033843311521E-3</v>
      </c>
      <c r="W159" s="8">
        <v>-1.3950151547486087</v>
      </c>
      <c r="X159" s="120">
        <v>0.99990154965258804</v>
      </c>
      <c r="AA159" s="208">
        <v>3.0727903764087963E-21</v>
      </c>
      <c r="AB159" s="208">
        <v>-2.0864632126677908E-17</v>
      </c>
      <c r="AC159" s="208">
        <v>5.3829833939410378E-14</v>
      </c>
      <c r="AD159" s="208">
        <v>-6.6595678698966242E-11</v>
      </c>
      <c r="AE159" s="208">
        <v>4.4741414597188181E-8</v>
      </c>
      <c r="AF159" s="208">
        <v>-2.2481433113531544E-5</v>
      </c>
      <c r="AG159" s="199">
        <v>-1.3951122095750772</v>
      </c>
      <c r="AH159" s="8">
        <v>0.99963329873359441</v>
      </c>
      <c r="AJ159" s="114" t="s">
        <v>368</v>
      </c>
      <c r="AK159" s="193">
        <f t="shared" si="14"/>
        <v>145</v>
      </c>
      <c r="AL159" s="112" t="s">
        <v>387</v>
      </c>
      <c r="AN159" s="281">
        <v>-1.3988173236594414</v>
      </c>
      <c r="AO159" s="281">
        <v>4.1128083401430886E-5</v>
      </c>
      <c r="AP159" s="281">
        <v>-1.3989189435609333</v>
      </c>
      <c r="AQ159" s="381">
        <v>4.131778675355404E-5</v>
      </c>
      <c r="AR159" s="200">
        <f t="shared" si="12"/>
        <v>101.61990149182287</v>
      </c>
      <c r="AS159" s="321">
        <f t="shared" si="13"/>
        <v>3.8021689108327372</v>
      </c>
    </row>
    <row r="160" spans="1:46" x14ac:dyDescent="0.25">
      <c r="B160" s="4">
        <v>146</v>
      </c>
      <c r="C160" s="4">
        <v>146</v>
      </c>
      <c r="D160" s="5">
        <v>12379</v>
      </c>
      <c r="E160" s="4">
        <v>7949</v>
      </c>
      <c r="F160" s="4">
        <v>747</v>
      </c>
      <c r="H160" s="4" t="s">
        <v>251</v>
      </c>
      <c r="L160" s="372" t="s">
        <v>409</v>
      </c>
      <c r="M160" s="4" t="s">
        <v>120</v>
      </c>
      <c r="N160" s="4" t="s">
        <v>290</v>
      </c>
      <c r="O160" s="10">
        <v>0.06</v>
      </c>
      <c r="V160" s="208">
        <v>-9.6271990171001081E-4</v>
      </c>
      <c r="W160" s="8">
        <v>-1.3830181717895129</v>
      </c>
      <c r="X160" s="120">
        <v>0.99995010518212213</v>
      </c>
      <c r="AA160" s="208">
        <v>1.7467774885717105E-21</v>
      </c>
      <c r="AB160" s="208">
        <v>-1.2692036533835671E-17</v>
      </c>
      <c r="AC160" s="208">
        <v>3.5337288408523503E-14</v>
      </c>
      <c r="AD160" s="208">
        <v>-4.7655054908149892E-11</v>
      </c>
      <c r="AE160" s="208">
        <v>3.6073321549951435E-8</v>
      </c>
      <c r="AF160" s="208">
        <v>-2.1916029229708624E-5</v>
      </c>
      <c r="AG160" s="199">
        <v>-1.3831249483359744</v>
      </c>
      <c r="AH160" s="8">
        <v>0.99979695458534001</v>
      </c>
      <c r="AJ160" s="114" t="s">
        <v>368</v>
      </c>
      <c r="AK160" s="193">
        <f t="shared" si="14"/>
        <v>146</v>
      </c>
      <c r="AL160" s="112" t="s">
        <v>387</v>
      </c>
      <c r="AN160" s="281">
        <v>-1.3855719721833675</v>
      </c>
      <c r="AO160" s="281">
        <v>4.3094915433784879E-5</v>
      </c>
      <c r="AP160" s="281">
        <v>-1.386383105207373</v>
      </c>
      <c r="AQ160" s="381">
        <v>4.6132130610223061E-5</v>
      </c>
      <c r="AR160" s="200">
        <f t="shared" si="12"/>
        <v>811.13302400548366</v>
      </c>
      <c r="AS160" s="321">
        <f t="shared" si="13"/>
        <v>2.553800393854555</v>
      </c>
    </row>
    <row r="161" spans="2:46" x14ac:dyDescent="0.25">
      <c r="B161" s="4">
        <v>147</v>
      </c>
      <c r="C161" s="4">
        <v>147</v>
      </c>
      <c r="D161" s="5">
        <v>12388</v>
      </c>
      <c r="E161" s="4">
        <v>8068</v>
      </c>
      <c r="F161" s="4">
        <v>753</v>
      </c>
      <c r="H161" s="4" t="s">
        <v>251</v>
      </c>
      <c r="L161" s="372" t="s">
        <v>409</v>
      </c>
      <c r="M161" s="4" t="s">
        <v>128</v>
      </c>
      <c r="N161" s="4" t="s">
        <v>290</v>
      </c>
      <c r="O161" s="10">
        <v>0.06</v>
      </c>
      <c r="V161" s="208">
        <v>-9.6864318131512355E-4</v>
      </c>
      <c r="W161" s="8">
        <v>-1.391148313651569</v>
      </c>
      <c r="X161" s="120">
        <v>0.99995828302500744</v>
      </c>
      <c r="AA161" s="208">
        <v>-3.2229479595129668E-21</v>
      </c>
      <c r="AB161" s="208">
        <v>2.187146675218145E-17</v>
      </c>
      <c r="AC161" s="208">
        <v>-5.6455518768270391E-14</v>
      </c>
      <c r="AD161" s="208">
        <v>6.7479893757431404E-11</v>
      </c>
      <c r="AE161" s="208">
        <v>-3.3523643571068341E-8</v>
      </c>
      <c r="AF161" s="208">
        <v>-2.0375424374757814E-7</v>
      </c>
      <c r="AG161" s="199">
        <v>-1.3911863570368233</v>
      </c>
      <c r="AH161" s="8">
        <v>0.99861714615050634</v>
      </c>
      <c r="AJ161" s="114" t="s">
        <v>368</v>
      </c>
      <c r="AK161" s="193">
        <f t="shared" si="14"/>
        <v>147</v>
      </c>
      <c r="AL161" s="112" t="s">
        <v>404</v>
      </c>
      <c r="AN161" s="281">
        <v>-1.3947389291363104</v>
      </c>
      <c r="AO161" s="281">
        <v>4.3322981219512715E-5</v>
      </c>
      <c r="AP161" s="281">
        <v>-1.3948686881251273</v>
      </c>
      <c r="AQ161" s="381">
        <v>3.9973609374680007E-5</v>
      </c>
      <c r="AR161" s="200">
        <f t="shared" si="12"/>
        <v>129.75898881695258</v>
      </c>
      <c r="AS161" s="321">
        <f t="shared" si="13"/>
        <v>3.5906154847413774</v>
      </c>
    </row>
    <row r="162" spans="2:46" x14ac:dyDescent="0.25">
      <c r="B162" s="4">
        <v>148</v>
      </c>
      <c r="C162" s="4">
        <v>148</v>
      </c>
      <c r="D162" s="5">
        <v>12386</v>
      </c>
      <c r="E162" s="4">
        <v>8063</v>
      </c>
      <c r="F162" s="4">
        <v>754</v>
      </c>
      <c r="H162" s="4" t="s">
        <v>251</v>
      </c>
      <c r="L162" s="372" t="s">
        <v>410</v>
      </c>
      <c r="M162" s="4" t="s">
        <v>120</v>
      </c>
      <c r="N162" s="4" t="s">
        <v>290</v>
      </c>
      <c r="O162" s="10">
        <v>0.03</v>
      </c>
      <c r="V162" s="208">
        <v>-9.3499651330650494E-4</v>
      </c>
      <c r="W162" s="8">
        <v>-1.3798270832391022</v>
      </c>
      <c r="X162" s="120">
        <v>0.99993410643968628</v>
      </c>
      <c r="AA162" s="208">
        <v>5.2351110496056203E-21</v>
      </c>
      <c r="AB162" s="208">
        <v>-3.5812319134506729E-17</v>
      </c>
      <c r="AC162" s="208">
        <v>9.4369410052796906E-14</v>
      </c>
      <c r="AD162" s="208">
        <v>-1.2017787174516913E-10</v>
      </c>
      <c r="AE162" s="208">
        <v>7.8861745883237911E-8</v>
      </c>
      <c r="AF162" s="208">
        <v>-3.1264158087297638E-5</v>
      </c>
      <c r="AG162" s="199">
        <v>-1.3799413713812176</v>
      </c>
      <c r="AH162" s="8">
        <v>0.998983546872245</v>
      </c>
      <c r="AJ162" s="114" t="s">
        <v>368</v>
      </c>
      <c r="AK162" s="193">
        <f t="shared" si="14"/>
        <v>148</v>
      </c>
      <c r="AL162" s="112" t="s">
        <v>411</v>
      </c>
      <c r="AN162" s="281">
        <v>-1.3825276330285456</v>
      </c>
      <c r="AO162" s="281">
        <v>5.136469518124836E-5</v>
      </c>
      <c r="AP162" s="281">
        <v>-1.3826712595653701</v>
      </c>
      <c r="AQ162" s="381">
        <v>6.6822264803321243E-5</v>
      </c>
      <c r="AR162" s="200">
        <f t="shared" si="12"/>
        <v>143.62653682442607</v>
      </c>
      <c r="AS162" s="321">
        <f t="shared" si="13"/>
        <v>2.7005497894434516</v>
      </c>
    </row>
    <row r="163" spans="2:46" x14ac:dyDescent="0.25">
      <c r="B163" s="4">
        <v>149</v>
      </c>
      <c r="C163" s="4">
        <v>149</v>
      </c>
      <c r="D163" s="5">
        <v>12366</v>
      </c>
      <c r="E163" s="4">
        <v>8066</v>
      </c>
      <c r="F163" s="4">
        <v>755</v>
      </c>
      <c r="H163" s="4" t="s">
        <v>251</v>
      </c>
      <c r="L163" s="372" t="s">
        <v>410</v>
      </c>
      <c r="M163" s="4" t="s">
        <v>128</v>
      </c>
      <c r="N163" s="4" t="s">
        <v>290</v>
      </c>
      <c r="O163" s="10">
        <v>0.02</v>
      </c>
      <c r="V163" s="208">
        <v>-9.7805872755963013E-4</v>
      </c>
      <c r="W163" s="8">
        <v>-1.3630673978316838</v>
      </c>
      <c r="X163" s="120">
        <v>0.99994141738029574</v>
      </c>
      <c r="AA163" s="208">
        <v>5.7821940846835866E-21</v>
      </c>
      <c r="AB163" s="208">
        <v>-3.951719059042663E-17</v>
      </c>
      <c r="AC163" s="208">
        <v>1.0347232779691558E-13</v>
      </c>
      <c r="AD163" s="208">
        <v>-1.2951077997193843E-10</v>
      </c>
      <c r="AE163" s="208">
        <v>8.1399524976300414E-8</v>
      </c>
      <c r="AF163" s="208">
        <v>-3.0938322860115454E-5</v>
      </c>
      <c r="AG163" s="199">
        <v>-1.3631897067495891</v>
      </c>
      <c r="AH163" s="8">
        <v>0.99924349267175305</v>
      </c>
      <c r="AJ163" s="114" t="s">
        <v>368</v>
      </c>
      <c r="AK163" s="193">
        <f t="shared" si="14"/>
        <v>149</v>
      </c>
      <c r="AL163" s="112" t="s">
        <v>411</v>
      </c>
      <c r="AN163" s="281">
        <v>-1.3663453307790181</v>
      </c>
      <c r="AO163" s="281">
        <v>6.5180977346441661E-5</v>
      </c>
      <c r="AP163" s="281">
        <v>-1.3667702583652235</v>
      </c>
      <c r="AQ163" s="381">
        <v>6.095901683955442E-5</v>
      </c>
      <c r="AR163" s="200">
        <f t="shared" si="12"/>
        <v>424.92758620538143</v>
      </c>
      <c r="AS163" s="321">
        <f t="shared" si="13"/>
        <v>3.27793294733425</v>
      </c>
    </row>
    <row r="164" spans="2:46" x14ac:dyDescent="0.25">
      <c r="B164" s="4">
        <v>150</v>
      </c>
      <c r="C164" s="4">
        <v>150</v>
      </c>
      <c r="D164" s="5">
        <v>12370</v>
      </c>
      <c r="E164" s="4">
        <v>8067</v>
      </c>
      <c r="F164" s="4">
        <v>756</v>
      </c>
      <c r="H164" s="4" t="s">
        <v>251</v>
      </c>
      <c r="L164" s="372" t="s">
        <v>412</v>
      </c>
      <c r="M164" s="4" t="s">
        <v>120</v>
      </c>
      <c r="N164" s="4" t="s">
        <v>290</v>
      </c>
      <c r="O164" s="10">
        <v>0.08</v>
      </c>
      <c r="V164" s="208">
        <v>-9.2445037565463072E-4</v>
      </c>
      <c r="W164" s="8">
        <v>-1.3857946817642601</v>
      </c>
      <c r="X164" s="120">
        <v>0.99981379511368185</v>
      </c>
      <c r="AA164" s="208">
        <v>9.1461828483250975E-22</v>
      </c>
      <c r="AB164" s="208">
        <v>-6.6050322596497641E-18</v>
      </c>
      <c r="AC164" s="208">
        <v>1.8887798319512434E-14</v>
      </c>
      <c r="AD164" s="208">
        <v>-2.8076761204691529E-11</v>
      </c>
      <c r="AE164" s="208">
        <v>2.5979660716603703E-8</v>
      </c>
      <c r="AF164" s="208">
        <v>-1.8400116342578451E-5</v>
      </c>
      <c r="AG164" s="199">
        <v>-1.3858843592232564</v>
      </c>
      <c r="AH164" s="8">
        <v>0.99995417798674502</v>
      </c>
      <c r="AJ164" s="114" t="s">
        <v>368</v>
      </c>
      <c r="AK164" s="193">
        <f t="shared" si="14"/>
        <v>150</v>
      </c>
      <c r="AL164" s="112" t="s">
        <v>411</v>
      </c>
      <c r="AN164" s="281">
        <v>-1.3900113587484157</v>
      </c>
      <c r="AO164" s="281">
        <v>5.7597217778632317E-5</v>
      </c>
      <c r="AP164" s="281">
        <v>-1.3901821830431824</v>
      </c>
      <c r="AQ164" s="381">
        <v>5.8258240121763087E-5</v>
      </c>
      <c r="AR164" s="200">
        <f t="shared" si="12"/>
        <v>170.82429476666937</v>
      </c>
      <c r="AS164" s="321">
        <f t="shared" si="13"/>
        <v>4.2166769841556206</v>
      </c>
    </row>
    <row r="165" spans="2:46" ht="14.1" customHeight="1" x14ac:dyDescent="0.25">
      <c r="B165" s="4">
        <v>151</v>
      </c>
      <c r="C165" s="4">
        <v>151</v>
      </c>
      <c r="D165" s="5">
        <v>12378</v>
      </c>
      <c r="E165" s="4">
        <v>8069</v>
      </c>
      <c r="F165" s="4">
        <v>757</v>
      </c>
      <c r="H165" s="4" t="s">
        <v>251</v>
      </c>
      <c r="L165" s="372" t="s">
        <v>412</v>
      </c>
      <c r="M165" s="4" t="s">
        <v>128</v>
      </c>
      <c r="N165" s="4" t="s">
        <v>290</v>
      </c>
      <c r="O165" s="10">
        <v>0</v>
      </c>
      <c r="V165" s="208">
        <v>-9.4419245676560738E-4</v>
      </c>
      <c r="W165" s="8">
        <v>-1.3537377124292604</v>
      </c>
      <c r="X165" s="120">
        <v>0.99975150222963582</v>
      </c>
      <c r="AA165" s="208">
        <v>-3.2933355943631556E-21</v>
      </c>
      <c r="AB165" s="208">
        <v>2.3045673440701126E-17</v>
      </c>
      <c r="AC165" s="208">
        <v>-6.2760572396712205E-14</v>
      </c>
      <c r="AD165" s="208">
        <v>8.2944405395954405E-11</v>
      </c>
      <c r="AE165" s="208">
        <v>-5.1675698474167703E-8</v>
      </c>
      <c r="AF165" s="208">
        <v>7.9606899022943032E-6</v>
      </c>
      <c r="AG165" s="199">
        <v>-1.3537671927764325</v>
      </c>
      <c r="AH165" s="8">
        <v>0.99843582905156159</v>
      </c>
      <c r="AJ165" s="114" t="s">
        <v>368</v>
      </c>
      <c r="AK165" s="193">
        <f t="shared" si="14"/>
        <v>151</v>
      </c>
      <c r="AL165" s="112" t="s">
        <v>411</v>
      </c>
      <c r="AN165" s="281">
        <v>-1.3579129682032278</v>
      </c>
      <c r="AO165" s="281">
        <v>6.1073262012442819E-5</v>
      </c>
      <c r="AP165" s="281">
        <v>-1.3580243226576045</v>
      </c>
      <c r="AQ165" s="381">
        <v>5.2352466659063744E-5</v>
      </c>
      <c r="AR165" s="200">
        <f t="shared" si="12"/>
        <v>111.35445437671088</v>
      </c>
      <c r="AS165" s="321">
        <f t="shared" si="13"/>
        <v>4.175255773967379</v>
      </c>
    </row>
    <row r="166" spans="2:46" x14ac:dyDescent="0.25">
      <c r="B166" s="4">
        <v>152</v>
      </c>
      <c r="C166" s="4">
        <v>152</v>
      </c>
      <c r="D166" s="5">
        <v>9750</v>
      </c>
      <c r="E166" s="4">
        <v>7184</v>
      </c>
      <c r="F166" s="4">
        <v>758</v>
      </c>
      <c r="H166" s="4" t="s">
        <v>251</v>
      </c>
      <c r="L166" s="372" t="s">
        <v>413</v>
      </c>
      <c r="M166" s="4" t="s">
        <v>120</v>
      </c>
      <c r="N166" s="4" t="s">
        <v>290</v>
      </c>
      <c r="O166" s="10">
        <v>0</v>
      </c>
      <c r="V166" s="208">
        <v>-9.9822048886630699E-4</v>
      </c>
      <c r="W166" s="8">
        <v>-1.3766896725243747</v>
      </c>
      <c r="X166" s="120">
        <v>0.9998942135512735</v>
      </c>
      <c r="AA166" s="208">
        <v>-3.9797848458208539E-21</v>
      </c>
      <c r="AB166" s="208">
        <v>2.686479863398678E-17</v>
      </c>
      <c r="AC166" s="208">
        <v>-6.9505554720021726E-14</v>
      </c>
      <c r="AD166" s="208">
        <v>8.588436713123484E-11</v>
      </c>
      <c r="AE166" s="208">
        <v>-5.1005602448573487E-8</v>
      </c>
      <c r="AF166" s="208">
        <v>1.218578257047337E-5</v>
      </c>
      <c r="AG166" s="199">
        <v>-1.3766708686127438</v>
      </c>
      <c r="AH166" s="8">
        <v>0.88197475842203066</v>
      </c>
      <c r="AJ166" s="114" t="s">
        <v>368</v>
      </c>
      <c r="AK166" s="193">
        <f t="shared" si="14"/>
        <v>152</v>
      </c>
      <c r="AL166" s="112" t="s">
        <v>414</v>
      </c>
      <c r="AN166" s="281">
        <v>-1.3813698064523776</v>
      </c>
      <c r="AO166" s="281">
        <v>5.0795774527388491E-5</v>
      </c>
      <c r="AP166" s="281">
        <v>-1.3815348986069262</v>
      </c>
      <c r="AQ166" s="381">
        <v>4.8861076739102654E-5</v>
      </c>
      <c r="AR166" s="200">
        <f t="shared" si="12"/>
        <v>165.09215454862948</v>
      </c>
      <c r="AS166" s="321">
        <f t="shared" si="13"/>
        <v>4.6801339280029275</v>
      </c>
    </row>
    <row r="167" spans="2:46" x14ac:dyDescent="0.25">
      <c r="B167" s="4">
        <v>153</v>
      </c>
      <c r="C167" s="4">
        <v>153</v>
      </c>
      <c r="D167" s="5">
        <v>12361</v>
      </c>
      <c r="E167" s="4">
        <v>7877</v>
      </c>
      <c r="F167" s="4">
        <v>759</v>
      </c>
      <c r="H167" s="4" t="s">
        <v>251</v>
      </c>
      <c r="L167" s="372" t="s">
        <v>415</v>
      </c>
      <c r="M167" s="4" t="s">
        <v>128</v>
      </c>
      <c r="N167" s="4" t="s">
        <v>290</v>
      </c>
      <c r="O167" s="10">
        <v>0</v>
      </c>
      <c r="V167" s="208">
        <v>-9.9606323516683972E-4</v>
      </c>
      <c r="W167" s="8">
        <v>-1.3657539133823378</v>
      </c>
      <c r="X167" s="120">
        <v>0.99994259724981871</v>
      </c>
      <c r="AA167" s="208">
        <v>3.6665273609458364E-21</v>
      </c>
      <c r="AB167" s="208">
        <v>-2.5146175062303631E-17</v>
      </c>
      <c r="AC167" s="208">
        <v>6.5686278315903714E-14</v>
      </c>
      <c r="AD167" s="208">
        <v>-8.2943803905658473E-11</v>
      </c>
      <c r="AE167" s="208">
        <v>5.733468920607728E-8</v>
      </c>
      <c r="AF167" s="208">
        <v>-2.4943203687404046E-5</v>
      </c>
      <c r="AG167" s="485">
        <v>-1.3658210442225773</v>
      </c>
      <c r="AH167" s="8">
        <v>0.99884608553138254</v>
      </c>
      <c r="AJ167" s="114" t="s">
        <v>368</v>
      </c>
      <c r="AK167" s="193">
        <f t="shared" si="14"/>
        <v>153</v>
      </c>
      <c r="AL167" s="112" t="s">
        <v>386</v>
      </c>
      <c r="AN167" s="281">
        <v>-1.3757201693291115</v>
      </c>
      <c r="AO167" s="281">
        <v>5.1902380559722419E-5</v>
      </c>
      <c r="AP167" s="298">
        <v>-1.3761571218714814</v>
      </c>
      <c r="AQ167" s="381">
        <v>4.8076484982593458E-5</v>
      </c>
      <c r="AR167" s="200">
        <f t="shared" si="12"/>
        <v>436.95254236997272</v>
      </c>
      <c r="AS167" s="355">
        <f t="shared" si="13"/>
        <v>9.9662559467736944</v>
      </c>
    </row>
    <row r="168" spans="2:46" x14ac:dyDescent="0.25">
      <c r="B168" s="4">
        <v>154</v>
      </c>
      <c r="C168" s="4">
        <v>154</v>
      </c>
      <c r="D168" s="5">
        <v>12369</v>
      </c>
      <c r="E168" s="4">
        <v>7943</v>
      </c>
      <c r="F168" s="4">
        <v>760</v>
      </c>
      <c r="H168" s="4" t="s">
        <v>251</v>
      </c>
      <c r="L168" s="372" t="s">
        <v>416</v>
      </c>
      <c r="M168" s="4" t="s">
        <v>120</v>
      </c>
      <c r="N168" s="4" t="s">
        <v>290</v>
      </c>
      <c r="O168" s="10">
        <v>0.06</v>
      </c>
      <c r="V168" s="208">
        <v>-9.3287353717337292E-4</v>
      </c>
      <c r="W168" s="8">
        <v>-1.3712870233681151</v>
      </c>
      <c r="X168" s="120">
        <v>0.99991469037778158</v>
      </c>
      <c r="AA168" s="208">
        <v>3.4524429996771883E-21</v>
      </c>
      <c r="AB168" s="208">
        <v>-2.3273991260833676E-17</v>
      </c>
      <c r="AC168" s="208">
        <v>5.9606360556291745E-14</v>
      </c>
      <c r="AD168" s="208">
        <v>-7.3035836303603449E-11</v>
      </c>
      <c r="AE168" s="208">
        <v>4.7796535228123365E-8</v>
      </c>
      <c r="AF168" s="208">
        <v>-2.2664589025207744E-5</v>
      </c>
      <c r="AG168" s="199">
        <v>-1.3713911827047949</v>
      </c>
      <c r="AH168" s="8">
        <v>0.99947684049760888</v>
      </c>
      <c r="AJ168" s="114" t="s">
        <v>368</v>
      </c>
      <c r="AK168" s="193">
        <f t="shared" si="14"/>
        <v>154</v>
      </c>
      <c r="AL168" s="112" t="s">
        <v>386</v>
      </c>
      <c r="AN168" s="281">
        <v>-1.3754990269842753</v>
      </c>
      <c r="AO168" s="281">
        <v>6.2779699513511815E-5</v>
      </c>
      <c r="AP168" s="281">
        <v>-1.375768810974064</v>
      </c>
      <c r="AQ168" s="381">
        <v>6.4276506913157099E-5</v>
      </c>
      <c r="AR168" s="200">
        <f t="shared" si="12"/>
        <v>269.78398978871888</v>
      </c>
      <c r="AS168" s="321">
        <f t="shared" si="13"/>
        <v>4.2120036161601426</v>
      </c>
    </row>
    <row r="169" spans="2:46" x14ac:dyDescent="0.25">
      <c r="B169" s="4">
        <v>155</v>
      </c>
      <c r="C169" s="4">
        <v>155</v>
      </c>
      <c r="D169" s="5">
        <v>12363</v>
      </c>
      <c r="E169" s="4">
        <v>7944</v>
      </c>
      <c r="F169" s="4">
        <v>761</v>
      </c>
      <c r="H169" s="4" t="s">
        <v>251</v>
      </c>
      <c r="L169" s="372" t="s">
        <v>385</v>
      </c>
      <c r="M169" s="4" t="s">
        <v>128</v>
      </c>
      <c r="N169" s="4" t="s">
        <v>290</v>
      </c>
      <c r="O169" s="10">
        <v>0.06</v>
      </c>
      <c r="V169" s="208">
        <v>-1.0027017908238603E-3</v>
      </c>
      <c r="W169" s="8">
        <v>-1.3603510153783984</v>
      </c>
      <c r="X169" s="120">
        <v>0.99996330570847802</v>
      </c>
      <c r="AA169" s="208">
        <v>2.9617169253381734E-21</v>
      </c>
      <c r="AB169" s="208">
        <v>-2.0185880199183733E-17</v>
      </c>
      <c r="AC169" s="208">
        <v>5.302322045759792E-14</v>
      </c>
      <c r="AD169" s="208">
        <v>-6.872255739113798E-11</v>
      </c>
      <c r="AE169" s="208">
        <v>5.0017113126040193E-8</v>
      </c>
      <c r="AF169" s="208">
        <v>-2.5492224659884574E-5</v>
      </c>
      <c r="AG169" s="199">
        <v>-1.3604615977740813</v>
      </c>
      <c r="AH169" s="8">
        <v>0.99955775589909679</v>
      </c>
      <c r="AJ169" s="114" t="s">
        <v>368</v>
      </c>
      <c r="AK169" s="193">
        <f t="shared" si="14"/>
        <v>155</v>
      </c>
      <c r="AL169" s="112" t="s">
        <v>386</v>
      </c>
      <c r="AN169" s="281">
        <v>-1.3643160167972945</v>
      </c>
      <c r="AO169" s="281">
        <v>4.0835813649913868E-5</v>
      </c>
      <c r="AP169" s="281">
        <v>-1.3644074042041303</v>
      </c>
      <c r="AQ169" s="381">
        <v>4.1528595549277523E-5</v>
      </c>
      <c r="AR169" s="200">
        <f t="shared" si="12"/>
        <v>91.387406835785612</v>
      </c>
      <c r="AS169" s="321">
        <f t="shared" si="13"/>
        <v>3.965001418896108</v>
      </c>
    </row>
    <row r="170" spans="2:46" x14ac:dyDescent="0.25">
      <c r="B170" s="4">
        <v>156</v>
      </c>
      <c r="C170" s="4">
        <v>156</v>
      </c>
      <c r="D170" s="5">
        <v>12380</v>
      </c>
      <c r="E170" s="4">
        <v>7947</v>
      </c>
      <c r="F170" s="4">
        <v>762</v>
      </c>
      <c r="H170" s="4" t="s">
        <v>251</v>
      </c>
      <c r="L170" s="372" t="s">
        <v>387</v>
      </c>
      <c r="M170" s="4" t="s">
        <v>120</v>
      </c>
      <c r="N170" s="4" t="s">
        <v>290</v>
      </c>
      <c r="O170" s="10">
        <v>0.05</v>
      </c>
      <c r="V170" s="208">
        <v>-9.8635991690091958E-4</v>
      </c>
      <c r="W170" s="8">
        <v>-1.3997354696704805</v>
      </c>
      <c r="X170" s="120">
        <v>0.99990272716519712</v>
      </c>
      <c r="AA170" s="208">
        <v>1.923751695491344E-21</v>
      </c>
      <c r="AB170" s="208">
        <v>-1.3171701141828298E-17</v>
      </c>
      <c r="AC170" s="208">
        <v>3.5366337310526268E-14</v>
      </c>
      <c r="AD170" s="208">
        <v>-4.8402356672363168E-11</v>
      </c>
      <c r="AE170" s="208">
        <v>3.9138936777410012E-8</v>
      </c>
      <c r="AF170" s="208">
        <v>-2.2918414563368063E-5</v>
      </c>
      <c r="AG170" s="199">
        <v>-1.399830607068423</v>
      </c>
      <c r="AH170" s="8">
        <v>0.99960613849041879</v>
      </c>
      <c r="AJ170" s="114" t="s">
        <v>368</v>
      </c>
      <c r="AK170" s="193">
        <f t="shared" si="14"/>
        <v>156</v>
      </c>
      <c r="AL170" s="112" t="s">
        <v>388</v>
      </c>
      <c r="AN170" s="281">
        <v>-1.40351085705542</v>
      </c>
      <c r="AO170" s="281">
        <v>4.7242823372703256E-5</v>
      </c>
      <c r="AP170" s="281">
        <v>-1.4038358947286567</v>
      </c>
      <c r="AQ170" s="381">
        <v>4.8687683305538138E-5</v>
      </c>
      <c r="AR170" s="200">
        <f t="shared" si="12"/>
        <v>325.03767323666113</v>
      </c>
      <c r="AS170" s="321">
        <f t="shared" si="13"/>
        <v>3.7753873849395436</v>
      </c>
    </row>
    <row r="171" spans="2:46" x14ac:dyDescent="0.25">
      <c r="B171" s="4">
        <v>157</v>
      </c>
      <c r="C171" s="4">
        <v>157</v>
      </c>
      <c r="D171" s="5">
        <v>12398</v>
      </c>
      <c r="E171" s="4">
        <v>8060</v>
      </c>
      <c r="F171" s="4">
        <v>763</v>
      </c>
      <c r="H171" s="4" t="s">
        <v>251</v>
      </c>
      <c r="L171" s="372" t="s">
        <v>387</v>
      </c>
      <c r="M171" s="4" t="s">
        <v>128</v>
      </c>
      <c r="N171" s="4" t="s">
        <v>290</v>
      </c>
      <c r="O171" s="10">
        <v>8.5000000000000006E-2</v>
      </c>
      <c r="V171" s="208">
        <v>-9.4319781263050391E-4</v>
      </c>
      <c r="W171" s="8">
        <v>-1.3843564705125455</v>
      </c>
      <c r="X171" s="120">
        <v>0.99994689528821379</v>
      </c>
      <c r="AA171" s="208">
        <v>-1.0147148326927964E-21</v>
      </c>
      <c r="AB171" s="208">
        <v>7.7166431382828085E-18</v>
      </c>
      <c r="AC171" s="208">
        <v>-2.357872280754468E-14</v>
      </c>
      <c r="AD171" s="208">
        <v>3.6628801008776451E-11</v>
      </c>
      <c r="AE171" s="208">
        <v>-2.8292982066707026E-8</v>
      </c>
      <c r="AF171" s="208">
        <v>5.6083329630266658E-6</v>
      </c>
      <c r="AG171" s="199">
        <v>-1.3843728714098797</v>
      </c>
      <c r="AH171" s="8">
        <v>0.99945149824764279</v>
      </c>
      <c r="AJ171" s="114" t="s">
        <v>368</v>
      </c>
      <c r="AK171" s="193">
        <f t="shared" si="14"/>
        <v>157</v>
      </c>
      <c r="AL171" s="112" t="s">
        <v>388</v>
      </c>
      <c r="AN171" s="281">
        <v>-1.3883389356828517</v>
      </c>
      <c r="AO171" s="281">
        <v>4.4261669339407903E-5</v>
      </c>
      <c r="AP171" s="281">
        <v>-1.388594668077215</v>
      </c>
      <c r="AQ171" s="381">
        <v>4.8874404684663723E-5</v>
      </c>
      <c r="AR171" s="200">
        <f t="shared" si="12"/>
        <v>255.73239436327276</v>
      </c>
      <c r="AS171" s="321">
        <f t="shared" si="13"/>
        <v>3.9824651703062042</v>
      </c>
    </row>
    <row r="172" spans="2:46" x14ac:dyDescent="0.25">
      <c r="B172" s="4">
        <v>158</v>
      </c>
      <c r="C172" s="4">
        <v>158</v>
      </c>
      <c r="D172" s="5">
        <v>12396</v>
      </c>
      <c r="E172" s="4">
        <v>8061</v>
      </c>
      <c r="F172" s="4">
        <v>764</v>
      </c>
      <c r="H172" s="4" t="s">
        <v>251</v>
      </c>
      <c r="L172" s="372" t="s">
        <v>389</v>
      </c>
      <c r="M172" s="4" t="s">
        <v>120</v>
      </c>
      <c r="N172" s="4" t="s">
        <v>290</v>
      </c>
      <c r="O172" s="10">
        <v>0.11</v>
      </c>
      <c r="V172" s="208">
        <v>-9.7025696489627189E-4</v>
      </c>
      <c r="W172" s="8">
        <v>-1.3680252322539876</v>
      </c>
      <c r="X172" s="120">
        <v>0.99986994551376218</v>
      </c>
      <c r="AA172" s="208">
        <v>4.154426696144128E-21</v>
      </c>
      <c r="AB172" s="208">
        <v>-2.811002620475692E-17</v>
      </c>
      <c r="AC172" s="208">
        <v>7.3903043168512611E-14</v>
      </c>
      <c r="AD172" s="208">
        <v>-9.5850215555292212E-11</v>
      </c>
      <c r="AE172" s="208">
        <v>6.6398065167484944E-8</v>
      </c>
      <c r="AF172" s="208">
        <v>-2.8379027219305966E-5</v>
      </c>
      <c r="AG172" s="199">
        <v>-1.3681430530907508</v>
      </c>
      <c r="AH172" s="8">
        <v>0.99946305741973629</v>
      </c>
      <c r="AJ172" s="114" t="s">
        <v>368</v>
      </c>
      <c r="AK172" s="193">
        <f t="shared" si="14"/>
        <v>158</v>
      </c>
      <c r="AL172" s="112" t="s">
        <v>388</v>
      </c>
      <c r="AN172" s="281">
        <v>-1.3715063176854034</v>
      </c>
      <c r="AO172" s="281">
        <v>4.7666436813237254E-5</v>
      </c>
      <c r="AP172" s="281">
        <v>-1.3715704543051228</v>
      </c>
      <c r="AQ172" s="381">
        <v>5.1118871758836431E-5</v>
      </c>
      <c r="AR172" s="200">
        <f t="shared" si="12"/>
        <v>64.13661971937934</v>
      </c>
      <c r="AS172" s="321">
        <f t="shared" si="13"/>
        <v>3.4810854314157869</v>
      </c>
    </row>
    <row r="173" spans="2:46" x14ac:dyDescent="0.25">
      <c r="B173" s="4">
        <v>159</v>
      </c>
      <c r="C173" s="4">
        <v>159</v>
      </c>
      <c r="D173" s="5">
        <v>12372</v>
      </c>
      <c r="E173" s="4">
        <v>7976</v>
      </c>
      <c r="F173" s="4">
        <v>765</v>
      </c>
      <c r="H173" s="4" t="s">
        <v>251</v>
      </c>
      <c r="L173" s="372" t="s">
        <v>389</v>
      </c>
      <c r="M173" s="4" t="s">
        <v>128</v>
      </c>
      <c r="N173" s="4" t="s">
        <v>290</v>
      </c>
      <c r="O173" s="10">
        <v>0.09</v>
      </c>
      <c r="V173" s="208">
        <v>-1.0478169075633392E-3</v>
      </c>
      <c r="W173" s="8">
        <v>-1.3831938398719115</v>
      </c>
      <c r="X173" s="120">
        <v>0.99987624113456486</v>
      </c>
      <c r="AA173" s="208">
        <v>4.7857547070967439E-21</v>
      </c>
      <c r="AB173" s="208">
        <v>-3.1857919879791194E-17</v>
      </c>
      <c r="AC173" s="208">
        <v>8.0279499492958418E-14</v>
      </c>
      <c r="AD173" s="208">
        <v>-9.57305267965053E-11</v>
      </c>
      <c r="AE173" s="208">
        <v>5.9302486794362612E-8</v>
      </c>
      <c r="AF173" s="208">
        <v>-2.6570748407546417E-5</v>
      </c>
      <c r="AG173" s="199">
        <v>-1.3833265260048475</v>
      </c>
      <c r="AH173" s="8">
        <v>0.99945101571249939</v>
      </c>
      <c r="AJ173" s="114" t="s">
        <v>368</v>
      </c>
      <c r="AK173" s="193">
        <v>159</v>
      </c>
      <c r="AL173" s="112" t="s">
        <v>390</v>
      </c>
      <c r="AN173" s="281">
        <v>-1.3870163374498019</v>
      </c>
      <c r="AO173" s="281">
        <v>3.9819897310594418E-5</v>
      </c>
      <c r="AP173" s="281">
        <v>-1.3871064912464526</v>
      </c>
      <c r="AQ173" s="381">
        <v>4.7424172909611927E-5</v>
      </c>
      <c r="AR173" s="200">
        <f t="shared" si="12"/>
        <v>90.15379665067158</v>
      </c>
      <c r="AS173" s="321">
        <f t="shared" si="13"/>
        <v>3.822497577890438</v>
      </c>
    </row>
    <row r="174" spans="2:46" x14ac:dyDescent="0.25">
      <c r="B174" s="4">
        <v>160</v>
      </c>
      <c r="C174" s="4">
        <v>160</v>
      </c>
      <c r="D174" s="156">
        <v>12371</v>
      </c>
      <c r="E174" s="155">
        <v>7978</v>
      </c>
      <c r="F174" s="155">
        <v>766</v>
      </c>
      <c r="H174" s="4" t="s">
        <v>251</v>
      </c>
      <c r="L174" s="372" t="s">
        <v>417</v>
      </c>
      <c r="M174" s="4" t="s">
        <v>120</v>
      </c>
      <c r="N174" s="4" t="s">
        <v>290</v>
      </c>
      <c r="O174" s="10">
        <v>7.0000000000000007E-2</v>
      </c>
      <c r="V174" s="208">
        <v>-1.0001964714606291E-3</v>
      </c>
      <c r="W174" s="8">
        <v>-1.3746829510865923</v>
      </c>
      <c r="X174" s="120">
        <v>0.99994471359765169</v>
      </c>
      <c r="AA174" s="208">
        <v>2.9516386536370606E-21</v>
      </c>
      <c r="AB174" s="208">
        <v>-1.9359686021232559E-17</v>
      </c>
      <c r="AC174" s="208">
        <v>4.8159070478966349E-14</v>
      </c>
      <c r="AD174" s="208">
        <v>-5.7371149830991242E-11</v>
      </c>
      <c r="AE174" s="208">
        <v>3.7165784719361286E-8</v>
      </c>
      <c r="AF174" s="208">
        <v>-1.8782105650349842E-5</v>
      </c>
      <c r="AG174" s="199">
        <v>-1.3747883914800267</v>
      </c>
      <c r="AH174" s="8">
        <v>0.99954503078540313</v>
      </c>
      <c r="AJ174" s="114" t="s">
        <v>368</v>
      </c>
      <c r="AK174" s="176">
        <v>160</v>
      </c>
      <c r="AL174" s="112" t="s">
        <v>390</v>
      </c>
      <c r="AN174" s="281">
        <v>-1.3791799205675852</v>
      </c>
      <c r="AO174" s="281">
        <v>5.23397558703255E-5</v>
      </c>
      <c r="AP174" s="281">
        <v>-1.3793978445156088</v>
      </c>
      <c r="AQ174" s="381">
        <v>1.2352079688762461E-4</v>
      </c>
      <c r="AR174" s="200">
        <f t="shared" si="12"/>
        <v>217.9239480235573</v>
      </c>
      <c r="AS174" s="321">
        <f t="shared" si="13"/>
        <v>4.496969480992874</v>
      </c>
      <c r="AT174" s="5" t="s">
        <v>418</v>
      </c>
    </row>
    <row r="175" spans="2:46" x14ac:dyDescent="0.25">
      <c r="AR175" s="281"/>
    </row>
    <row r="176" spans="2:46" x14ac:dyDescent="0.25">
      <c r="M176" s="8"/>
      <c r="N176" s="8"/>
      <c r="O176" s="8"/>
      <c r="AR176" s="281"/>
      <c r="AS176" s="354">
        <f>AVERAGE(AS138:AS149,AS151:AS166,AS168:AS175)</f>
        <v>3.4914557272188187</v>
      </c>
      <c r="AT176" s="458" t="s">
        <v>502</v>
      </c>
    </row>
    <row r="177" spans="1:47" x14ac:dyDescent="0.25">
      <c r="AR177" s="281"/>
      <c r="AS177" s="354">
        <f>STDEV(AS138:AS149,AS151:AS166,AS168:AS175)</f>
        <v>1.4308773085510134</v>
      </c>
      <c r="AT177" s="458" t="s">
        <v>503</v>
      </c>
    </row>
    <row r="178" spans="1:47" ht="21" x14ac:dyDescent="0.25">
      <c r="A178" s="98" t="s">
        <v>376</v>
      </c>
      <c r="D178" s="4"/>
      <c r="AR178" s="281"/>
    </row>
    <row r="179" spans="1:47" x14ac:dyDescent="0.25">
      <c r="A179" s="7" t="s">
        <v>443</v>
      </c>
      <c r="B179" s="4">
        <v>131</v>
      </c>
      <c r="C179" s="4">
        <v>131</v>
      </c>
      <c r="E179" s="4">
        <v>5589</v>
      </c>
      <c r="F179" s="4">
        <v>736</v>
      </c>
      <c r="L179" s="372" t="s">
        <v>374</v>
      </c>
      <c r="M179" s="4" t="s">
        <v>128</v>
      </c>
      <c r="N179" s="4" t="s">
        <v>290</v>
      </c>
      <c r="O179" s="10">
        <v>-0.04</v>
      </c>
      <c r="V179" s="208">
        <v>-1.0270574582144898E-3</v>
      </c>
      <c r="W179" s="8">
        <v>-1.3546589955583717</v>
      </c>
      <c r="X179" s="120">
        <v>0.99986878012278058</v>
      </c>
      <c r="AA179" s="208">
        <v>6.9688078532600347E-21</v>
      </c>
      <c r="AB179" s="208">
        <v>-4.7843360128575056E-17</v>
      </c>
      <c r="AC179" s="208">
        <v>1.2637680209678727E-13</v>
      </c>
      <c r="AD179" s="208">
        <v>-1.614024060755077E-10</v>
      </c>
      <c r="AE179" s="208">
        <v>1.062994750328512E-7</v>
      </c>
      <c r="AF179" s="208">
        <v>-4.0907388235048066E-5</v>
      </c>
      <c r="AG179" s="199">
        <v>-1.3547981821419457</v>
      </c>
      <c r="AH179" s="8">
        <v>0.99863310528848492</v>
      </c>
      <c r="AI179" s="4" t="s">
        <v>391</v>
      </c>
      <c r="AJ179" s="4" t="s">
        <v>220</v>
      </c>
      <c r="AK179" s="193">
        <f>IF(B179&gt;0,B179,AK178)</f>
        <v>131</v>
      </c>
      <c r="AL179" s="112" t="s">
        <v>377</v>
      </c>
      <c r="AN179" s="281">
        <v>-1.3584581026708138</v>
      </c>
      <c r="AO179" s="281">
        <v>8.2770172515002807E-5</v>
      </c>
      <c r="AP179" s="281">
        <v>-1.3585279866611124</v>
      </c>
      <c r="AQ179" s="381">
        <v>5.0577353539815377E-5</v>
      </c>
      <c r="AR179" s="200">
        <f>(AN179-AP179)*10^6</f>
        <v>69.883990298613696</v>
      </c>
      <c r="AS179" s="321">
        <f>(W179-AN179)*1000</f>
        <v>3.7991071124421349</v>
      </c>
    </row>
    <row r="180" spans="1:47" x14ac:dyDescent="0.25">
      <c r="A180" s="285" t="s">
        <v>433</v>
      </c>
      <c r="B180" s="286"/>
      <c r="C180" s="286"/>
      <c r="D180" s="288">
        <v>12544</v>
      </c>
      <c r="E180" s="286">
        <v>9206</v>
      </c>
      <c r="F180" s="286"/>
      <c r="G180" s="286" t="s">
        <v>520</v>
      </c>
      <c r="H180" s="286"/>
      <c r="I180" s="287"/>
      <c r="J180" s="286"/>
      <c r="K180" s="289"/>
      <c r="L180" s="607" t="s">
        <v>403</v>
      </c>
      <c r="M180" s="286" t="s">
        <v>120</v>
      </c>
      <c r="N180" s="286" t="s">
        <v>290</v>
      </c>
      <c r="O180" s="290">
        <v>0.04</v>
      </c>
      <c r="P180" s="291"/>
      <c r="Q180" s="291"/>
      <c r="R180" s="291"/>
      <c r="S180" s="291"/>
      <c r="T180" s="291"/>
      <c r="U180" s="291"/>
      <c r="V180" s="291">
        <v>-1.0134329290617361E-3</v>
      </c>
      <c r="W180" s="292">
        <v>-1.35334266517579</v>
      </c>
      <c r="X180" s="293">
        <v>0.99998790099481039</v>
      </c>
      <c r="Y180" s="291"/>
      <c r="Z180" s="291"/>
      <c r="AA180" s="291">
        <v>-1.0855315043505915E-20</v>
      </c>
      <c r="AB180" s="291">
        <v>7.5700389540880926E-17</v>
      </c>
      <c r="AC180" s="291">
        <v>-2.0427124891027697E-13</v>
      </c>
      <c r="AD180" s="291">
        <v>2.6613938084084807E-10</v>
      </c>
      <c r="AE180" s="291">
        <v>-1.6467646378822705E-7</v>
      </c>
      <c r="AF180" s="291">
        <v>3.145488063876587E-5</v>
      </c>
      <c r="AG180" s="521">
        <v>-1.3534024848958186</v>
      </c>
      <c r="AH180" s="292">
        <v>0.99926308153360477</v>
      </c>
      <c r="AI180" s="286"/>
      <c r="AJ180" s="286" t="s">
        <v>220</v>
      </c>
      <c r="AK180" s="294">
        <f>IF(B180&gt;0,B180,AK153)</f>
        <v>139</v>
      </c>
      <c r="AL180" s="287" t="s">
        <v>404</v>
      </c>
      <c r="AM180" s="285"/>
      <c r="AN180" s="295">
        <v>-1.3568454621957307</v>
      </c>
      <c r="AO180" s="295">
        <v>7.1699184744410815E-5</v>
      </c>
      <c r="AP180" s="295">
        <v>-1.3570454221425052</v>
      </c>
      <c r="AQ180" s="382">
        <v>4.8797769768307839E-5</v>
      </c>
      <c r="AR180" s="296">
        <f>(AN180-AP180)*10^6</f>
        <v>199.95994677457497</v>
      </c>
      <c r="AS180" s="321">
        <f>(W180-AN180)*1000</f>
        <v>3.5027970199406067</v>
      </c>
    </row>
    <row r="181" spans="1:47" x14ac:dyDescent="0.25">
      <c r="A181" s="285" t="s">
        <v>130</v>
      </c>
      <c r="B181" s="286">
        <v>161</v>
      </c>
      <c r="C181" s="286">
        <v>161</v>
      </c>
      <c r="D181" s="288"/>
      <c r="E181" s="357" t="s">
        <v>510</v>
      </c>
      <c r="F181" s="114" t="s">
        <v>511</v>
      </c>
      <c r="L181" s="372" t="s">
        <v>417</v>
      </c>
      <c r="M181" s="4" t="s">
        <v>128</v>
      </c>
      <c r="N181" s="4" t="s">
        <v>290</v>
      </c>
      <c r="O181" s="10">
        <v>0.03</v>
      </c>
      <c r="V181" s="208">
        <v>-1.0481013369787887E-3</v>
      </c>
      <c r="W181" s="8">
        <v>-1.4060672015363358</v>
      </c>
      <c r="X181" s="120">
        <v>0.99993463431579444</v>
      </c>
      <c r="AA181" s="208">
        <v>2.1459290617237156E-21</v>
      </c>
      <c r="AB181" s="208">
        <v>-1.4909398017327188E-17</v>
      </c>
      <c r="AC181" s="208">
        <v>4.0315731047018626E-14</v>
      </c>
      <c r="AD181" s="208">
        <v>-5.3949673041951205E-11</v>
      </c>
      <c r="AE181" s="208">
        <v>4.0882773487205271E-8</v>
      </c>
      <c r="AF181" s="208">
        <v>-2.423421604319044E-5</v>
      </c>
      <c r="AG181" s="199">
        <v>-1.4062045532268885</v>
      </c>
      <c r="AH181" s="8">
        <v>0.99969784427784669</v>
      </c>
      <c r="AI181" s="286" t="s">
        <v>432</v>
      </c>
      <c r="AK181" s="193">
        <v>161</v>
      </c>
      <c r="AL181" s="112" t="s">
        <v>509</v>
      </c>
      <c r="AN181" s="281">
        <v>-1.4144538199108712</v>
      </c>
      <c r="AO181" s="281">
        <v>4.9986946073435663E-5</v>
      </c>
      <c r="AP181" s="281">
        <v>-1.4144876817855914</v>
      </c>
      <c r="AQ181" s="381">
        <v>4.6432713397603109E-5</v>
      </c>
      <c r="AR181" s="200">
        <f>(AN181-AP181)*10^6</f>
        <v>33.861874720209073</v>
      </c>
      <c r="AS181" s="321">
        <f>(W181-AN181)*1000</f>
        <v>8.3866183745353595</v>
      </c>
    </row>
    <row r="182" spans="1:47" x14ac:dyDescent="0.25">
      <c r="B182" s="4">
        <v>162</v>
      </c>
      <c r="C182" s="4">
        <v>162</v>
      </c>
      <c r="D182" s="5">
        <v>12544</v>
      </c>
      <c r="E182" s="4">
        <v>7914</v>
      </c>
      <c r="F182" s="6" t="s">
        <v>450</v>
      </c>
      <c r="I182" s="112" t="s">
        <v>427</v>
      </c>
      <c r="AK182" s="193">
        <f>IF(B182&gt;0,B182,AK181)</f>
        <v>162</v>
      </c>
    </row>
    <row r="183" spans="1:47" s="306" customFormat="1" x14ac:dyDescent="0.25">
      <c r="B183" s="304">
        <v>163</v>
      </c>
      <c r="C183" s="304">
        <v>163</v>
      </c>
      <c r="D183" s="492" t="s">
        <v>448</v>
      </c>
      <c r="E183" s="28"/>
      <c r="F183" s="28"/>
      <c r="G183" s="28"/>
      <c r="H183" s="28"/>
      <c r="I183" s="307" t="s">
        <v>429</v>
      </c>
      <c r="J183" s="28"/>
      <c r="K183" s="358"/>
      <c r="L183" s="608"/>
      <c r="M183" s="28"/>
      <c r="N183" s="28"/>
      <c r="O183" s="359"/>
      <c r="P183" s="360"/>
      <c r="Q183" s="360"/>
      <c r="R183" s="360"/>
      <c r="S183" s="360"/>
      <c r="T183" s="360"/>
      <c r="U183" s="360"/>
      <c r="V183" s="360"/>
      <c r="W183" s="43"/>
      <c r="X183" s="361"/>
      <c r="Y183" s="360"/>
      <c r="Z183" s="360"/>
      <c r="AA183" s="360"/>
      <c r="AB183" s="360"/>
      <c r="AC183" s="360"/>
      <c r="AD183" s="360"/>
      <c r="AE183" s="360"/>
      <c r="AF183" s="360"/>
      <c r="AG183" s="522"/>
      <c r="AH183" s="43"/>
      <c r="AI183" s="28"/>
      <c r="AJ183" s="28"/>
      <c r="AK183" s="362">
        <f>IF(B183&gt;0,B183,AK182)</f>
        <v>163</v>
      </c>
      <c r="AL183" s="307"/>
      <c r="AN183" s="364"/>
      <c r="AO183" s="364"/>
      <c r="AP183" s="364"/>
      <c r="AQ183" s="383"/>
      <c r="AR183" s="365"/>
      <c r="AS183" s="363"/>
      <c r="AT183" s="458"/>
      <c r="AU183" s="7"/>
    </row>
    <row r="185" spans="1:47" ht="21" x14ac:dyDescent="0.25">
      <c r="A185" s="98" t="s">
        <v>428</v>
      </c>
      <c r="D185" s="443" t="s">
        <v>463</v>
      </c>
      <c r="I185" s="572" t="s">
        <v>501</v>
      </c>
    </row>
    <row r="186" spans="1:47" x14ac:dyDescent="0.25">
      <c r="B186" s="4">
        <v>164</v>
      </c>
      <c r="C186" s="4">
        <v>164</v>
      </c>
      <c r="I186" s="112" t="s">
        <v>430</v>
      </c>
      <c r="L186" s="372" t="s">
        <v>451</v>
      </c>
      <c r="M186" s="4" t="s">
        <v>120</v>
      </c>
      <c r="N186" s="4" t="s">
        <v>290</v>
      </c>
      <c r="O186" s="10">
        <v>0.08</v>
      </c>
      <c r="V186" s="208">
        <v>-9.4214833632317392E-4</v>
      </c>
      <c r="W186" s="8">
        <v>-1.4049750482023535</v>
      </c>
      <c r="X186" s="120">
        <v>0.99998840685824675</v>
      </c>
      <c r="AA186" s="208">
        <v>-5.4291879557417704E-21</v>
      </c>
      <c r="AB186" s="208">
        <v>3.7352524050302892E-17</v>
      </c>
      <c r="AC186" s="208">
        <v>-9.9455222501836908E-14</v>
      </c>
      <c r="AD186" s="208">
        <v>1.288190271637902E-10</v>
      </c>
      <c r="AE186" s="208">
        <v>-8.2278449818294858E-8</v>
      </c>
      <c r="AF186" s="208">
        <v>1.9243501116452321E-5</v>
      </c>
      <c r="AG186" s="199">
        <v>-1.4049771881355537</v>
      </c>
      <c r="AH186" s="8">
        <v>0.99564554538574235</v>
      </c>
      <c r="AI186" s="4" t="s">
        <v>438</v>
      </c>
      <c r="AJ186" s="114" t="s">
        <v>368</v>
      </c>
      <c r="AK186" s="193">
        <f>IF(B186&gt;0,B186,AK185)</f>
        <v>164</v>
      </c>
      <c r="AL186" s="645" t="s">
        <v>461</v>
      </c>
    </row>
    <row r="187" spans="1:47" x14ac:dyDescent="0.25">
      <c r="B187" s="4">
        <v>164</v>
      </c>
      <c r="C187" s="4">
        <v>164</v>
      </c>
      <c r="D187" s="5">
        <v>12728</v>
      </c>
      <c r="E187" s="4">
        <v>9019</v>
      </c>
      <c r="F187" s="4">
        <v>767</v>
      </c>
      <c r="L187" s="372" t="s">
        <v>444</v>
      </c>
      <c r="M187" s="4" t="s">
        <v>120</v>
      </c>
      <c r="N187" s="4" t="s">
        <v>290</v>
      </c>
      <c r="O187" s="10">
        <v>-0.02</v>
      </c>
      <c r="V187" s="208">
        <v>-1.0491840429142241E-3</v>
      </c>
      <c r="W187" s="8">
        <v>-1.406139445538414</v>
      </c>
      <c r="X187" s="120">
        <v>0.99987180692109034</v>
      </c>
      <c r="AA187" s="208">
        <v>-4.0356702413839323E-21</v>
      </c>
      <c r="AB187" s="208">
        <v>2.8212747792072297E-17</v>
      </c>
      <c r="AC187" s="208">
        <v>-7.7198371565145845E-14</v>
      </c>
      <c r="AD187" s="208">
        <v>1.0508624614431151E-10</v>
      </c>
      <c r="AE187" s="208">
        <v>-7.3718346402293001E-8</v>
      </c>
      <c r="AF187" s="208">
        <v>2.1624572276836327E-5</v>
      </c>
      <c r="AG187" s="199">
        <v>-1.4061206626662643</v>
      </c>
      <c r="AH187" s="8">
        <v>0.99543250363316027</v>
      </c>
      <c r="AI187" s="4" t="s">
        <v>488</v>
      </c>
      <c r="AJ187" s="114" t="s">
        <v>368</v>
      </c>
      <c r="AK187" s="193">
        <v>164</v>
      </c>
      <c r="AL187" s="646" t="s">
        <v>460</v>
      </c>
      <c r="AM187" s="350"/>
      <c r="AN187" s="351">
        <v>-1.4075707540003703</v>
      </c>
      <c r="AO187" s="351">
        <v>6.8408076142668071E-5</v>
      </c>
      <c r="AP187" s="351">
        <v>-1.4077025925472375</v>
      </c>
      <c r="AQ187" s="384">
        <v>6.8069678654516036E-5</v>
      </c>
      <c r="AR187" s="352">
        <f>(AN187-AP187)*10^6</f>
        <v>131.8385468671579</v>
      </c>
      <c r="AS187" s="353">
        <f>(W187-AN187)*1000</f>
        <v>1.4313084619563821</v>
      </c>
    </row>
    <row r="188" spans="1:47" x14ac:dyDescent="0.25">
      <c r="A188" s="297" t="s">
        <v>462</v>
      </c>
      <c r="W188" s="8">
        <v>-1.406139445538414</v>
      </c>
      <c r="AI188" s="4" t="s">
        <v>489</v>
      </c>
      <c r="AJ188" s="114" t="s">
        <v>368</v>
      </c>
      <c r="AK188" s="193">
        <v>164</v>
      </c>
      <c r="AL188" s="112" t="s">
        <v>487</v>
      </c>
      <c r="AN188" s="281">
        <v>-1.4074667804525411</v>
      </c>
      <c r="AO188" s="281">
        <v>5.4639245656077636E-5</v>
      </c>
      <c r="AP188" s="281">
        <v>-1.4076354300990452</v>
      </c>
      <c r="AQ188" s="381">
        <v>5.5601080102465681E-5</v>
      </c>
      <c r="AR188" s="200">
        <f>(AN188-AP188)*10^6</f>
        <v>168.6496465040932</v>
      </c>
      <c r="AS188" s="321">
        <f>(W188-AN188)*1000</f>
        <v>1.3273349141271762</v>
      </c>
    </row>
    <row r="189" spans="1:47" x14ac:dyDescent="0.25">
      <c r="B189" s="4">
        <v>165</v>
      </c>
      <c r="C189" s="4">
        <v>165</v>
      </c>
      <c r="D189" s="5">
        <v>12717</v>
      </c>
      <c r="E189" s="4">
        <v>9205</v>
      </c>
      <c r="F189" s="4">
        <v>768</v>
      </c>
      <c r="G189" s="4" t="s">
        <v>452</v>
      </c>
      <c r="I189" s="112" t="s">
        <v>430</v>
      </c>
      <c r="L189" s="372" t="s">
        <v>451</v>
      </c>
      <c r="M189" s="4" t="s">
        <v>128</v>
      </c>
      <c r="N189" s="4" t="s">
        <v>290</v>
      </c>
      <c r="O189" s="10">
        <v>0.06</v>
      </c>
      <c r="V189" s="208">
        <v>-9.6270202340788952E-4</v>
      </c>
      <c r="W189" s="8">
        <v>-1.3712074073472631</v>
      </c>
      <c r="X189" s="120">
        <v>0.99995695114103889</v>
      </c>
      <c r="AA189" s="208">
        <v>1.0346216769570203E-21</v>
      </c>
      <c r="AB189" s="208">
        <v>-6.7421177926713907E-18</v>
      </c>
      <c r="AC189" s="208">
        <v>1.6533386162581569E-14</v>
      </c>
      <c r="AD189" s="208">
        <v>-1.9233510614621098E-11</v>
      </c>
      <c r="AE189" s="208">
        <v>1.2965632506810524E-8</v>
      </c>
      <c r="AF189" s="208">
        <v>-9.0764377525705773E-6</v>
      </c>
      <c r="AG189" s="199">
        <v>-1.3712629640501888</v>
      </c>
      <c r="AH189" s="8">
        <v>0.99967187499249988</v>
      </c>
      <c r="AI189" s="4" t="s">
        <v>438</v>
      </c>
      <c r="AJ189" s="114" t="s">
        <v>368</v>
      </c>
      <c r="AK189" s="193">
        <f>IF(B189&gt;0,B189,AK187)</f>
        <v>165</v>
      </c>
      <c r="AL189" s="645" t="s">
        <v>461</v>
      </c>
    </row>
    <row r="190" spans="1:47" x14ac:dyDescent="0.25">
      <c r="A190" s="297" t="s">
        <v>462</v>
      </c>
      <c r="B190" s="4">
        <v>165</v>
      </c>
      <c r="C190" s="4">
        <v>165</v>
      </c>
      <c r="G190" s="4" t="s">
        <v>452</v>
      </c>
      <c r="L190" s="372" t="s">
        <v>453</v>
      </c>
      <c r="M190" s="4" t="s">
        <v>128</v>
      </c>
      <c r="N190" s="4" t="s">
        <v>290</v>
      </c>
      <c r="O190" s="10">
        <v>-0.04</v>
      </c>
      <c r="V190" s="208">
        <v>-1.0013592149247575E-3</v>
      </c>
      <c r="W190" s="8">
        <v>-1.3705517750843197</v>
      </c>
      <c r="X190" s="120">
        <v>0.99993703949300106</v>
      </c>
      <c r="AA190" s="208">
        <v>1.8396383966603317E-22</v>
      </c>
      <c r="AB190" s="208">
        <v>-9.4189567176614388E-19</v>
      </c>
      <c r="AC190" s="208">
        <v>1.3755520615273087E-15</v>
      </c>
      <c r="AD190" s="208">
        <v>-4.5348772023888427E-13</v>
      </c>
      <c r="AE190" s="208">
        <v>2.1769622654916877E-9</v>
      </c>
      <c r="AF190" s="208">
        <v>-6.6805546517132229E-6</v>
      </c>
      <c r="AG190" s="199">
        <v>-1.3706042760121613</v>
      </c>
      <c r="AH190" s="8">
        <v>0.99978437933754261</v>
      </c>
      <c r="AJ190" s="114" t="s">
        <v>368</v>
      </c>
      <c r="AK190" s="193">
        <v>165</v>
      </c>
      <c r="AL190" s="112" t="s">
        <v>460</v>
      </c>
      <c r="AN190" s="281">
        <v>-1.3746467488474035</v>
      </c>
      <c r="AO190" s="281">
        <v>6.9648016148369732E-5</v>
      </c>
      <c r="AP190" s="281">
        <v>-1.3749426455153877</v>
      </c>
      <c r="AQ190" s="381">
        <v>6.5924786060580587E-5</v>
      </c>
      <c r="AR190" s="200">
        <f t="shared" ref="AR190:AR203" si="15">(AN190-AP190)*10^6</f>
        <v>295.89666798424116</v>
      </c>
      <c r="AS190" s="321">
        <f t="shared" ref="AS190:AS203" si="16">(W190-AN190)*1000</f>
        <v>4.0949737630837646</v>
      </c>
    </row>
    <row r="191" spans="1:47" x14ac:dyDescent="0.25">
      <c r="A191" s="297">
        <v>1</v>
      </c>
      <c r="B191" s="4">
        <v>166</v>
      </c>
      <c r="C191" s="4">
        <v>166</v>
      </c>
      <c r="D191" s="5">
        <v>12781</v>
      </c>
      <c r="E191" s="4">
        <v>9015</v>
      </c>
      <c r="F191" s="4">
        <v>769</v>
      </c>
      <c r="I191" s="112" t="s">
        <v>430</v>
      </c>
      <c r="L191" s="372" t="s">
        <v>435</v>
      </c>
      <c r="M191" s="4" t="s">
        <v>120</v>
      </c>
      <c r="N191" s="4" t="s">
        <v>290</v>
      </c>
      <c r="O191" s="10">
        <v>0.05</v>
      </c>
      <c r="V191" s="208">
        <v>-9.742428914492709E-4</v>
      </c>
      <c r="W191" s="8">
        <v>-1.4005807058542903</v>
      </c>
      <c r="X191" s="120">
        <v>0.99997959420915128</v>
      </c>
      <c r="AA191" s="208">
        <v>-1.1107492450400195E-21</v>
      </c>
      <c r="AB191" s="208">
        <v>7.4471112622753326E-18</v>
      </c>
      <c r="AC191" s="208">
        <v>-1.9303857851723562E-14</v>
      </c>
      <c r="AD191" s="208">
        <v>2.3381533155599695E-11</v>
      </c>
      <c r="AE191" s="208">
        <v>-1.0406074954467567E-8</v>
      </c>
      <c r="AF191" s="208">
        <v>-3.403242121048743E-6</v>
      </c>
      <c r="AG191" s="199">
        <v>-1.4006159278593053</v>
      </c>
      <c r="AH191" s="8">
        <v>0.9997853076668396</v>
      </c>
      <c r="AJ191" s="114" t="s">
        <v>368</v>
      </c>
      <c r="AK191" s="193">
        <v>166</v>
      </c>
      <c r="AL191" s="645" t="s">
        <v>460</v>
      </c>
      <c r="AN191" s="281">
        <v>-1.4031667996585135</v>
      </c>
      <c r="AO191" s="281">
        <v>8.4716633824982103E-5</v>
      </c>
      <c r="AP191" s="281">
        <v>-1.4032574553297028</v>
      </c>
      <c r="AQ191" s="381">
        <v>6.9432904093036745E-5</v>
      </c>
      <c r="AR191" s="200">
        <f t="shared" si="15"/>
        <v>90.655671189265874</v>
      </c>
      <c r="AS191" s="321">
        <f t="shared" si="16"/>
        <v>2.5860938042232551</v>
      </c>
    </row>
    <row r="192" spans="1:47" x14ac:dyDescent="0.25">
      <c r="A192" s="297">
        <v>2</v>
      </c>
      <c r="B192" s="4">
        <v>167</v>
      </c>
      <c r="C192" s="4">
        <v>167</v>
      </c>
      <c r="D192" s="5">
        <v>12779</v>
      </c>
      <c r="E192" s="4">
        <v>9016</v>
      </c>
      <c r="F192" s="4">
        <v>770</v>
      </c>
      <c r="I192" s="112" t="s">
        <v>431</v>
      </c>
      <c r="L192" s="372" t="s">
        <v>436</v>
      </c>
      <c r="M192" s="4" t="s">
        <v>120</v>
      </c>
      <c r="N192" s="4" t="s">
        <v>290</v>
      </c>
      <c r="O192" s="10">
        <v>0.02</v>
      </c>
      <c r="V192" s="208">
        <v>-1.0367888255973475E-3</v>
      </c>
      <c r="W192" s="8">
        <v>-1.379017154627135</v>
      </c>
      <c r="X192" s="120">
        <v>0.99992446089785769</v>
      </c>
      <c r="AA192" s="208">
        <v>-7.2924933442873066E-22</v>
      </c>
      <c r="AB192" s="208">
        <v>4.8698345691478794E-18</v>
      </c>
      <c r="AC192" s="208">
        <v>-1.2129253752604642E-14</v>
      </c>
      <c r="AD192" s="208">
        <v>1.3013710741682079E-11</v>
      </c>
      <c r="AE192" s="208">
        <v>-3.1556105566988517E-9</v>
      </c>
      <c r="AF192" s="208">
        <v>-5.1585445294083985E-6</v>
      </c>
      <c r="AG192" s="199">
        <v>-1.3790589987245927</v>
      </c>
      <c r="AH192" s="8">
        <v>0.99991193187746374</v>
      </c>
      <c r="AJ192" s="114" t="s">
        <v>368</v>
      </c>
      <c r="AK192" s="193">
        <v>167</v>
      </c>
      <c r="AL192" s="645" t="s">
        <v>460</v>
      </c>
      <c r="AN192" s="281">
        <v>-1.3811495453131515</v>
      </c>
      <c r="AO192" s="281">
        <v>8.945656192089773E-5</v>
      </c>
      <c r="AP192" s="281">
        <v>-1.3812187160611016</v>
      </c>
      <c r="AQ192" s="381">
        <v>8.7951943129480992E-5</v>
      </c>
      <c r="AR192" s="200">
        <f t="shared" si="15"/>
        <v>69.170747950098033</v>
      </c>
      <c r="AS192" s="321">
        <f t="shared" si="16"/>
        <v>2.1323906860164499</v>
      </c>
    </row>
    <row r="193" spans="1:47" x14ac:dyDescent="0.25">
      <c r="A193" s="297">
        <v>3</v>
      </c>
      <c r="B193" s="4">
        <v>168</v>
      </c>
      <c r="C193" s="4">
        <v>168</v>
      </c>
      <c r="D193" s="5">
        <v>12784</v>
      </c>
      <c r="E193" s="4">
        <v>9017</v>
      </c>
      <c r="F193" s="4">
        <v>771</v>
      </c>
      <c r="I193" s="112" t="s">
        <v>431</v>
      </c>
      <c r="L193" s="372" t="s">
        <v>436</v>
      </c>
      <c r="M193" s="4" t="s">
        <v>128</v>
      </c>
      <c r="N193" s="4" t="s">
        <v>290</v>
      </c>
      <c r="O193" s="10">
        <v>0.06</v>
      </c>
      <c r="V193" s="208">
        <v>-9.8854162748720359E-4</v>
      </c>
      <c r="W193" s="8">
        <v>-1.3913028723015735</v>
      </c>
      <c r="X193" s="120">
        <v>0.99984728689957425</v>
      </c>
      <c r="AA193" s="208">
        <v>-8.4225189062081398E-22</v>
      </c>
      <c r="AB193" s="208">
        <v>6.1864101214357919E-18</v>
      </c>
      <c r="AC193" s="208">
        <v>-1.7969176368115411E-14</v>
      </c>
      <c r="AD193" s="208">
        <v>2.5551182269158702E-11</v>
      </c>
      <c r="AE193" s="208">
        <v>-1.6239157266224779E-8</v>
      </c>
      <c r="AF193" s="208">
        <v>4.5634273046713203E-7</v>
      </c>
      <c r="AG193" s="199">
        <v>-1.3913311466866052</v>
      </c>
      <c r="AH193" s="8">
        <v>0.99963774909699088</v>
      </c>
      <c r="AJ193" s="114" t="s">
        <v>368</v>
      </c>
      <c r="AK193" s="193">
        <v>168</v>
      </c>
      <c r="AL193" s="112" t="s">
        <v>464</v>
      </c>
      <c r="AN193" s="281">
        <v>-1.3942701159792696</v>
      </c>
      <c r="AO193" s="281">
        <v>5.203570751461177E-5</v>
      </c>
      <c r="AP193" s="281">
        <v>-1.3943474003408458</v>
      </c>
      <c r="AQ193" s="381">
        <v>5.277793222000729E-5</v>
      </c>
      <c r="AR193" s="200">
        <f t="shared" si="15"/>
        <v>77.284361576168692</v>
      </c>
      <c r="AS193" s="321">
        <f t="shared" si="16"/>
        <v>2.9672436776961852</v>
      </c>
    </row>
    <row r="194" spans="1:47" x14ac:dyDescent="0.25">
      <c r="A194" s="297">
        <v>4</v>
      </c>
      <c r="B194" s="4">
        <v>169</v>
      </c>
      <c r="C194" s="4">
        <v>169</v>
      </c>
      <c r="D194" s="5">
        <v>12755</v>
      </c>
      <c r="E194" s="4">
        <v>9025</v>
      </c>
      <c r="F194" s="4">
        <v>778</v>
      </c>
      <c r="G194" s="6" t="s">
        <v>468</v>
      </c>
      <c r="I194" s="112" t="s">
        <v>431</v>
      </c>
      <c r="L194" s="372" t="s">
        <v>437</v>
      </c>
      <c r="M194" s="4" t="s">
        <v>120</v>
      </c>
      <c r="N194" s="4" t="s">
        <v>290</v>
      </c>
      <c r="O194" s="10">
        <v>7.0000000000000007E-2</v>
      </c>
      <c r="V194" s="208">
        <v>-9.931241097952037E-4</v>
      </c>
      <c r="W194" s="8">
        <v>-1.3949148851803237</v>
      </c>
      <c r="X194" s="120">
        <v>0.99997344147293798</v>
      </c>
      <c r="AA194" s="208">
        <v>-8.1867294995179125E-23</v>
      </c>
      <c r="AB194" s="208">
        <v>5.8150923279759225E-19</v>
      </c>
      <c r="AC194" s="208">
        <v>-1.4880455315462078E-15</v>
      </c>
      <c r="AD194" s="208">
        <v>9.5892058978829586E-13</v>
      </c>
      <c r="AE194" s="208">
        <v>3.0914521300325805E-9</v>
      </c>
      <c r="AF194" s="208">
        <v>-6.3293410907622021E-6</v>
      </c>
      <c r="AG194" s="199">
        <v>-1.3949514501379658</v>
      </c>
      <c r="AH194" s="8">
        <v>0.9998541657703488</v>
      </c>
      <c r="AI194" s="4" t="s">
        <v>466</v>
      </c>
      <c r="AJ194" s="114" t="s">
        <v>368</v>
      </c>
      <c r="AK194" s="193">
        <v>169</v>
      </c>
      <c r="AL194" s="112" t="s">
        <v>479</v>
      </c>
      <c r="AN194" s="281">
        <v>-1.3985219642521174</v>
      </c>
      <c r="AO194" s="281">
        <v>4.2564713602434889E-5</v>
      </c>
      <c r="AP194" s="281">
        <v>-1.3986580061759395</v>
      </c>
      <c r="AQ194" s="381">
        <v>4.8613775490014893E-5</v>
      </c>
      <c r="AR194" s="200">
        <f t="shared" si="15"/>
        <v>136.04192382210556</v>
      </c>
      <c r="AS194" s="321">
        <f t="shared" si="16"/>
        <v>3.6070790717936951</v>
      </c>
    </row>
    <row r="195" spans="1:47" x14ac:dyDescent="0.25">
      <c r="A195" s="297">
        <v>5</v>
      </c>
      <c r="B195" s="4">
        <v>170</v>
      </c>
      <c r="C195" s="4">
        <v>170</v>
      </c>
      <c r="D195" s="5">
        <v>12769</v>
      </c>
      <c r="E195" s="4">
        <v>9018</v>
      </c>
      <c r="F195" s="4">
        <v>772</v>
      </c>
      <c r="I195" s="112" t="s">
        <v>431</v>
      </c>
      <c r="L195" s="372" t="s">
        <v>437</v>
      </c>
      <c r="M195" s="4" t="s">
        <v>128</v>
      </c>
      <c r="N195" s="4" t="s">
        <v>290</v>
      </c>
      <c r="O195" s="10">
        <v>7.0000000000000007E-2</v>
      </c>
      <c r="V195" s="208">
        <v>-1.0069451244754072E-3</v>
      </c>
      <c r="W195" s="8">
        <v>-1.3837184660122577</v>
      </c>
      <c r="X195" s="120">
        <v>0.9999627620828675</v>
      </c>
      <c r="AA195" s="208">
        <v>-1.1506806254433936E-21</v>
      </c>
      <c r="AB195" s="208">
        <v>8.0357235285348319E-18</v>
      </c>
      <c r="AC195" s="208">
        <v>-2.1690387756392946E-14</v>
      </c>
      <c r="AD195" s="208">
        <v>2.770708770398122E-11</v>
      </c>
      <c r="AE195" s="208">
        <v>-1.4843764173713788E-8</v>
      </c>
      <c r="AF195" s="208">
        <v>-1.0924065516467353E-6</v>
      </c>
      <c r="AG195" s="199">
        <v>-1.3837524815340783</v>
      </c>
      <c r="AH195" s="8">
        <v>0.9999108670077943</v>
      </c>
      <c r="AJ195" s="114" t="s">
        <v>368</v>
      </c>
      <c r="AK195" s="193">
        <v>170</v>
      </c>
      <c r="AL195" s="112" t="s">
        <v>464</v>
      </c>
      <c r="AN195" s="281">
        <v>-1.3875756028592456</v>
      </c>
      <c r="AO195" s="281">
        <v>4.4503010116728375E-5</v>
      </c>
      <c r="AP195" s="281">
        <v>-1.3877771178919256</v>
      </c>
      <c r="AQ195" s="381">
        <v>4.2934157621133409E-5</v>
      </c>
      <c r="AR195" s="200">
        <f t="shared" si="15"/>
        <v>201.51503267995531</v>
      </c>
      <c r="AS195" s="321">
        <f t="shared" si="16"/>
        <v>3.857136846987963</v>
      </c>
    </row>
    <row r="196" spans="1:47" x14ac:dyDescent="0.25">
      <c r="A196" s="297">
        <v>6</v>
      </c>
      <c r="B196" s="4">
        <v>171</v>
      </c>
      <c r="C196" s="4">
        <v>171</v>
      </c>
      <c r="D196" s="5">
        <v>12782</v>
      </c>
      <c r="E196" s="4">
        <v>9020</v>
      </c>
      <c r="F196" s="4">
        <v>773</v>
      </c>
      <c r="I196" s="112" t="s">
        <v>431</v>
      </c>
      <c r="L196" s="372" t="s">
        <v>439</v>
      </c>
      <c r="M196" s="4" t="s">
        <v>120</v>
      </c>
      <c r="N196" s="4" t="s">
        <v>290</v>
      </c>
      <c r="O196" s="10">
        <v>0.03</v>
      </c>
      <c r="V196" s="208">
        <v>-9.9614435551025169E-4</v>
      </c>
      <c r="W196" s="8">
        <v>-1.383334952179949</v>
      </c>
      <c r="X196" s="120">
        <v>0.99995930482290385</v>
      </c>
      <c r="AA196" s="208">
        <v>6.5255740957533762E-23</v>
      </c>
      <c r="AB196" s="208">
        <v>-5.23035002497596E-20</v>
      </c>
      <c r="AC196" s="208">
        <v>-1.7386737171869074E-15</v>
      </c>
      <c r="AD196" s="208">
        <v>5.7605045433663525E-12</v>
      </c>
      <c r="AE196" s="208">
        <v>-4.2841682843978074E-9</v>
      </c>
      <c r="AF196" s="208">
        <v>-4.2049397437418264E-6</v>
      </c>
      <c r="AG196" s="199">
        <v>-1.3833818742565103</v>
      </c>
      <c r="AH196" s="8">
        <v>0.99983334757460118</v>
      </c>
      <c r="AJ196" s="114" t="s">
        <v>368</v>
      </c>
      <c r="AK196" s="193">
        <v>171</v>
      </c>
      <c r="AL196" s="112" t="s">
        <v>464</v>
      </c>
      <c r="AN196" s="281">
        <v>-1.3857102331374196</v>
      </c>
      <c r="AO196" s="281">
        <v>4.2747112076062172E-5</v>
      </c>
      <c r="AP196" s="281">
        <v>-1.3859296406845896</v>
      </c>
      <c r="AQ196" s="381">
        <v>4.4951442145756243E-5</v>
      </c>
      <c r="AR196" s="200">
        <f t="shared" si="15"/>
        <v>219.40754716998077</v>
      </c>
      <c r="AS196" s="321">
        <f t="shared" si="16"/>
        <v>2.3752809574706379</v>
      </c>
    </row>
    <row r="197" spans="1:47" x14ac:dyDescent="0.25">
      <c r="A197" s="322"/>
      <c r="B197" s="323">
        <v>172</v>
      </c>
      <c r="C197" s="323">
        <v>172</v>
      </c>
      <c r="D197" s="339" t="s">
        <v>483</v>
      </c>
      <c r="E197" s="349">
        <v>9021</v>
      </c>
      <c r="F197" s="349">
        <v>774</v>
      </c>
      <c r="G197" s="338" t="s">
        <v>485</v>
      </c>
      <c r="H197" s="323"/>
      <c r="I197" s="324" t="s">
        <v>431</v>
      </c>
      <c r="J197" s="323"/>
      <c r="K197" s="325"/>
      <c r="L197" s="609" t="s">
        <v>439</v>
      </c>
      <c r="M197" s="323" t="s">
        <v>128</v>
      </c>
      <c r="N197" s="323" t="s">
        <v>290</v>
      </c>
      <c r="O197" s="326">
        <v>-0.15</v>
      </c>
      <c r="P197" s="327"/>
      <c r="Q197" s="327"/>
      <c r="R197" s="327"/>
      <c r="S197" s="327"/>
      <c r="T197" s="327"/>
      <c r="U197" s="327"/>
      <c r="V197" s="327">
        <v>-1.0240305898924047E-3</v>
      </c>
      <c r="W197" s="328">
        <v>-1.4477364994881172</v>
      </c>
      <c r="X197" s="329">
        <v>0.99992317436780676</v>
      </c>
      <c r="Y197" s="327"/>
      <c r="Z197" s="327"/>
      <c r="AA197" s="327">
        <v>3.4231999405695473E-22</v>
      </c>
      <c r="AB197" s="327">
        <v>-2.0148298780536953E-18</v>
      </c>
      <c r="AC197" s="327">
        <v>3.9740804085922454E-15</v>
      </c>
      <c r="AD197" s="327">
        <v>-2.8080798568510049E-12</v>
      </c>
      <c r="AE197" s="327">
        <v>1.9557502640001101E-9</v>
      </c>
      <c r="AF197" s="327">
        <v>-5.3770821184904298E-6</v>
      </c>
      <c r="AG197" s="523">
        <v>-1.4477765377915168</v>
      </c>
      <c r="AH197" s="328">
        <v>0.99955892264158752</v>
      </c>
      <c r="AI197" s="323"/>
      <c r="AJ197" s="367" t="s">
        <v>368</v>
      </c>
      <c r="AK197" s="331">
        <v>172</v>
      </c>
      <c r="AL197" s="324" t="s">
        <v>475</v>
      </c>
      <c r="AM197" s="330"/>
      <c r="AN197" s="333">
        <v>-1.4334766295619081</v>
      </c>
      <c r="AO197" s="333">
        <v>7.1155020564499084E-5</v>
      </c>
      <c r="AP197" s="333">
        <v>-1.4336065178309902</v>
      </c>
      <c r="AQ197" s="385">
        <v>7.2140836784781071E-5</v>
      </c>
      <c r="AR197" s="334">
        <f t="shared" si="15"/>
        <v>129.88826908211237</v>
      </c>
      <c r="AS197" s="356">
        <f t="shared" si="16"/>
        <v>-14.25986992620909</v>
      </c>
    </row>
    <row r="198" spans="1:47" x14ac:dyDescent="0.25">
      <c r="A198" s="297">
        <v>7</v>
      </c>
      <c r="B198" s="4">
        <v>173</v>
      </c>
      <c r="C198" s="4">
        <v>173</v>
      </c>
      <c r="D198" s="5">
        <v>12778</v>
      </c>
      <c r="E198" s="4">
        <v>9023</v>
      </c>
      <c r="F198" s="4">
        <v>775</v>
      </c>
      <c r="G198" s="6" t="s">
        <v>468</v>
      </c>
      <c r="I198" s="112" t="s">
        <v>431</v>
      </c>
      <c r="L198" s="372" t="s">
        <v>447</v>
      </c>
      <c r="M198" s="4" t="s">
        <v>120</v>
      </c>
      <c r="N198" s="4" t="s">
        <v>290</v>
      </c>
      <c r="O198" s="10">
        <v>0.02</v>
      </c>
      <c r="V198" s="208">
        <v>-9.7473583594953942E-4</v>
      </c>
      <c r="W198" s="8">
        <v>-1.3725239440785246</v>
      </c>
      <c r="X198" s="120">
        <v>0.99998583796906182</v>
      </c>
      <c r="AA198" s="208">
        <v>-3.4431736489143776E-22</v>
      </c>
      <c r="AB198" s="208">
        <v>3.4643398498889147E-18</v>
      </c>
      <c r="AC198" s="208">
        <v>-1.2817374288662035E-14</v>
      </c>
      <c r="AD198" s="208">
        <v>2.1225252343449581E-11</v>
      </c>
      <c r="AE198" s="208">
        <v>-1.3260052958327433E-8</v>
      </c>
      <c r="AF198" s="208">
        <v>-2.5485710707409941E-6</v>
      </c>
      <c r="AG198" s="199">
        <v>-1.3725756548617378</v>
      </c>
      <c r="AH198" s="8">
        <v>0.9996024554162779</v>
      </c>
      <c r="AJ198" s="114" t="s">
        <v>368</v>
      </c>
      <c r="AK198" s="193">
        <v>173</v>
      </c>
      <c r="AL198" s="112" t="s">
        <v>476</v>
      </c>
      <c r="AN198" s="281">
        <v>-1.3761796497872167</v>
      </c>
      <c r="AO198" s="281">
        <v>6.5783354190220491E-5</v>
      </c>
      <c r="AP198" s="281">
        <v>-1.3763229673116928</v>
      </c>
      <c r="AQ198" s="381">
        <v>6.2096193973097821E-5</v>
      </c>
      <c r="AR198" s="200">
        <f t="shared" si="15"/>
        <v>143.31752447604984</v>
      </c>
      <c r="AS198" s="321">
        <f t="shared" si="16"/>
        <v>3.6557057086921141</v>
      </c>
    </row>
    <row r="199" spans="1:47" x14ac:dyDescent="0.25">
      <c r="A199" s="297">
        <v>8</v>
      </c>
      <c r="B199" s="4">
        <v>174</v>
      </c>
      <c r="C199" s="4">
        <v>174</v>
      </c>
      <c r="D199" s="5">
        <v>12758</v>
      </c>
      <c r="E199" s="4">
        <v>9206</v>
      </c>
      <c r="F199" s="4">
        <v>779</v>
      </c>
      <c r="G199" s="6" t="s">
        <v>465</v>
      </c>
      <c r="I199" s="112" t="s">
        <v>431</v>
      </c>
      <c r="L199" s="372" t="s">
        <v>447</v>
      </c>
      <c r="M199" s="4" t="s">
        <v>128</v>
      </c>
      <c r="N199" s="4" t="s">
        <v>290</v>
      </c>
      <c r="O199" s="10">
        <v>0.04</v>
      </c>
      <c r="V199" s="208">
        <v>-9.8781486220509405E-4</v>
      </c>
      <c r="W199" s="8">
        <v>-1.4307874368118272</v>
      </c>
      <c r="X199" s="120">
        <v>0.99991061385553681</v>
      </c>
      <c r="AA199" s="208">
        <v>-8.0604601281454974E-23</v>
      </c>
      <c r="AB199" s="208">
        <v>6.440511859129396E-19</v>
      </c>
      <c r="AC199" s="208">
        <v>-2.0707266674183855E-15</v>
      </c>
      <c r="AD199" s="208">
        <v>2.5626869311158706E-12</v>
      </c>
      <c r="AE199" s="208">
        <v>1.7162413499791158E-9</v>
      </c>
      <c r="AF199" s="208">
        <v>-6.9769707659182481E-6</v>
      </c>
      <c r="AG199" s="199">
        <v>-1.4308326113900207</v>
      </c>
      <c r="AH199" s="8">
        <v>0.99976104181815639</v>
      </c>
      <c r="AI199" s="4" t="s">
        <v>467</v>
      </c>
      <c r="AJ199" s="114" t="s">
        <v>368</v>
      </c>
      <c r="AK199" s="193">
        <v>174</v>
      </c>
      <c r="AL199" s="112" t="s">
        <v>479</v>
      </c>
      <c r="AN199" s="281">
        <v>-1.4340479853431429</v>
      </c>
      <c r="AO199" s="281">
        <v>6.7903600737245258E-5</v>
      </c>
      <c r="AP199" s="281">
        <v>-1.4343302926952159</v>
      </c>
      <c r="AQ199" s="381">
        <v>7.2658574703148658E-5</v>
      </c>
      <c r="AR199" s="200">
        <f t="shared" si="15"/>
        <v>282.30735207301905</v>
      </c>
      <c r="AS199" s="321">
        <f t="shared" si="16"/>
        <v>3.2605485313157434</v>
      </c>
    </row>
    <row r="200" spans="1:47" x14ac:dyDescent="0.25">
      <c r="A200" s="297">
        <v>9</v>
      </c>
      <c r="B200" s="4">
        <v>175</v>
      </c>
      <c r="C200" s="4">
        <v>175</v>
      </c>
      <c r="D200" s="5">
        <v>12757</v>
      </c>
      <c r="E200" s="4">
        <v>9024</v>
      </c>
      <c r="F200" s="4">
        <v>776</v>
      </c>
      <c r="G200" s="6" t="s">
        <v>468</v>
      </c>
      <c r="I200" s="112" t="s">
        <v>446</v>
      </c>
      <c r="L200" s="372" t="s">
        <v>445</v>
      </c>
      <c r="M200" s="4" t="s">
        <v>120</v>
      </c>
      <c r="N200" s="4" t="s">
        <v>290</v>
      </c>
      <c r="O200" s="10">
        <v>0.14000000000000001</v>
      </c>
      <c r="V200" s="208">
        <v>-9.6652414373653371E-4</v>
      </c>
      <c r="W200" s="8">
        <v>-1.4231160374639125</v>
      </c>
      <c r="X200" s="120">
        <v>0.99994912281906179</v>
      </c>
      <c r="AA200" s="208">
        <v>1.514783558262188E-21</v>
      </c>
      <c r="AB200" s="208">
        <v>-1.1026262011730833E-17</v>
      </c>
      <c r="AC200" s="208">
        <v>3.178315643044623E-14</v>
      </c>
      <c r="AD200" s="208">
        <v>-4.6431560874795627E-11</v>
      </c>
      <c r="AE200" s="208">
        <v>3.6173875509325385E-8</v>
      </c>
      <c r="AF200" s="208">
        <v>-1.3337305802054931E-5</v>
      </c>
      <c r="AG200" s="199">
        <v>-1.4231464690573987</v>
      </c>
      <c r="AH200" s="8">
        <v>0.98766130213671721</v>
      </c>
      <c r="AJ200" s="114" t="s">
        <v>368</v>
      </c>
      <c r="AK200" s="193">
        <v>175</v>
      </c>
      <c r="AL200" s="112" t="s">
        <v>479</v>
      </c>
      <c r="AN200" s="281">
        <v>-1.4274947288782864</v>
      </c>
      <c r="AO200" s="281">
        <v>6.8815291355339985E-5</v>
      </c>
      <c r="AP200" s="281">
        <v>-1.4276035015596955</v>
      </c>
      <c r="AQ200" s="381">
        <v>8.9271134158750847E-5</v>
      </c>
      <c r="AR200" s="200">
        <f t="shared" si="15"/>
        <v>108.77268140907503</v>
      </c>
      <c r="AS200" s="321">
        <f t="shared" si="16"/>
        <v>4.3786914143739697</v>
      </c>
    </row>
    <row r="201" spans="1:47" x14ac:dyDescent="0.25">
      <c r="A201" s="493">
        <v>10</v>
      </c>
      <c r="B201" s="16">
        <v>176</v>
      </c>
      <c r="C201" s="16">
        <v>176</v>
      </c>
      <c r="D201" s="17"/>
      <c r="E201" s="16">
        <v>9021</v>
      </c>
      <c r="F201" s="16">
        <v>774</v>
      </c>
      <c r="G201" s="18" t="s">
        <v>468</v>
      </c>
      <c r="H201" s="16"/>
      <c r="I201" s="494" t="s">
        <v>440</v>
      </c>
      <c r="J201" s="16"/>
      <c r="K201" s="18"/>
      <c r="L201" s="588" t="s">
        <v>445</v>
      </c>
      <c r="M201" s="16" t="s">
        <v>128</v>
      </c>
      <c r="N201" s="16" t="s">
        <v>290</v>
      </c>
      <c r="O201" s="19">
        <v>0</v>
      </c>
      <c r="P201" s="212"/>
      <c r="Q201" s="212"/>
      <c r="R201" s="212"/>
      <c r="S201" s="212"/>
      <c r="T201" s="212"/>
      <c r="U201" s="212"/>
      <c r="V201" s="212">
        <v>-1.0055712989263102E-3</v>
      </c>
      <c r="W201" s="20">
        <v>-1.3683189474970747</v>
      </c>
      <c r="X201" s="125">
        <v>0.99987996169457205</v>
      </c>
      <c r="Y201" s="212"/>
      <c r="Z201" s="212"/>
      <c r="AA201" s="212">
        <v>3.0414953338481293E-21</v>
      </c>
      <c r="AB201" s="212">
        <v>-2.1091277956516982E-17</v>
      </c>
      <c r="AC201" s="212">
        <v>5.6059626073293806E-14</v>
      </c>
      <c r="AD201" s="212">
        <v>-7.2102666065502083E-11</v>
      </c>
      <c r="AE201" s="212">
        <v>4.8525620360778356E-8</v>
      </c>
      <c r="AF201" s="212">
        <v>-1.7367103093887205E-5</v>
      </c>
      <c r="AG201" s="485">
        <v>-1.368354454117003</v>
      </c>
      <c r="AH201" s="20">
        <v>0.99713469377905195</v>
      </c>
      <c r="AI201" s="16"/>
      <c r="AJ201" s="283" t="s">
        <v>368</v>
      </c>
      <c r="AK201" s="284">
        <v>176</v>
      </c>
      <c r="AL201" s="494" t="s">
        <v>479</v>
      </c>
      <c r="AM201" s="237"/>
      <c r="AN201" s="298">
        <v>-1.3715157116666277</v>
      </c>
      <c r="AO201" s="298">
        <v>4.140412652148752E-5</v>
      </c>
      <c r="AP201" s="298">
        <v>-1.3715687914567201</v>
      </c>
      <c r="AQ201" s="391">
        <v>3.7354214022985751E-5</v>
      </c>
      <c r="AR201" s="495">
        <f t="shared" si="15"/>
        <v>53.079790092391832</v>
      </c>
      <c r="AS201" s="496">
        <f t="shared" si="16"/>
        <v>3.1967641695529458</v>
      </c>
      <c r="AT201" s="458" t="s">
        <v>602</v>
      </c>
    </row>
    <row r="202" spans="1:47" x14ac:dyDescent="0.25">
      <c r="A202" s="297">
        <v>11</v>
      </c>
      <c r="B202" s="4">
        <v>177</v>
      </c>
      <c r="C202" s="4">
        <v>177</v>
      </c>
      <c r="D202" s="5">
        <v>12744</v>
      </c>
      <c r="E202" s="4">
        <v>9268</v>
      </c>
      <c r="F202" s="4">
        <v>780</v>
      </c>
      <c r="G202" s="6" t="s">
        <v>465</v>
      </c>
      <c r="I202" s="112" t="s">
        <v>440</v>
      </c>
      <c r="L202" s="372" t="s">
        <v>454</v>
      </c>
      <c r="M202" s="4" t="s">
        <v>120</v>
      </c>
      <c r="N202" s="4" t="s">
        <v>290</v>
      </c>
      <c r="O202" s="10">
        <v>0.1</v>
      </c>
      <c r="V202" s="208">
        <v>-9.5238630468086284E-4</v>
      </c>
      <c r="W202" s="8">
        <v>-1.4297543349984583</v>
      </c>
      <c r="X202" s="120">
        <v>0.99995213003580186</v>
      </c>
      <c r="AA202" s="208">
        <v>1.4616246138347992E-21</v>
      </c>
      <c r="AB202" s="208">
        <v>-1.0099584186752415E-17</v>
      </c>
      <c r="AC202" s="208">
        <v>2.7537226222155982E-14</v>
      </c>
      <c r="AD202" s="208">
        <v>-3.9590763249579045E-11</v>
      </c>
      <c r="AE202" s="208">
        <v>3.5330617880778026E-8</v>
      </c>
      <c r="AF202" s="208">
        <v>-1.821835253272042E-5</v>
      </c>
      <c r="AG202" s="199">
        <v>-1.4298027631442709</v>
      </c>
      <c r="AH202" s="8">
        <v>0.99920513930444355</v>
      </c>
      <c r="AI202" s="4" t="s">
        <v>470</v>
      </c>
      <c r="AJ202" s="114" t="s">
        <v>368</v>
      </c>
      <c r="AK202" s="193">
        <v>177</v>
      </c>
      <c r="AL202" s="112" t="s">
        <v>484</v>
      </c>
      <c r="AN202" s="281">
        <v>-1.4327995136257607</v>
      </c>
      <c r="AO202" s="281">
        <v>5.4893974416602715E-5</v>
      </c>
      <c r="AP202" s="281">
        <v>-1.4329137474605602</v>
      </c>
      <c r="AQ202" s="381">
        <v>5.5727104190283812E-5</v>
      </c>
      <c r="AR202" s="200">
        <f t="shared" si="15"/>
        <v>114.23383479947091</v>
      </c>
      <c r="AS202" s="321">
        <f t="shared" si="16"/>
        <v>3.0451786273024695</v>
      </c>
    </row>
    <row r="203" spans="1:47" x14ac:dyDescent="0.25">
      <c r="A203" s="297">
        <v>12</v>
      </c>
      <c r="B203" s="4">
        <v>178</v>
      </c>
      <c r="C203" s="4">
        <v>178</v>
      </c>
      <c r="D203" s="30">
        <v>12729</v>
      </c>
      <c r="E203" s="4">
        <v>9269</v>
      </c>
      <c r="F203" s="4">
        <v>781</v>
      </c>
      <c r="G203" s="6" t="s">
        <v>481</v>
      </c>
      <c r="I203" s="112" t="s">
        <v>440</v>
      </c>
      <c r="L203" s="372" t="s">
        <v>454</v>
      </c>
      <c r="M203" s="4" t="s">
        <v>128</v>
      </c>
      <c r="N203" s="4" t="s">
        <v>290</v>
      </c>
      <c r="O203" s="10">
        <v>0.08</v>
      </c>
      <c r="V203" s="208">
        <v>-9.9000988626578323E-4</v>
      </c>
      <c r="W203" s="8">
        <v>-1.4073432196439146</v>
      </c>
      <c r="X203" s="120">
        <v>0.99988992195568549</v>
      </c>
      <c r="AA203" s="208">
        <v>2.7852626044085838E-22</v>
      </c>
      <c r="AB203" s="208">
        <v>-1.4731703052505716E-18</v>
      </c>
      <c r="AC203" s="208">
        <v>3.0164485278624364E-15</v>
      </c>
      <c r="AD203" s="208">
        <v>-5.7253305989832417E-12</v>
      </c>
      <c r="AE203" s="208">
        <v>1.2516237861749669E-8</v>
      </c>
      <c r="AF203" s="208">
        <v>-1.1817499286371687E-5</v>
      </c>
      <c r="AG203" s="199">
        <v>-1.4073870480304471</v>
      </c>
      <c r="AH203" s="8">
        <v>0.99729026418735944</v>
      </c>
      <c r="AI203" s="4" t="s">
        <v>469</v>
      </c>
      <c r="AJ203" s="114" t="s">
        <v>368</v>
      </c>
      <c r="AK203" s="193">
        <v>178</v>
      </c>
      <c r="AL203" s="112" t="s">
        <v>484</v>
      </c>
      <c r="AN203" s="281">
        <v>-1.4107011022816696</v>
      </c>
      <c r="AO203" s="281">
        <v>5.2063769320718559E-5</v>
      </c>
      <c r="AP203" s="281">
        <v>-1.410844368948337</v>
      </c>
      <c r="AQ203" s="381">
        <v>5.7653297173275136E-5</v>
      </c>
      <c r="AR203" s="200">
        <f t="shared" si="15"/>
        <v>143.26666666741872</v>
      </c>
      <c r="AS203" s="321">
        <f t="shared" si="16"/>
        <v>3.3578826377549387</v>
      </c>
    </row>
    <row r="204" spans="1:47" s="306" customFormat="1" x14ac:dyDescent="0.25">
      <c r="A204" s="335"/>
      <c r="B204" s="336">
        <v>179</v>
      </c>
      <c r="C204" s="336">
        <v>179</v>
      </c>
      <c r="D204" s="337" t="s">
        <v>482</v>
      </c>
      <c r="E204" s="336"/>
      <c r="F204" s="336"/>
      <c r="G204" s="336"/>
      <c r="H204" s="336"/>
      <c r="I204" s="337" t="s">
        <v>446</v>
      </c>
      <c r="J204" s="336"/>
      <c r="K204" s="338"/>
      <c r="L204" s="610" t="s">
        <v>455</v>
      </c>
      <c r="M204" s="336" t="s">
        <v>120</v>
      </c>
      <c r="N204" s="336" t="s">
        <v>290</v>
      </c>
      <c r="O204" s="340">
        <v>0.1</v>
      </c>
      <c r="P204" s="341"/>
      <c r="Q204" s="341"/>
      <c r="R204" s="341"/>
      <c r="S204" s="341"/>
      <c r="T204" s="341"/>
      <c r="U204" s="341"/>
      <c r="V204" s="341">
        <v>-9.8359420645307075E-4</v>
      </c>
      <c r="W204" s="342">
        <v>-1.4106154524360435</v>
      </c>
      <c r="X204" s="343">
        <v>0.9999954688340994</v>
      </c>
      <c r="Y204" s="341"/>
      <c r="Z204" s="341"/>
      <c r="AA204" s="341">
        <v>1.5794251948949082E-21</v>
      </c>
      <c r="AB204" s="341">
        <v>-1.2263416183180402E-17</v>
      </c>
      <c r="AC204" s="341">
        <v>3.7196351917751988E-14</v>
      </c>
      <c r="AD204" s="341">
        <v>-5.5868561711373937E-11</v>
      </c>
      <c r="AE204" s="341">
        <v>4.3331168026107395E-8</v>
      </c>
      <c r="AF204" s="341">
        <v>-1.3506881189747671E-5</v>
      </c>
      <c r="AG204" s="524">
        <v>-1.4106067927116559</v>
      </c>
      <c r="AH204" s="342">
        <v>0.99931521361905273</v>
      </c>
      <c r="AI204" s="336" t="s">
        <v>478</v>
      </c>
      <c r="AJ204" s="336" t="s">
        <v>368</v>
      </c>
      <c r="AK204" s="344">
        <f>IF(B204&gt;0,B204,AK203)</f>
        <v>179</v>
      </c>
      <c r="AL204" s="337"/>
      <c r="AM204" s="335"/>
      <c r="AN204" s="346"/>
      <c r="AO204" s="346"/>
      <c r="AP204" s="346"/>
      <c r="AQ204" s="386"/>
      <c r="AR204" s="347"/>
      <c r="AS204" s="345"/>
      <c r="AT204" s="476"/>
      <c r="AU204" s="7"/>
    </row>
    <row r="205" spans="1:47" s="306" customFormat="1" x14ac:dyDescent="0.25">
      <c r="A205" s="335"/>
      <c r="B205" s="336">
        <v>180</v>
      </c>
      <c r="C205" s="336">
        <v>180</v>
      </c>
      <c r="D205" s="337" t="s">
        <v>482</v>
      </c>
      <c r="E205" s="336"/>
      <c r="F205" s="336"/>
      <c r="G205" s="336"/>
      <c r="H205" s="336"/>
      <c r="I205" s="337" t="s">
        <v>446</v>
      </c>
      <c r="J205" s="336"/>
      <c r="K205" s="338"/>
      <c r="L205" s="610" t="s">
        <v>455</v>
      </c>
      <c r="M205" s="336" t="s">
        <v>128</v>
      </c>
      <c r="N205" s="336" t="s">
        <v>290</v>
      </c>
      <c r="O205" s="340">
        <v>0.1</v>
      </c>
      <c r="P205" s="341"/>
      <c r="Q205" s="341"/>
      <c r="R205" s="341"/>
      <c r="S205" s="341"/>
      <c r="T205" s="341"/>
      <c r="U205" s="341"/>
      <c r="V205" s="341">
        <v>-1.0476803583536172E-3</v>
      </c>
      <c r="W205" s="342">
        <v>-1.4024034883811394</v>
      </c>
      <c r="X205" s="343">
        <v>0.9999727739733526</v>
      </c>
      <c r="Y205" s="341"/>
      <c r="Z205" s="341"/>
      <c r="AA205" s="341">
        <v>5.271532411960167E-22</v>
      </c>
      <c r="AB205" s="341">
        <v>-5.0802928286680752E-18</v>
      </c>
      <c r="AC205" s="341">
        <v>1.7403514019043915E-14</v>
      </c>
      <c r="AD205" s="341">
        <v>-2.7277686572416985E-11</v>
      </c>
      <c r="AE205" s="341">
        <v>2.1512250057699968E-8</v>
      </c>
      <c r="AF205" s="341">
        <v>-8.4332618668418963E-6</v>
      </c>
      <c r="AG205" s="524">
        <v>-1.4024071586439688</v>
      </c>
      <c r="AH205" s="342">
        <v>0.99860033283725502</v>
      </c>
      <c r="AI205" s="336" t="s">
        <v>457</v>
      </c>
      <c r="AJ205" s="336" t="s">
        <v>368</v>
      </c>
      <c r="AK205" s="344">
        <f>IF(B205&gt;0,B205,AK204)</f>
        <v>180</v>
      </c>
      <c r="AL205" s="337"/>
      <c r="AM205" s="335"/>
      <c r="AN205" s="346"/>
      <c r="AO205" s="346"/>
      <c r="AP205" s="346"/>
      <c r="AQ205" s="386"/>
      <c r="AR205" s="347"/>
      <c r="AS205" s="345"/>
      <c r="AT205" s="476"/>
      <c r="AU205" s="7"/>
    </row>
    <row r="206" spans="1:47" x14ac:dyDescent="0.25">
      <c r="A206" s="297">
        <v>13</v>
      </c>
      <c r="B206" s="4">
        <v>181</v>
      </c>
      <c r="C206" s="4">
        <v>181</v>
      </c>
      <c r="D206" s="5">
        <v>12748</v>
      </c>
      <c r="E206" s="4">
        <v>9270</v>
      </c>
      <c r="F206" s="4">
        <v>782</v>
      </c>
      <c r="G206" s="6" t="s">
        <v>481</v>
      </c>
      <c r="I206" s="112" t="s">
        <v>446</v>
      </c>
      <c r="L206" s="372" t="s">
        <v>456</v>
      </c>
      <c r="M206" s="4" t="s">
        <v>120</v>
      </c>
      <c r="N206" s="4" t="s">
        <v>290</v>
      </c>
      <c r="O206" s="10">
        <v>0.09</v>
      </c>
      <c r="V206" s="208">
        <v>-9.5275750666365356E-4</v>
      </c>
      <c r="W206" s="8">
        <v>-1.4291491650040915</v>
      </c>
      <c r="X206" s="120">
        <v>0.99996785936636878</v>
      </c>
      <c r="AA206" s="208">
        <v>1.2940111903060435E-21</v>
      </c>
      <c r="AB206" s="208">
        <v>-9.1032042728577124E-18</v>
      </c>
      <c r="AC206" s="208">
        <v>2.5499860805781964E-14</v>
      </c>
      <c r="AD206" s="208">
        <v>-3.6729260897179271E-11</v>
      </c>
      <c r="AE206" s="208">
        <v>2.9785722809070023E-8</v>
      </c>
      <c r="AF206" s="208">
        <v>-1.4621621360986551E-5</v>
      </c>
      <c r="AG206" s="199">
        <v>-1.4292078734262355</v>
      </c>
      <c r="AH206" s="8">
        <v>0.99954045713202444</v>
      </c>
      <c r="AJ206" s="114" t="s">
        <v>368</v>
      </c>
      <c r="AK206" s="193">
        <v>181</v>
      </c>
      <c r="AL206" s="112" t="s">
        <v>484</v>
      </c>
      <c r="AN206" s="281">
        <v>-1.4341167695772685</v>
      </c>
      <c r="AO206" s="281">
        <v>4.4022679296211071E-5</v>
      </c>
      <c r="AP206" s="281">
        <v>-1.4342252973550478</v>
      </c>
      <c r="AQ206" s="381">
        <v>4.6998674774608611E-5</v>
      </c>
      <c r="AR206" s="200">
        <f>(AN206-AP206)*10^6</f>
        <v>108.52777777925482</v>
      </c>
      <c r="AS206" s="321">
        <f>(W206-AN206)*1000</f>
        <v>4.9676045731770202</v>
      </c>
    </row>
    <row r="207" spans="1:47" x14ac:dyDescent="0.25">
      <c r="A207" s="330"/>
      <c r="B207" s="336" t="s">
        <v>490</v>
      </c>
      <c r="C207" s="336">
        <v>182</v>
      </c>
      <c r="D207" s="337" t="s">
        <v>491</v>
      </c>
      <c r="E207" s="336"/>
      <c r="F207" s="336"/>
      <c r="G207" s="336"/>
      <c r="H207" s="336"/>
      <c r="I207" s="337" t="s">
        <v>446</v>
      </c>
      <c r="J207" s="336"/>
      <c r="K207" s="338"/>
      <c r="L207" s="610" t="s">
        <v>456</v>
      </c>
      <c r="M207" s="336" t="s">
        <v>128</v>
      </c>
      <c r="N207" s="336" t="s">
        <v>290</v>
      </c>
      <c r="O207" s="340">
        <v>0.05</v>
      </c>
      <c r="P207" s="341"/>
      <c r="Q207" s="341"/>
      <c r="R207" s="341"/>
      <c r="S207" s="341"/>
      <c r="T207" s="341"/>
      <c r="U207" s="341"/>
      <c r="V207" s="341">
        <v>-9.4872443329446408E-4</v>
      </c>
      <c r="W207" s="342">
        <v>-1.4141072900902891</v>
      </c>
      <c r="X207" s="343">
        <v>0.99986458745186368</v>
      </c>
      <c r="Y207" s="341"/>
      <c r="Z207" s="341"/>
      <c r="AA207" s="341">
        <v>2.5687348129406756E-22</v>
      </c>
      <c r="AB207" s="341">
        <v>-2.3625856131568462E-18</v>
      </c>
      <c r="AC207" s="341">
        <v>7.9924087754429851E-15</v>
      </c>
      <c r="AD207" s="341">
        <v>-1.3125186974553462E-11</v>
      </c>
      <c r="AE207" s="341">
        <v>1.2765045296798672E-8</v>
      </c>
      <c r="AF207" s="341">
        <v>-8.5935245796075127E-6</v>
      </c>
      <c r="AG207" s="524">
        <v>-1.4141435241640792</v>
      </c>
      <c r="AH207" s="342">
        <v>0.99954724898561476</v>
      </c>
      <c r="AI207" s="336" t="s">
        <v>458</v>
      </c>
      <c r="AJ207" s="336" t="s">
        <v>368</v>
      </c>
      <c r="AK207" s="344" t="str">
        <f>IF(B207&gt;0,B207,AK206)</f>
        <v>182x</v>
      </c>
      <c r="AL207" s="324"/>
      <c r="AM207" s="330"/>
      <c r="AN207" s="333"/>
      <c r="AO207" s="333"/>
      <c r="AP207" s="333"/>
      <c r="AQ207" s="385"/>
      <c r="AR207" s="348"/>
      <c r="AS207" s="332"/>
    </row>
    <row r="208" spans="1:47" x14ac:dyDescent="0.25">
      <c r="A208" s="297">
        <v>14</v>
      </c>
      <c r="B208" s="4">
        <v>182</v>
      </c>
      <c r="C208" s="4">
        <v>182</v>
      </c>
      <c r="D208" s="5">
        <v>12745</v>
      </c>
      <c r="E208" s="4">
        <v>9279</v>
      </c>
      <c r="F208" s="4">
        <v>783</v>
      </c>
      <c r="I208" s="112" t="s">
        <v>446</v>
      </c>
      <c r="L208" s="372" t="s">
        <v>459</v>
      </c>
      <c r="M208" s="4" t="s">
        <v>120</v>
      </c>
      <c r="N208" s="4" t="s">
        <v>290</v>
      </c>
      <c r="O208" s="10">
        <v>-0.02</v>
      </c>
      <c r="V208" s="208">
        <v>-1.0107595972471679E-3</v>
      </c>
      <c r="W208" s="8">
        <v>-1.4172100138527186</v>
      </c>
      <c r="X208" s="120">
        <v>0.99995246050109676</v>
      </c>
      <c r="AA208" s="208">
        <v>1.2411982933436429E-21</v>
      </c>
      <c r="AB208" s="208">
        <v>-1.0089028645881939E-17</v>
      </c>
      <c r="AC208" s="208">
        <v>3.2139796817208995E-14</v>
      </c>
      <c r="AD208" s="208">
        <v>-5.1345472845115684E-11</v>
      </c>
      <c r="AE208" s="208">
        <v>4.3348361111038963E-8</v>
      </c>
      <c r="AF208" s="208">
        <v>-1.5280456447309853E-5</v>
      </c>
      <c r="AG208" s="199">
        <v>-1.4172025371134653</v>
      </c>
      <c r="AH208" s="8">
        <v>0.99908368175049656</v>
      </c>
      <c r="AJ208" s="114" t="s">
        <v>368</v>
      </c>
      <c r="AK208" s="193">
        <v>182</v>
      </c>
      <c r="AL208" s="112" t="s">
        <v>487</v>
      </c>
      <c r="AN208" s="281">
        <v>-1.4192712032920458</v>
      </c>
      <c r="AO208" s="281">
        <v>5.0205838893030045E-5</v>
      </c>
      <c r="AP208" s="281">
        <v>-1.4193871069998636</v>
      </c>
      <c r="AQ208" s="381">
        <v>6.6056890356085225E-5</v>
      </c>
      <c r="AR208" s="200">
        <f>(AN208-AP208)*10^6</f>
        <v>115.90370781777715</v>
      </c>
      <c r="AS208" s="321">
        <f>(W208-AN208)*1000</f>
        <v>2.0611894393272046</v>
      </c>
    </row>
    <row r="209" spans="1:46" x14ac:dyDescent="0.25">
      <c r="A209" s="297">
        <v>15</v>
      </c>
      <c r="B209" s="4">
        <v>183</v>
      </c>
      <c r="C209" s="4">
        <v>183</v>
      </c>
      <c r="D209" s="5">
        <v>12733</v>
      </c>
      <c r="E209" s="4">
        <v>9280</v>
      </c>
      <c r="F209" s="4">
        <v>784</v>
      </c>
      <c r="I209" s="112" t="s">
        <v>446</v>
      </c>
      <c r="L209" s="372" t="s">
        <v>459</v>
      </c>
      <c r="M209" s="4" t="s">
        <v>128</v>
      </c>
      <c r="N209" s="4" t="s">
        <v>290</v>
      </c>
      <c r="O209" s="10">
        <v>0</v>
      </c>
      <c r="V209" s="208">
        <v>-9.9298869193825256E-4</v>
      </c>
      <c r="W209" s="8">
        <v>-1.4024306844976715</v>
      </c>
      <c r="X209" s="120">
        <v>0.99993404364036653</v>
      </c>
      <c r="AA209" s="208">
        <v>1.5178104128347186E-22</v>
      </c>
      <c r="AB209" s="208">
        <v>-2.5222919908932797E-18</v>
      </c>
      <c r="AC209" s="208">
        <v>1.0958787487382102E-14</v>
      </c>
      <c r="AD209" s="208">
        <v>-2.019032034331932E-11</v>
      </c>
      <c r="AE209" s="208">
        <v>1.8702138261536628E-8</v>
      </c>
      <c r="AF209" s="208">
        <v>-8.9002042574681691E-6</v>
      </c>
      <c r="AG209" s="199">
        <v>-1.402442885256701</v>
      </c>
      <c r="AH209" s="8">
        <v>0.99901305216510328</v>
      </c>
      <c r="AJ209" s="114" t="s">
        <v>519</v>
      </c>
      <c r="AK209" s="193">
        <v>183</v>
      </c>
      <c r="AL209" s="112" t="s">
        <v>487</v>
      </c>
      <c r="AN209" s="281">
        <v>-1.4051393873666564</v>
      </c>
      <c r="AO209" s="281">
        <v>8.8128857658218324E-5</v>
      </c>
      <c r="AP209" s="281">
        <v>-1.4052484130704503</v>
      </c>
      <c r="AQ209" s="381">
        <v>9.4578555320483081E-5</v>
      </c>
      <c r="AR209" s="200">
        <f>(AN209-AP209)*10^6</f>
        <v>109.02570379389687</v>
      </c>
      <c r="AS209" s="321">
        <f>(W209-AN209)*1000</f>
        <v>2.7087028689849468</v>
      </c>
    </row>
    <row r="210" spans="1:46" x14ac:dyDescent="0.25">
      <c r="A210" s="330"/>
      <c r="B210" s="336">
        <v>184</v>
      </c>
      <c r="C210" s="336">
        <v>184</v>
      </c>
      <c r="D210" s="339" t="s">
        <v>472</v>
      </c>
      <c r="E210" s="336"/>
      <c r="F210" s="336"/>
      <c r="G210" s="336"/>
      <c r="H210" s="336"/>
      <c r="I210" s="337" t="s">
        <v>446</v>
      </c>
      <c r="J210" s="336"/>
      <c r="K210" s="338"/>
      <c r="L210" s="610" t="s">
        <v>471</v>
      </c>
      <c r="M210" s="336" t="s">
        <v>120</v>
      </c>
      <c r="N210" s="336" t="s">
        <v>290</v>
      </c>
      <c r="O210" s="340"/>
      <c r="P210" s="341"/>
      <c r="Q210" s="341"/>
      <c r="R210" s="341"/>
      <c r="S210" s="341"/>
      <c r="T210" s="341"/>
      <c r="U210" s="341"/>
      <c r="V210" s="341"/>
      <c r="W210" s="342"/>
      <c r="X210" s="343"/>
      <c r="Y210" s="341"/>
      <c r="Z210" s="341"/>
      <c r="AA210" s="341"/>
      <c r="AB210" s="341"/>
      <c r="AC210" s="341"/>
      <c r="AD210" s="341"/>
      <c r="AE210" s="341"/>
      <c r="AF210" s="341"/>
      <c r="AG210" s="524"/>
      <c r="AH210" s="342"/>
      <c r="AI210" s="336"/>
      <c r="AJ210" s="336" t="s">
        <v>519</v>
      </c>
      <c r="AK210" s="344">
        <f>IF(B210&gt;0,B210,AK209)</f>
        <v>184</v>
      </c>
      <c r="AL210" s="337" t="s">
        <v>473</v>
      </c>
      <c r="AM210" s="330"/>
      <c r="AN210" s="333"/>
      <c r="AO210" s="333"/>
      <c r="AP210" s="333"/>
      <c r="AQ210" s="385"/>
      <c r="AR210" s="348"/>
      <c r="AS210" s="332"/>
    </row>
    <row r="211" spans="1:46" x14ac:dyDescent="0.25">
      <c r="A211" s="297">
        <v>16</v>
      </c>
      <c r="B211" s="4">
        <v>185</v>
      </c>
      <c r="C211" s="4">
        <v>185</v>
      </c>
      <c r="D211" s="5">
        <v>12742</v>
      </c>
      <c r="E211" s="4">
        <v>9282</v>
      </c>
      <c r="F211" s="4">
        <v>786</v>
      </c>
      <c r="I211" s="112" t="s">
        <v>446</v>
      </c>
      <c r="L211" s="372" t="s">
        <v>471</v>
      </c>
      <c r="M211" s="4" t="s">
        <v>128</v>
      </c>
      <c r="N211" s="4" t="s">
        <v>290</v>
      </c>
      <c r="O211" s="10">
        <v>0</v>
      </c>
      <c r="V211" s="208">
        <v>-1.0063036204919331E-3</v>
      </c>
      <c r="W211" s="8">
        <v>-1.4127116273594993</v>
      </c>
      <c r="X211" s="120">
        <v>0.99997755015162881</v>
      </c>
      <c r="AA211" s="208">
        <v>5.5013294416019506E-22</v>
      </c>
      <c r="AB211" s="208">
        <v>-3.8885575876000393E-18</v>
      </c>
      <c r="AC211" s="208">
        <v>9.6864471818462832E-15</v>
      </c>
      <c r="AD211" s="208">
        <v>-1.0268591786947173E-11</v>
      </c>
      <c r="AE211" s="208">
        <v>6.2041957108217252E-9</v>
      </c>
      <c r="AF211" s="208">
        <v>-4.1016208840444063E-6</v>
      </c>
      <c r="AG211" s="199">
        <v>-1.4127175194791544</v>
      </c>
      <c r="AH211" s="8">
        <v>0.99878192124381315</v>
      </c>
      <c r="AJ211" s="114" t="s">
        <v>519</v>
      </c>
      <c r="AK211" s="193">
        <v>185</v>
      </c>
      <c r="AL211" s="112" t="s">
        <v>497</v>
      </c>
      <c r="AN211" s="281">
        <v>-1.4153422893312071</v>
      </c>
      <c r="AO211" s="281">
        <v>5.5912614882301497E-5</v>
      </c>
      <c r="AP211" s="281">
        <v>-1.4154579347857479</v>
      </c>
      <c r="AQ211" s="381">
        <v>5.8230448382479966E-5</v>
      </c>
      <c r="AR211" s="200">
        <f t="shared" ref="AR211:AR219" si="17">(AN211-AP211)*10^6</f>
        <v>115.64545454079145</v>
      </c>
      <c r="AS211" s="321">
        <f t="shared" ref="AS211:AS219" si="18">(W211-AN211)*1000</f>
        <v>2.6306619717078039</v>
      </c>
    </row>
    <row r="212" spans="1:46" x14ac:dyDescent="0.25">
      <c r="A212" s="297">
        <v>17</v>
      </c>
      <c r="B212" s="4">
        <v>186</v>
      </c>
      <c r="C212" s="4">
        <v>186</v>
      </c>
      <c r="D212" s="5">
        <v>12723</v>
      </c>
      <c r="E212" s="4">
        <v>9281</v>
      </c>
      <c r="F212" s="4">
        <v>785</v>
      </c>
      <c r="H212" s="4" t="s">
        <v>498</v>
      </c>
      <c r="I212" s="112" t="s">
        <v>446</v>
      </c>
      <c r="L212" s="372" t="s">
        <v>474</v>
      </c>
      <c r="M212" s="4" t="s">
        <v>120</v>
      </c>
      <c r="N212" s="4" t="s">
        <v>290</v>
      </c>
      <c r="O212" s="10">
        <v>0.04</v>
      </c>
      <c r="V212" s="208">
        <v>-9.838769049557172E-4</v>
      </c>
      <c r="W212" s="8">
        <v>-1.3899632212254018</v>
      </c>
      <c r="X212" s="120">
        <v>0.99997806481999307</v>
      </c>
      <c r="AA212" s="208">
        <v>1.166107995603746E-21</v>
      </c>
      <c r="AB212" s="208">
        <v>-8.1566202440072686E-18</v>
      </c>
      <c r="AC212" s="208">
        <v>2.1394784863160118E-14</v>
      </c>
      <c r="AD212" s="208">
        <v>-2.6822279657162602E-11</v>
      </c>
      <c r="AE212" s="208">
        <v>1.9259716211960691E-8</v>
      </c>
      <c r="AF212" s="208">
        <v>-8.5611632393290363E-6</v>
      </c>
      <c r="AG212" s="199">
        <v>-1.3899683167828438</v>
      </c>
      <c r="AH212" s="8">
        <v>0.99871843247553838</v>
      </c>
      <c r="AJ212" s="114" t="s">
        <v>519</v>
      </c>
      <c r="AK212" s="193">
        <v>186</v>
      </c>
      <c r="AL212" s="112" t="s">
        <v>487</v>
      </c>
      <c r="AN212" s="281">
        <v>-1.3926270082172478</v>
      </c>
      <c r="AO212" s="281">
        <v>7.7620542407207208E-5</v>
      </c>
      <c r="AP212" s="281">
        <v>-1.3927778933481132</v>
      </c>
      <c r="AQ212" s="381">
        <v>8.9498291749184967E-5</v>
      </c>
      <c r="AR212" s="200">
        <f t="shared" si="17"/>
        <v>150.88513086536358</v>
      </c>
      <c r="AS212" s="321">
        <f t="shared" si="18"/>
        <v>2.6637869918459955</v>
      </c>
    </row>
    <row r="213" spans="1:46" x14ac:dyDescent="0.25">
      <c r="A213" s="297">
        <v>18</v>
      </c>
      <c r="B213" s="4">
        <v>187</v>
      </c>
      <c r="C213" s="4">
        <v>187</v>
      </c>
      <c r="D213" s="5">
        <v>12709</v>
      </c>
      <c r="E213" s="4">
        <v>9027</v>
      </c>
      <c r="F213" s="4">
        <v>787</v>
      </c>
      <c r="H213" s="4" t="s">
        <v>498</v>
      </c>
      <c r="I213" s="112" t="s">
        <v>446</v>
      </c>
      <c r="L213" s="372" t="s">
        <v>474</v>
      </c>
      <c r="M213" s="4" t="s">
        <v>128</v>
      </c>
      <c r="N213" s="4" t="s">
        <v>290</v>
      </c>
      <c r="O213" s="10">
        <v>0.02</v>
      </c>
      <c r="V213" s="208">
        <v>-1.0910560260687578E-3</v>
      </c>
      <c r="W213" s="8">
        <v>-1.3685064046115789</v>
      </c>
      <c r="X213" s="120">
        <v>0.99989804319338016</v>
      </c>
      <c r="AA213" s="208">
        <v>4.130980859633028E-22</v>
      </c>
      <c r="AB213" s="208">
        <v>-3.5894603919572361E-18</v>
      </c>
      <c r="AC213" s="208">
        <v>1.258547982304079E-14</v>
      </c>
      <c r="AD213" s="208">
        <v>-2.2600599920892801E-11</v>
      </c>
      <c r="AE213" s="208">
        <v>2.2531933876059004E-8</v>
      </c>
      <c r="AF213" s="208">
        <v>-1.2875602904675338E-5</v>
      </c>
      <c r="AG213" s="199">
        <v>-1.3685514144026056</v>
      </c>
      <c r="AH213" s="8">
        <v>0.99961270178163486</v>
      </c>
      <c r="AJ213" s="114" t="s">
        <v>519</v>
      </c>
      <c r="AK213" s="193">
        <v>187</v>
      </c>
      <c r="AL213" s="112" t="s">
        <v>497</v>
      </c>
      <c r="AN213" s="281">
        <v>-1.3717432802157801</v>
      </c>
      <c r="AO213" s="281">
        <v>4.9238319846625719E-5</v>
      </c>
      <c r="AP213" s="281">
        <v>-1.3717955620266489</v>
      </c>
      <c r="AQ213" s="381">
        <v>4.7407620512820117E-5</v>
      </c>
      <c r="AR213" s="200">
        <f t="shared" si="17"/>
        <v>52.281810868803902</v>
      </c>
      <c r="AS213" s="321">
        <f t="shared" si="18"/>
        <v>3.2368756042011615</v>
      </c>
    </row>
    <row r="214" spans="1:46" x14ac:dyDescent="0.25">
      <c r="A214" s="297">
        <v>19</v>
      </c>
      <c r="B214" s="4">
        <v>188</v>
      </c>
      <c r="C214" s="4">
        <v>188</v>
      </c>
      <c r="D214" s="5">
        <v>12702</v>
      </c>
      <c r="E214" s="4">
        <v>9028</v>
      </c>
      <c r="F214" s="4">
        <v>788</v>
      </c>
      <c r="H214" s="4" t="s">
        <v>498</v>
      </c>
      <c r="I214" s="112" t="s">
        <v>446</v>
      </c>
      <c r="L214" s="372" t="s">
        <v>477</v>
      </c>
      <c r="M214" s="4" t="s">
        <v>120</v>
      </c>
      <c r="N214" s="4" t="s">
        <v>290</v>
      </c>
      <c r="O214" s="10">
        <v>0.14000000000000001</v>
      </c>
      <c r="V214" s="208">
        <v>-9.5715308830865236E-4</v>
      </c>
      <c r="W214" s="8">
        <v>-1.4175566547614264</v>
      </c>
      <c r="X214" s="120">
        <v>0.99989252763163805</v>
      </c>
      <c r="AA214" s="208">
        <v>3.2388715643994639E-21</v>
      </c>
      <c r="AB214" s="208">
        <v>-2.2596318273317224E-17</v>
      </c>
      <c r="AC214" s="208">
        <v>6.1158153681642099E-14</v>
      </c>
      <c r="AD214" s="208">
        <v>-8.1293088080786669E-11</v>
      </c>
      <c r="AE214" s="208">
        <v>5.5295606400784658E-8</v>
      </c>
      <c r="AF214" s="208">
        <v>-1.5717154948320703E-5</v>
      </c>
      <c r="AG214" s="199">
        <v>-1.4175581741419689</v>
      </c>
      <c r="AH214" s="8">
        <v>0.9970180095686153</v>
      </c>
      <c r="AJ214" s="114" t="s">
        <v>519</v>
      </c>
      <c r="AK214" s="193">
        <v>188</v>
      </c>
      <c r="AL214" s="112" t="s">
        <v>504</v>
      </c>
      <c r="AN214" s="281">
        <v>-1.4216472995265641</v>
      </c>
      <c r="AO214" s="281">
        <v>4.6274234259508233E-5</v>
      </c>
      <c r="AP214" s="281">
        <v>-1.4217927401181829</v>
      </c>
      <c r="AQ214" s="381">
        <v>4.6273411138079306E-5</v>
      </c>
      <c r="AR214" s="200">
        <f t="shared" si="17"/>
        <v>145.4405916188062</v>
      </c>
      <c r="AS214" s="321">
        <f t="shared" si="18"/>
        <v>4.0906447651376521</v>
      </c>
    </row>
    <row r="215" spans="1:46" x14ac:dyDescent="0.25">
      <c r="A215" s="297">
        <v>20</v>
      </c>
      <c r="B215" s="4">
        <v>189</v>
      </c>
      <c r="C215" s="4">
        <v>189</v>
      </c>
      <c r="D215" s="5">
        <v>12754</v>
      </c>
      <c r="E215" s="4">
        <v>9029</v>
      </c>
      <c r="F215" s="4">
        <v>789</v>
      </c>
      <c r="H215" s="4" t="s">
        <v>498</v>
      </c>
      <c r="I215" s="112" t="s">
        <v>446</v>
      </c>
      <c r="L215" s="372" t="s">
        <v>477</v>
      </c>
      <c r="M215" s="4" t="s">
        <v>128</v>
      </c>
      <c r="N215" s="4" t="s">
        <v>290</v>
      </c>
      <c r="O215" s="10">
        <v>0.06</v>
      </c>
      <c r="V215" s="208">
        <v>-1.0577138543831645E-3</v>
      </c>
      <c r="W215" s="8">
        <v>-1.3787534963681927</v>
      </c>
      <c r="X215" s="120">
        <v>0.99992816167498522</v>
      </c>
      <c r="AA215" s="208">
        <v>1.2831203525609331E-21</v>
      </c>
      <c r="AB215" s="208">
        <v>-7.6556097593356008E-18</v>
      </c>
      <c r="AC215" s="208">
        <v>1.6098162877797458E-14</v>
      </c>
      <c r="AD215" s="208">
        <v>-1.4811293212550561E-11</v>
      </c>
      <c r="AE215" s="208">
        <v>8.944277411843709E-9</v>
      </c>
      <c r="AF215" s="208">
        <v>-4.8626204066162956E-6</v>
      </c>
      <c r="AG215" s="199">
        <v>-1.3787521735782911</v>
      </c>
      <c r="AH215" s="8">
        <v>0.99739820623302144</v>
      </c>
      <c r="AJ215" s="114" t="s">
        <v>519</v>
      </c>
      <c r="AK215" s="193">
        <v>189</v>
      </c>
      <c r="AL215" s="112" t="s">
        <v>504</v>
      </c>
      <c r="AN215" s="281">
        <v>-1.3818002903466389</v>
      </c>
      <c r="AO215" s="281">
        <v>5.3264774519624973E-5</v>
      </c>
      <c r="AP215" s="281">
        <v>-1.3819629795361816</v>
      </c>
      <c r="AQ215" s="381">
        <v>5.6283674323258835E-5</v>
      </c>
      <c r="AR215" s="200">
        <f t="shared" si="17"/>
        <v>162.68918954276401</v>
      </c>
      <c r="AS215" s="321">
        <f t="shared" si="18"/>
        <v>3.046793978446205</v>
      </c>
    </row>
    <row r="216" spans="1:46" x14ac:dyDescent="0.25">
      <c r="A216" s="297">
        <v>21</v>
      </c>
      <c r="B216" s="4">
        <v>190</v>
      </c>
      <c r="C216" s="4">
        <v>190</v>
      </c>
      <c r="D216" s="5">
        <v>12734</v>
      </c>
      <c r="E216" s="4">
        <v>9287</v>
      </c>
      <c r="F216" s="4">
        <v>792</v>
      </c>
      <c r="H216" s="4" t="s">
        <v>498</v>
      </c>
      <c r="I216" s="112" t="s">
        <v>446</v>
      </c>
      <c r="L216" s="372" t="s">
        <v>480</v>
      </c>
      <c r="M216" s="4" t="s">
        <v>120</v>
      </c>
      <c r="N216" s="4" t="s">
        <v>290</v>
      </c>
      <c r="O216" s="10">
        <v>0.15</v>
      </c>
      <c r="V216" s="208">
        <v>-9.7359800213017191E-4</v>
      </c>
      <c r="W216" s="8">
        <v>-1.433889742682815</v>
      </c>
      <c r="X216" s="120">
        <v>0.99993963942178543</v>
      </c>
      <c r="AA216" s="208">
        <v>1.4125402695047662E-22</v>
      </c>
      <c r="AB216" s="208">
        <v>-1.7055422646880892E-18</v>
      </c>
      <c r="AC216" s="208">
        <v>7.4910508763376816E-15</v>
      </c>
      <c r="AD216" s="208">
        <v>-1.5974498725181507E-11</v>
      </c>
      <c r="AE216" s="208">
        <v>1.8519335729266158E-8</v>
      </c>
      <c r="AF216" s="208">
        <v>-1.1655181270341359E-5</v>
      </c>
      <c r="AG216" s="199">
        <v>-1.4339295352020864</v>
      </c>
      <c r="AH216" s="8">
        <v>0.99935321887912665</v>
      </c>
      <c r="AJ216" s="114" t="s">
        <v>519</v>
      </c>
      <c r="AK216" s="193">
        <v>190</v>
      </c>
      <c r="AL216" s="112" t="s">
        <v>507</v>
      </c>
      <c r="AN216" s="281">
        <v>-1.4379504436383488</v>
      </c>
      <c r="AO216" s="281">
        <v>1.0027859919152701E-4</v>
      </c>
      <c r="AP216" s="281">
        <v>-1.4381190005827942</v>
      </c>
      <c r="AQ216" s="381">
        <v>8.7837973283479045E-5</v>
      </c>
      <c r="AR216" s="200">
        <f t="shared" si="17"/>
        <v>168.55694444539716</v>
      </c>
      <c r="AS216" s="321">
        <f t="shared" si="18"/>
        <v>4.0607009555337914</v>
      </c>
    </row>
    <row r="217" spans="1:46" x14ac:dyDescent="0.25">
      <c r="A217" s="297">
        <v>22</v>
      </c>
      <c r="B217" s="4">
        <v>191</v>
      </c>
      <c r="C217" s="4">
        <v>191</v>
      </c>
      <c r="D217" s="5">
        <v>12768</v>
      </c>
      <c r="E217" s="4">
        <v>9030</v>
      </c>
      <c r="F217" s="4">
        <v>790</v>
      </c>
      <c r="H217" s="4" t="s">
        <v>498</v>
      </c>
      <c r="I217" s="112" t="s">
        <v>446</v>
      </c>
      <c r="L217" s="372" t="s">
        <v>480</v>
      </c>
      <c r="M217" s="4" t="s">
        <v>128</v>
      </c>
      <c r="N217" s="4" t="s">
        <v>290</v>
      </c>
      <c r="O217" s="10">
        <v>0.2</v>
      </c>
      <c r="V217" s="208">
        <v>-1.0113951124642584E-3</v>
      </c>
      <c r="W217" s="8">
        <v>-1.4187483066074311</v>
      </c>
      <c r="X217" s="120">
        <v>0.99992555850769127</v>
      </c>
      <c r="AA217" s="208">
        <v>6.2466882088158637E-23</v>
      </c>
      <c r="AB217" s="208">
        <v>-8.3084439022644378E-19</v>
      </c>
      <c r="AC217" s="208">
        <v>3.7861830568643865E-15</v>
      </c>
      <c r="AD217" s="208">
        <v>-9.2134541868966805E-12</v>
      </c>
      <c r="AE217" s="208">
        <v>1.3254109486670468E-8</v>
      </c>
      <c r="AF217" s="208">
        <v>-6.9757112281824133E-6</v>
      </c>
      <c r="AG217" s="199">
        <v>-1.4187528278901456</v>
      </c>
      <c r="AH217" s="8">
        <v>0.99768379736821589</v>
      </c>
      <c r="AJ217" s="114" t="s">
        <v>519</v>
      </c>
      <c r="AK217" s="193">
        <v>191</v>
      </c>
      <c r="AL217" s="112" t="s">
        <v>504</v>
      </c>
      <c r="AN217" s="281">
        <v>-1.4217904673500241</v>
      </c>
      <c r="AO217" s="281">
        <v>5.2215981714911878E-5</v>
      </c>
      <c r="AP217" s="281">
        <v>-1.4219565052101062</v>
      </c>
      <c r="AQ217" s="381">
        <v>5.3657995757497424E-5</v>
      </c>
      <c r="AR217" s="200">
        <f t="shared" si="17"/>
        <v>166.0378600820689</v>
      </c>
      <c r="AS217" s="321">
        <f t="shared" si="18"/>
        <v>3.0421607425930031</v>
      </c>
    </row>
    <row r="218" spans="1:46" x14ac:dyDescent="0.25">
      <c r="A218" s="297">
        <v>23</v>
      </c>
      <c r="B218" s="4">
        <v>192</v>
      </c>
      <c r="C218" s="4">
        <v>192</v>
      </c>
      <c r="D218" s="5">
        <v>12736</v>
      </c>
      <c r="E218" s="4">
        <v>9031</v>
      </c>
      <c r="F218" s="4">
        <v>791</v>
      </c>
      <c r="H218" s="4" t="s">
        <v>499</v>
      </c>
      <c r="I218" s="112" t="s">
        <v>446</v>
      </c>
      <c r="L218" s="372" t="s">
        <v>486</v>
      </c>
      <c r="M218" s="4" t="s">
        <v>120</v>
      </c>
      <c r="N218" s="4" t="s">
        <v>290</v>
      </c>
      <c r="O218" s="10">
        <v>0.04</v>
      </c>
      <c r="V218" s="208">
        <v>-1.0622141924520254E-3</v>
      </c>
      <c r="W218" s="8">
        <v>-1.3732891032369043</v>
      </c>
      <c r="X218" s="120">
        <v>0.99995602713941123</v>
      </c>
      <c r="AA218" s="208">
        <v>7.0791124133286995E-22</v>
      </c>
      <c r="AB218" s="208">
        <v>-6.7277773355877317E-18</v>
      </c>
      <c r="AC218" s="208">
        <v>2.4662972222665479E-14</v>
      </c>
      <c r="AD218" s="208">
        <v>-4.5492591862400599E-11</v>
      </c>
      <c r="AE218" s="208">
        <v>4.5256172101228637E-8</v>
      </c>
      <c r="AF218" s="208">
        <v>-2.0313302903451657E-5</v>
      </c>
      <c r="AG218" s="199">
        <v>-1.3733031949645194</v>
      </c>
      <c r="AH218" s="8">
        <v>0.99651766397054586</v>
      </c>
      <c r="AJ218" s="114" t="s">
        <v>519</v>
      </c>
      <c r="AK218" s="193">
        <v>192</v>
      </c>
      <c r="AL218" s="112" t="s">
        <v>504</v>
      </c>
      <c r="AN218" s="281">
        <v>-1.3764112916845739</v>
      </c>
      <c r="AO218" s="281">
        <v>4.1992189267649263E-5</v>
      </c>
      <c r="AP218" s="281">
        <v>-1.3766747410672877</v>
      </c>
      <c r="AQ218" s="381">
        <v>5.3384995515759247E-5</v>
      </c>
      <c r="AR218" s="200">
        <f t="shared" si="17"/>
        <v>263.44938271383177</v>
      </c>
      <c r="AS218" s="321">
        <f t="shared" si="18"/>
        <v>3.1221884476695383</v>
      </c>
    </row>
    <row r="219" spans="1:46" x14ac:dyDescent="0.25">
      <c r="A219" s="297">
        <v>24</v>
      </c>
      <c r="B219" s="4">
        <v>193</v>
      </c>
      <c r="C219" s="4">
        <v>193</v>
      </c>
      <c r="D219" s="5">
        <v>12747</v>
      </c>
      <c r="E219" s="4">
        <v>9288</v>
      </c>
      <c r="F219" s="4">
        <v>793</v>
      </c>
      <c r="H219" s="4" t="s">
        <v>499</v>
      </c>
      <c r="I219" s="112" t="s">
        <v>446</v>
      </c>
      <c r="L219" s="372" t="s">
        <v>486</v>
      </c>
      <c r="M219" s="4" t="s">
        <v>128</v>
      </c>
      <c r="N219" s="4" t="s">
        <v>290</v>
      </c>
      <c r="O219" s="10">
        <v>7.4999999999999997E-2</v>
      </c>
      <c r="V219" s="208">
        <v>-1.0919270600533949E-3</v>
      </c>
      <c r="W219" s="8">
        <v>-1.4107555095915085</v>
      </c>
      <c r="X219" s="120">
        <v>0.99993373000945129</v>
      </c>
      <c r="AA219" s="208">
        <v>-7.4531019994146029E-23</v>
      </c>
      <c r="AB219" s="208">
        <v>-8.5767582181569322E-19</v>
      </c>
      <c r="AC219" s="208">
        <v>7.8597390889817545E-15</v>
      </c>
      <c r="AD219" s="208">
        <v>-2.2776698737840581E-11</v>
      </c>
      <c r="AE219" s="208">
        <v>3.0433958218936152E-8</v>
      </c>
      <c r="AF219" s="208">
        <v>-1.5696032149998399E-5</v>
      </c>
      <c r="AG219" s="199">
        <v>-1.4107720025174546</v>
      </c>
      <c r="AH219" s="8">
        <v>0.99922995019054117</v>
      </c>
      <c r="AJ219" s="114" t="s">
        <v>519</v>
      </c>
      <c r="AK219" s="193">
        <v>193</v>
      </c>
      <c r="AL219" s="112" t="s">
        <v>507</v>
      </c>
      <c r="AN219" s="281">
        <v>-1.4135567345338189</v>
      </c>
      <c r="AO219" s="281">
        <v>5.4549380962634515E-5</v>
      </c>
      <c r="AP219" s="281">
        <v>-1.4137785567560397</v>
      </c>
      <c r="AQ219" s="381">
        <v>5.8094211916894904E-5</v>
      </c>
      <c r="AR219" s="200">
        <f t="shared" si="17"/>
        <v>221.82222222077996</v>
      </c>
      <c r="AS219" s="321">
        <f t="shared" si="18"/>
        <v>2.8012249423103874</v>
      </c>
    </row>
    <row r="220" spans="1:46" x14ac:dyDescent="0.25">
      <c r="A220" s="330"/>
      <c r="B220" s="323">
        <v>194</v>
      </c>
      <c r="C220" s="323">
        <v>194</v>
      </c>
      <c r="D220" s="339" t="s">
        <v>518</v>
      </c>
      <c r="E220" s="323"/>
      <c r="F220" s="323"/>
      <c r="G220" s="323"/>
      <c r="H220" s="323" t="s">
        <v>499</v>
      </c>
      <c r="I220" s="324" t="s">
        <v>446</v>
      </c>
      <c r="J220" s="323"/>
      <c r="K220" s="325"/>
      <c r="L220" s="609" t="s">
        <v>492</v>
      </c>
      <c r="M220" s="323" t="s">
        <v>120</v>
      </c>
      <c r="N220" s="323" t="s">
        <v>290</v>
      </c>
      <c r="O220" s="326">
        <v>0.13</v>
      </c>
      <c r="P220" s="327"/>
      <c r="Q220" s="327"/>
      <c r="R220" s="327"/>
      <c r="S220" s="327"/>
      <c r="T220" s="327"/>
      <c r="U220" s="327"/>
      <c r="V220" s="327">
        <v>-9.9085377682648387E-4</v>
      </c>
      <c r="W220" s="328">
        <v>-1.3870037411029366</v>
      </c>
      <c r="X220" s="329">
        <v>0.99996124860907243</v>
      </c>
      <c r="Y220" s="327"/>
      <c r="Z220" s="327"/>
      <c r="AA220" s="327">
        <v>2.7993249358061894E-22</v>
      </c>
      <c r="AB220" s="327">
        <v>-3.1348946654471218E-18</v>
      </c>
      <c r="AC220" s="327">
        <v>1.2394093468956624E-14</v>
      </c>
      <c r="AD220" s="327">
        <v>-2.3056009648626064E-11</v>
      </c>
      <c r="AE220" s="327">
        <v>2.3034253228538913E-8</v>
      </c>
      <c r="AF220" s="327">
        <v>-1.3188123437899801E-5</v>
      </c>
      <c r="AG220" s="523">
        <v>-1.387047450126607</v>
      </c>
      <c r="AH220" s="328">
        <v>0.99945005837256251</v>
      </c>
      <c r="AI220" s="323"/>
      <c r="AJ220" s="336" t="s">
        <v>519</v>
      </c>
      <c r="AK220" s="331">
        <f>IF(B220&gt;0,B220,AK219)</f>
        <v>194</v>
      </c>
      <c r="AL220" s="324"/>
      <c r="AM220" s="330"/>
      <c r="AN220" s="333"/>
      <c r="AO220" s="333"/>
      <c r="AP220" s="333"/>
      <c r="AQ220" s="385"/>
      <c r="AR220" s="348"/>
      <c r="AS220" s="332"/>
      <c r="AT220" s="458" t="s">
        <v>517</v>
      </c>
    </row>
    <row r="221" spans="1:46" x14ac:dyDescent="0.25">
      <c r="A221" s="297">
        <v>25</v>
      </c>
      <c r="B221" s="4">
        <v>195</v>
      </c>
      <c r="C221" s="4">
        <v>195</v>
      </c>
      <c r="D221" s="5">
        <v>12700</v>
      </c>
      <c r="E221" s="4">
        <v>9293</v>
      </c>
      <c r="F221" s="4">
        <v>795</v>
      </c>
      <c r="H221" s="4" t="s">
        <v>499</v>
      </c>
      <c r="I221" s="112" t="s">
        <v>446</v>
      </c>
      <c r="L221" s="372" t="s">
        <v>492</v>
      </c>
      <c r="M221" s="4" t="s">
        <v>128</v>
      </c>
      <c r="N221" s="4" t="s">
        <v>290</v>
      </c>
      <c r="O221" s="10">
        <v>0.13</v>
      </c>
      <c r="V221" s="208">
        <v>-1.0137768169548532E-3</v>
      </c>
      <c r="W221" s="8">
        <v>-1.3508584655947933</v>
      </c>
      <c r="X221" s="120">
        <v>0.99992466566992844</v>
      </c>
      <c r="AA221" s="208">
        <v>1.068606366465657E-22</v>
      </c>
      <c r="AB221" s="208">
        <v>-1.9412684847519387E-18</v>
      </c>
      <c r="AC221" s="208">
        <v>7.9574107115621157E-15</v>
      </c>
      <c r="AD221" s="208">
        <v>-1.3180834758285426E-11</v>
      </c>
      <c r="AE221" s="208">
        <v>1.1557463315863193E-8</v>
      </c>
      <c r="AF221" s="208">
        <v>-6.081169924326638E-6</v>
      </c>
      <c r="AG221" s="199">
        <v>-1.3508605763216535</v>
      </c>
      <c r="AH221" s="8">
        <v>0.99889087977815205</v>
      </c>
      <c r="AJ221" s="114" t="s">
        <v>519</v>
      </c>
      <c r="AK221" s="193">
        <v>195</v>
      </c>
      <c r="AL221" s="112" t="s">
        <v>507</v>
      </c>
      <c r="AN221" s="281">
        <v>-1.353287941199512</v>
      </c>
      <c r="AO221" s="281">
        <v>6.0366447897067943E-5</v>
      </c>
      <c r="AP221" s="281">
        <v>-1.3535777856439553</v>
      </c>
      <c r="AQ221" s="381">
        <v>6.8381152643835487E-5</v>
      </c>
      <c r="AR221" s="200">
        <f>(AN221-AP221)*10^6</f>
        <v>289.84444444324356</v>
      </c>
      <c r="AS221" s="321">
        <f>(W221-AN221)*1000</f>
        <v>2.4294756047187338</v>
      </c>
    </row>
    <row r="222" spans="1:46" x14ac:dyDescent="0.25">
      <c r="A222" s="297">
        <v>26</v>
      </c>
      <c r="B222" s="4">
        <v>196</v>
      </c>
      <c r="C222" s="4">
        <v>196</v>
      </c>
      <c r="D222" s="5">
        <v>12701</v>
      </c>
      <c r="E222" s="4">
        <v>9289</v>
      </c>
      <c r="F222" s="4">
        <v>794</v>
      </c>
      <c r="H222" s="4" t="s">
        <v>499</v>
      </c>
      <c r="I222" s="112" t="s">
        <v>446</v>
      </c>
      <c r="L222" s="372" t="s">
        <v>493</v>
      </c>
      <c r="M222" s="4" t="s">
        <v>120</v>
      </c>
      <c r="N222" s="4" t="s">
        <v>290</v>
      </c>
      <c r="O222" s="10">
        <v>0.11</v>
      </c>
      <c r="V222" s="208">
        <v>-9.5936255600824547E-4</v>
      </c>
      <c r="W222" s="8">
        <v>-1.3798889634992835</v>
      </c>
      <c r="X222" s="120">
        <v>0.99997861084449169</v>
      </c>
      <c r="AA222" s="208">
        <v>3.9839376062030072E-22</v>
      </c>
      <c r="AB222" s="208">
        <v>-3.4142339547460268E-18</v>
      </c>
      <c r="AC222" s="208">
        <v>1.0729640113281457E-14</v>
      </c>
      <c r="AD222" s="208">
        <v>-1.6130129256968346E-11</v>
      </c>
      <c r="AE222" s="208">
        <v>1.4908127864349716E-8</v>
      </c>
      <c r="AF222" s="208">
        <v>-1.0854672030394672E-5</v>
      </c>
      <c r="AG222" s="199">
        <v>-1.3799347647423608</v>
      </c>
      <c r="AH222" s="8">
        <v>0.99935990773105066</v>
      </c>
      <c r="AJ222" s="114" t="s">
        <v>519</v>
      </c>
      <c r="AK222" s="193">
        <v>196</v>
      </c>
      <c r="AL222" s="112" t="s">
        <v>507</v>
      </c>
      <c r="AN222" s="281">
        <v>-1.3827133323180223</v>
      </c>
      <c r="AO222" s="281">
        <v>7.1851663832422016E-5</v>
      </c>
      <c r="AP222" s="281">
        <v>-1.3828166325145643</v>
      </c>
      <c r="AQ222" s="381">
        <v>6.2880824918424213E-5</v>
      </c>
      <c r="AR222" s="200">
        <f>(AN222-AP222)*10^6</f>
        <v>103.30019654203326</v>
      </c>
      <c r="AS222" s="321">
        <f>(W222-AN222)*1000</f>
        <v>2.8243688187388205</v>
      </c>
    </row>
    <row r="223" spans="1:46" x14ac:dyDescent="0.25">
      <c r="A223" s="297">
        <v>27</v>
      </c>
      <c r="B223" s="4">
        <v>197</v>
      </c>
      <c r="C223" s="4">
        <v>197</v>
      </c>
      <c r="D223" s="5">
        <v>12730</v>
      </c>
      <c r="E223" s="4">
        <v>9032</v>
      </c>
      <c r="F223" s="4">
        <v>796</v>
      </c>
      <c r="H223" s="4" t="s">
        <v>499</v>
      </c>
      <c r="I223" s="112" t="s">
        <v>446</v>
      </c>
      <c r="L223" s="372" t="s">
        <v>493</v>
      </c>
      <c r="M223" s="4" t="s">
        <v>128</v>
      </c>
      <c r="N223" s="4" t="s">
        <v>290</v>
      </c>
      <c r="O223" s="10">
        <v>0.05</v>
      </c>
      <c r="V223" s="208">
        <v>-1.1014384610890616E-3</v>
      </c>
      <c r="W223" s="8">
        <v>-1.3936650183727075</v>
      </c>
      <c r="X223" s="120">
        <v>0.99994292010225161</v>
      </c>
      <c r="AA223" s="208">
        <v>-1.9021510124784902E-21</v>
      </c>
      <c r="AB223" s="208">
        <v>1.1800412005186011E-17</v>
      </c>
      <c r="AC223" s="208">
        <v>-2.6293435229679065E-14</v>
      </c>
      <c r="AD223" s="208">
        <v>2.1837236810929987E-11</v>
      </c>
      <c r="AE223" s="208">
        <v>3.0508521163595103E-9</v>
      </c>
      <c r="AF223" s="208">
        <v>-9.7166782182801952E-6</v>
      </c>
      <c r="AG223" s="199">
        <v>-1.393661790274856</v>
      </c>
      <c r="AH223" s="8">
        <v>0.99818797113196822</v>
      </c>
      <c r="AJ223" s="114" t="s">
        <v>519</v>
      </c>
      <c r="AK223" s="193">
        <v>197</v>
      </c>
      <c r="AL223" s="112" t="s">
        <v>508</v>
      </c>
      <c r="AN223" s="281">
        <v>-1.396183507929986</v>
      </c>
      <c r="AO223" s="281">
        <v>5.5583491546942777E-5</v>
      </c>
      <c r="AP223" s="281">
        <v>-1.3964751681260994</v>
      </c>
      <c r="AQ223" s="381">
        <v>5.5470269250355724E-5</v>
      </c>
      <c r="AR223" s="200">
        <f>(AN223-AP223)*10^6</f>
        <v>291.6601961133747</v>
      </c>
      <c r="AS223" s="321">
        <f>(W223-AN223)*1000</f>
        <v>2.5184895572785138</v>
      </c>
    </row>
    <row r="224" spans="1:46" x14ac:dyDescent="0.25">
      <c r="A224" s="297">
        <v>28</v>
      </c>
      <c r="B224" s="4">
        <v>198</v>
      </c>
      <c r="C224" s="4">
        <v>198</v>
      </c>
      <c r="D224" s="5">
        <v>12741</v>
      </c>
      <c r="E224" s="4">
        <v>9065</v>
      </c>
      <c r="F224" s="4">
        <v>797</v>
      </c>
      <c r="H224" s="4" t="s">
        <v>499</v>
      </c>
      <c r="I224" s="374" t="s">
        <v>495</v>
      </c>
      <c r="L224" s="372" t="s">
        <v>494</v>
      </c>
      <c r="M224" s="4" t="s">
        <v>120</v>
      </c>
      <c r="N224" s="4" t="s">
        <v>290</v>
      </c>
      <c r="O224" s="10">
        <v>0.09</v>
      </c>
      <c r="V224" s="208">
        <v>-9.7552838808268462E-4</v>
      </c>
      <c r="W224" s="8">
        <v>-1.3799485870390766</v>
      </c>
      <c r="X224" s="120">
        <v>0.99992322872334483</v>
      </c>
      <c r="AA224" s="208">
        <v>-7.1579778187595374E-22</v>
      </c>
      <c r="AB224" s="208">
        <v>5.0231564243911073E-18</v>
      </c>
      <c r="AC224" s="208">
        <v>-1.2980117965878343E-14</v>
      </c>
      <c r="AD224" s="208">
        <v>1.3593902961851223E-11</v>
      </c>
      <c r="AE224" s="208">
        <v>-4.4362658149561453E-10</v>
      </c>
      <c r="AF224" s="208">
        <v>-9.8957242515888429E-6</v>
      </c>
      <c r="AG224" s="199">
        <v>-1.3800224321606311</v>
      </c>
      <c r="AH224" s="8">
        <v>0.99974739763691911</v>
      </c>
      <c r="AJ224" s="114" t="s">
        <v>519</v>
      </c>
      <c r="AK224" s="193">
        <v>198</v>
      </c>
      <c r="AL224" s="112" t="s">
        <v>508</v>
      </c>
      <c r="AN224" s="281">
        <v>-1.3826390616663842</v>
      </c>
      <c r="AO224" s="281">
        <v>6.7152125212757165E-5</v>
      </c>
      <c r="AP224" s="281">
        <v>-1.38281564222194</v>
      </c>
      <c r="AQ224" s="381">
        <v>6.7156150586008146E-5</v>
      </c>
      <c r="AR224" s="200">
        <f>(AN224-AP224)*10^6</f>
        <v>176.58055555580532</v>
      </c>
      <c r="AS224" s="321">
        <f>(W224-AN224)*1000</f>
        <v>2.6904746273075375</v>
      </c>
    </row>
    <row r="225" spans="1:46" x14ac:dyDescent="0.25">
      <c r="A225" s="297">
        <v>29</v>
      </c>
      <c r="B225" s="4">
        <v>199</v>
      </c>
      <c r="C225" s="4">
        <v>199</v>
      </c>
      <c r="D225" s="5">
        <v>12787</v>
      </c>
      <c r="E225" s="4">
        <v>7914</v>
      </c>
      <c r="F225" s="4">
        <v>798</v>
      </c>
      <c r="H225" s="4" t="s">
        <v>499</v>
      </c>
      <c r="I225" s="112" t="s">
        <v>495</v>
      </c>
      <c r="L225" s="372" t="s">
        <v>494</v>
      </c>
      <c r="M225" s="4" t="s">
        <v>128</v>
      </c>
      <c r="N225" s="4" t="s">
        <v>290</v>
      </c>
      <c r="O225" s="10">
        <v>0.01</v>
      </c>
      <c r="V225" s="208">
        <v>-1.0988703217343118E-3</v>
      </c>
      <c r="W225" s="8">
        <v>-1.4011738699748022</v>
      </c>
      <c r="X225" s="120">
        <v>0.99990577681568393</v>
      </c>
      <c r="AA225" s="208">
        <v>-5.958038907548139E-22</v>
      </c>
      <c r="AB225" s="208">
        <v>2.8354585930395481E-18</v>
      </c>
      <c r="AC225" s="208">
        <v>-2.5951630337959786E-15</v>
      </c>
      <c r="AD225" s="208">
        <v>-7.3309293976523005E-12</v>
      </c>
      <c r="AE225" s="208">
        <v>1.8500973934789329E-8</v>
      </c>
      <c r="AF225" s="208">
        <v>-1.5244926163053495E-5</v>
      </c>
      <c r="AG225" s="199">
        <v>-1.401230498949404</v>
      </c>
      <c r="AH225" s="8">
        <v>0.9996682260097266</v>
      </c>
      <c r="AJ225" s="114" t="s">
        <v>519</v>
      </c>
      <c r="AK225" s="193">
        <v>199</v>
      </c>
      <c r="AL225" s="112" t="s">
        <v>508</v>
      </c>
      <c r="AN225" s="281">
        <v>-1.4053379039858946</v>
      </c>
      <c r="AO225" s="281">
        <v>5.3848183674678396E-5</v>
      </c>
      <c r="AP225" s="281">
        <v>-1.4056133644178048</v>
      </c>
      <c r="AQ225" s="381">
        <v>5.5924949684869897E-5</v>
      </c>
      <c r="AR225" s="200">
        <f>(AN225-AP225)*10^6</f>
        <v>275.46043191017941</v>
      </c>
      <c r="AS225" s="321">
        <f>(W225-AN225)*1000</f>
        <v>4.1640340110924434</v>
      </c>
    </row>
    <row r="226" spans="1:46" x14ac:dyDescent="0.25">
      <c r="A226" s="297">
        <v>30</v>
      </c>
      <c r="B226" s="4">
        <v>200</v>
      </c>
      <c r="C226" s="4">
        <v>200</v>
      </c>
      <c r="D226" s="366"/>
      <c r="H226" s="4" t="s">
        <v>499</v>
      </c>
      <c r="I226" s="112" t="s">
        <v>495</v>
      </c>
      <c r="L226" s="372" t="s">
        <v>505</v>
      </c>
      <c r="M226" s="4" t="s">
        <v>120</v>
      </c>
      <c r="N226" s="4" t="s">
        <v>290</v>
      </c>
      <c r="O226" s="10">
        <v>0.03</v>
      </c>
      <c r="V226" s="208">
        <v>-1.102773973244598E-3</v>
      </c>
      <c r="W226" s="8">
        <v>-1.411133164428392</v>
      </c>
      <c r="X226" s="120">
        <v>0.99990480640198709</v>
      </c>
      <c r="AA226" s="208">
        <v>-2.8406990668461115E-21</v>
      </c>
      <c r="AB226" s="208">
        <v>1.8975997519481017E-17</v>
      </c>
      <c r="AC226" s="208">
        <v>-4.8119530321185157E-14</v>
      </c>
      <c r="AD226" s="208">
        <v>5.5896819456709947E-11</v>
      </c>
      <c r="AE226" s="208">
        <v>-2.4491467530415047E-8</v>
      </c>
      <c r="AF226" s="208">
        <v>-5.6704111480801473E-6</v>
      </c>
      <c r="AG226" s="199">
        <v>-1.4112106927892123</v>
      </c>
      <c r="AH226" s="8">
        <v>0.99949826649368723</v>
      </c>
      <c r="AJ226" s="114" t="s">
        <v>519</v>
      </c>
      <c r="AK226" s="193"/>
    </row>
    <row r="227" spans="1:46" x14ac:dyDescent="0.25">
      <c r="A227" s="322"/>
      <c r="B227" s="323">
        <v>201</v>
      </c>
      <c r="C227" s="323">
        <v>201</v>
      </c>
      <c r="D227" s="337" t="s">
        <v>506</v>
      </c>
      <c r="E227" s="323"/>
      <c r="F227" s="323"/>
      <c r="G227" s="323"/>
      <c r="H227" s="323"/>
      <c r="I227" s="324"/>
      <c r="J227" s="323"/>
      <c r="K227" s="325"/>
      <c r="L227" s="609"/>
      <c r="M227" s="323"/>
      <c r="N227" s="323"/>
      <c r="O227" s="326"/>
      <c r="P227" s="327"/>
      <c r="Q227" s="327"/>
      <c r="R227" s="327"/>
      <c r="S227" s="327"/>
      <c r="T227" s="327"/>
      <c r="U227" s="327"/>
      <c r="V227" s="327"/>
      <c r="W227" s="328"/>
      <c r="X227" s="329"/>
      <c r="Y227" s="327"/>
      <c r="Z227" s="327"/>
      <c r="AA227" s="327"/>
      <c r="AB227" s="327"/>
      <c r="AC227" s="327"/>
      <c r="AD227" s="327"/>
      <c r="AE227" s="327"/>
      <c r="AF227" s="327"/>
      <c r="AG227" s="523"/>
      <c r="AH227" s="328"/>
      <c r="AI227" s="323"/>
      <c r="AJ227" s="336" t="s">
        <v>519</v>
      </c>
      <c r="AK227" s="331"/>
      <c r="AL227" s="324"/>
      <c r="AM227" s="330"/>
      <c r="AN227" s="333"/>
      <c r="AO227" s="333"/>
      <c r="AP227" s="333"/>
      <c r="AQ227" s="385"/>
      <c r="AR227" s="348"/>
      <c r="AS227" s="332"/>
    </row>
    <row r="228" spans="1:46" x14ac:dyDescent="0.25">
      <c r="A228" s="297"/>
      <c r="B228" s="4">
        <v>202</v>
      </c>
      <c r="C228" s="4">
        <v>202</v>
      </c>
    </row>
    <row r="229" spans="1:46" x14ac:dyDescent="0.25">
      <c r="A229" s="297"/>
      <c r="B229" s="4">
        <v>203</v>
      </c>
      <c r="C229" s="4">
        <v>203</v>
      </c>
      <c r="AK229" s="193"/>
      <c r="AR229" s="200"/>
      <c r="AS229" s="321"/>
    </row>
    <row r="230" spans="1:46" x14ac:dyDescent="0.25">
      <c r="A230" s="297"/>
      <c r="B230" s="4">
        <v>204</v>
      </c>
      <c r="C230" s="4">
        <v>204</v>
      </c>
      <c r="D230" s="307" t="s">
        <v>500</v>
      </c>
      <c r="AI230" s="28" t="s">
        <v>500</v>
      </c>
      <c r="AK230" s="193"/>
      <c r="AR230" s="200"/>
      <c r="AS230" s="321">
        <f>AVERAGE(AS188:AS196,AS198:AS229)</f>
        <v>3.1258607325955499</v>
      </c>
      <c r="AT230" s="458" t="s">
        <v>502</v>
      </c>
    </row>
    <row r="231" spans="1:46" x14ac:dyDescent="0.25">
      <c r="AK231" s="193"/>
      <c r="AR231" s="200"/>
      <c r="AS231" s="321">
        <f>STDEV(AS188:AS196,AS198:AS229)</f>
        <v>0.77560805835774704</v>
      </c>
      <c r="AT231" s="458" t="s">
        <v>503</v>
      </c>
    </row>
    <row r="232" spans="1:46" x14ac:dyDescent="0.25">
      <c r="AK232" s="193"/>
      <c r="AR232" s="200"/>
      <c r="AS232" s="321"/>
    </row>
    <row r="233" spans="1:46" ht="21" x14ac:dyDescent="0.25">
      <c r="A233" s="98" t="s">
        <v>512</v>
      </c>
      <c r="AK233" s="193"/>
      <c r="AR233" s="200"/>
      <c r="AS233" s="321"/>
    </row>
    <row r="234" spans="1:46" x14ac:dyDescent="0.25">
      <c r="B234" s="4">
        <v>208</v>
      </c>
      <c r="C234" s="4">
        <v>208</v>
      </c>
      <c r="H234" s="4" t="s">
        <v>515</v>
      </c>
      <c r="I234" s="112" t="s">
        <v>495</v>
      </c>
      <c r="L234" s="372" t="s">
        <v>513</v>
      </c>
      <c r="M234" s="4" t="s">
        <v>516</v>
      </c>
      <c r="N234" s="4" t="s">
        <v>290</v>
      </c>
      <c r="O234" s="10">
        <v>0.06</v>
      </c>
      <c r="V234" s="208">
        <v>-9.8165603215525808E-4</v>
      </c>
      <c r="W234" s="8">
        <v>-1.4014123170411474</v>
      </c>
      <c r="X234" s="120">
        <v>0.99996232101552729</v>
      </c>
      <c r="AA234" s="208">
        <v>-7.9662016002351919E-22</v>
      </c>
      <c r="AB234" s="208">
        <v>5.6891645790245057E-18</v>
      </c>
      <c r="AC234" s="208">
        <v>-1.5163575847316829E-14</v>
      </c>
      <c r="AD234" s="208">
        <v>1.7152449660679093E-11</v>
      </c>
      <c r="AE234" s="208">
        <v>-3.5296220978552736E-9</v>
      </c>
      <c r="AF234" s="208">
        <v>-8.3983942135294735E-6</v>
      </c>
      <c r="AG234" s="199">
        <v>-1.4014946761433071</v>
      </c>
      <c r="AH234" s="8">
        <v>0.9999251777771323</v>
      </c>
      <c r="AK234" s="193"/>
      <c r="AR234" s="200"/>
      <c r="AS234" s="321"/>
    </row>
    <row r="235" spans="1:46" x14ac:dyDescent="0.25">
      <c r="AK235" s="193"/>
      <c r="AR235" s="200"/>
      <c r="AS235" s="321"/>
    </row>
    <row r="236" spans="1:46" x14ac:dyDescent="0.25">
      <c r="AK236" s="193"/>
      <c r="AR236" s="200"/>
      <c r="AS236" s="321"/>
    </row>
    <row r="237" spans="1:46" ht="21" x14ac:dyDescent="0.25">
      <c r="A237" s="490" t="s">
        <v>522</v>
      </c>
      <c r="I237" s="572" t="s">
        <v>671</v>
      </c>
      <c r="AK237" s="193"/>
      <c r="AR237" s="200"/>
      <c r="AS237" s="321"/>
    </row>
    <row r="238" spans="1:46" x14ac:dyDescent="0.25">
      <c r="A238" s="33"/>
      <c r="B238" s="154">
        <v>209</v>
      </c>
      <c r="C238" s="154">
        <v>209</v>
      </c>
      <c r="D238" s="446"/>
      <c r="E238" s="154" t="s">
        <v>130</v>
      </c>
      <c r="F238" s="154"/>
      <c r="G238" s="154"/>
      <c r="H238" s="154" t="s">
        <v>524</v>
      </c>
      <c r="I238" s="447" t="s">
        <v>525</v>
      </c>
      <c r="J238" s="154"/>
      <c r="K238" s="448"/>
      <c r="L238" s="449" t="s">
        <v>521</v>
      </c>
      <c r="M238" s="154" t="s">
        <v>514</v>
      </c>
      <c r="N238" s="154" t="s">
        <v>290</v>
      </c>
      <c r="O238" s="450">
        <v>0.05</v>
      </c>
      <c r="P238" s="451"/>
      <c r="Q238" s="451"/>
      <c r="R238" s="451"/>
      <c r="S238" s="451"/>
      <c r="T238" s="451"/>
      <c r="U238" s="451"/>
      <c r="V238" s="451">
        <v>-1.0762146262086646E-3</v>
      </c>
      <c r="W238" s="452">
        <v>-1.363535876519038</v>
      </c>
      <c r="X238" s="453">
        <v>0.99994437413650339</v>
      </c>
      <c r="Y238" s="451"/>
      <c r="Z238" s="451"/>
      <c r="AA238" s="451">
        <v>-2.5228677554683742E-22</v>
      </c>
      <c r="AB238" s="451">
        <v>4.5093048228155167E-19</v>
      </c>
      <c r="AC238" s="451">
        <v>3.8457557090863961E-15</v>
      </c>
      <c r="AD238" s="451">
        <v>-1.5666618877449944E-11</v>
      </c>
      <c r="AE238" s="451">
        <v>2.3175962767389705E-8</v>
      </c>
      <c r="AF238" s="451">
        <v>-1.5202801631167948E-5</v>
      </c>
      <c r="AG238" s="525">
        <v>-1.3635841992898052</v>
      </c>
      <c r="AH238" s="452">
        <v>0.99948340451972328</v>
      </c>
      <c r="AI238" s="154" t="s">
        <v>538</v>
      </c>
      <c r="AJ238" s="154"/>
      <c r="AK238" s="454"/>
      <c r="AL238" s="447"/>
      <c r="AM238" s="455"/>
      <c r="AN238" s="406"/>
      <c r="AO238" s="406"/>
      <c r="AP238" s="406"/>
      <c r="AQ238" s="404"/>
      <c r="AR238" s="456"/>
      <c r="AS238" s="457"/>
      <c r="AT238" s="477" t="s">
        <v>564</v>
      </c>
    </row>
    <row r="239" spans="1:46" x14ac:dyDescent="0.25">
      <c r="A239" s="33" t="s">
        <v>462</v>
      </c>
      <c r="B239" s="29">
        <v>210</v>
      </c>
      <c r="C239" s="29">
        <v>210</v>
      </c>
      <c r="D239" s="30">
        <v>12783</v>
      </c>
      <c r="E239" s="29">
        <v>10226</v>
      </c>
      <c r="F239" s="29">
        <v>800</v>
      </c>
      <c r="G239" s="29"/>
      <c r="H239" s="29" t="s">
        <v>524</v>
      </c>
      <c r="I239" s="444" t="s">
        <v>527</v>
      </c>
      <c r="J239" s="29"/>
      <c r="K239" s="3"/>
      <c r="L239" s="445" t="s">
        <v>526</v>
      </c>
      <c r="M239" s="29" t="s">
        <v>514</v>
      </c>
      <c r="N239" s="29" t="s">
        <v>290</v>
      </c>
      <c r="O239" s="31">
        <v>0.15</v>
      </c>
      <c r="P239" s="209"/>
      <c r="Q239" s="209"/>
      <c r="R239" s="209"/>
      <c r="S239" s="209"/>
      <c r="T239" s="209"/>
      <c r="U239" s="209"/>
      <c r="V239" s="209">
        <v>-9.4980706483816456E-4</v>
      </c>
      <c r="W239" s="32">
        <v>-1.4255788465424877</v>
      </c>
      <c r="X239" s="122">
        <v>0.99996387864883518</v>
      </c>
      <c r="Y239" s="209"/>
      <c r="Z239" s="209"/>
      <c r="AA239" s="209">
        <v>2.1133668827866413E-21</v>
      </c>
      <c r="AB239" s="209">
        <v>-1.6118211527445975E-17</v>
      </c>
      <c r="AC239" s="209">
        <v>4.8086656126455788E-14</v>
      </c>
      <c r="AD239" s="209">
        <v>-7.0466796677750747E-11</v>
      </c>
      <c r="AE239" s="209">
        <v>5.1800858413926694E-8</v>
      </c>
      <c r="AF239" s="209">
        <v>-1.5609482374600566E-5</v>
      </c>
      <c r="AG239" s="508">
        <v>-1.4255865548626083</v>
      </c>
      <c r="AH239" s="32">
        <v>0.99806558023991565</v>
      </c>
      <c r="AI239" s="29"/>
      <c r="AJ239" s="29"/>
      <c r="AK239" s="378">
        <v>210</v>
      </c>
      <c r="AL239" s="444" t="s">
        <v>537</v>
      </c>
      <c r="AM239" s="33"/>
      <c r="AN239" s="379">
        <v>-1.4278354943415545</v>
      </c>
      <c r="AO239" s="379">
        <v>5.0921788543174058E-5</v>
      </c>
      <c r="AP239" s="379">
        <v>-1.4279710162083807</v>
      </c>
      <c r="AQ239" s="387">
        <v>6.9317193502286271E-5</v>
      </c>
      <c r="AR239" s="376">
        <f t="shared" ref="AR239:AR261" si="19">(AN239-AP239)*10^6</f>
        <v>135.52186682619373</v>
      </c>
      <c r="AS239" s="377">
        <f t="shared" ref="AS239:AS261" si="20">(W239-AN239)*1000</f>
        <v>2.2566477990668687</v>
      </c>
      <c r="AT239" s="459"/>
    </row>
    <row r="240" spans="1:46" s="375" customFormat="1" x14ac:dyDescent="0.25">
      <c r="A240" s="33" t="s">
        <v>462</v>
      </c>
      <c r="B240" s="29">
        <v>211</v>
      </c>
      <c r="C240" s="29">
        <v>211</v>
      </c>
      <c r="D240" s="30">
        <v>12792</v>
      </c>
      <c r="E240" s="29">
        <v>10223</v>
      </c>
      <c r="F240" s="29">
        <v>801</v>
      </c>
      <c r="G240" s="29"/>
      <c r="H240" s="29" t="s">
        <v>524</v>
      </c>
      <c r="I240" s="444" t="s">
        <v>495</v>
      </c>
      <c r="J240" s="29"/>
      <c r="K240" s="3"/>
      <c r="L240" s="445" t="s">
        <v>528</v>
      </c>
      <c r="M240" s="29" t="s">
        <v>120</v>
      </c>
      <c r="N240" s="29" t="s">
        <v>290</v>
      </c>
      <c r="O240" s="31">
        <v>-6.0000000000000001E-3</v>
      </c>
      <c r="P240" s="209"/>
      <c r="Q240" s="209"/>
      <c r="R240" s="209"/>
      <c r="S240" s="209"/>
      <c r="T240" s="209"/>
      <c r="U240" s="209"/>
      <c r="V240" s="209">
        <v>-9.7082726806584042E-4</v>
      </c>
      <c r="W240" s="32">
        <v>-1.4180301408945988</v>
      </c>
      <c r="X240" s="122">
        <v>0.99981771358355243</v>
      </c>
      <c r="Y240" s="209"/>
      <c r="Z240" s="209"/>
      <c r="AA240" s="209">
        <v>8.8448322652160969E-22</v>
      </c>
      <c r="AB240" s="209">
        <v>-6.2668826705808226E-18</v>
      </c>
      <c r="AC240" s="209">
        <v>1.7544093786797206E-14</v>
      </c>
      <c r="AD240" s="209">
        <v>-2.5382370895058438E-11</v>
      </c>
      <c r="AE240" s="209">
        <v>2.1543822310968434E-8</v>
      </c>
      <c r="AF240" s="209">
        <v>-1.0636574085577493E-5</v>
      </c>
      <c r="AG240" s="508">
        <v>-1.418067610873099</v>
      </c>
      <c r="AH240" s="32">
        <v>0.99842594716673594</v>
      </c>
      <c r="AI240" s="29" t="s">
        <v>531</v>
      </c>
      <c r="AJ240" s="29"/>
      <c r="AK240" s="378">
        <v>211</v>
      </c>
      <c r="AL240" s="444" t="s">
        <v>537</v>
      </c>
      <c r="AM240" s="33"/>
      <c r="AN240" s="379">
        <v>-1.4195493011274771</v>
      </c>
      <c r="AO240" s="379">
        <v>5.3897191670930635E-5</v>
      </c>
      <c r="AP240" s="379">
        <v>-1.419716495672932</v>
      </c>
      <c r="AQ240" s="387">
        <v>8.5710416730062396E-5</v>
      </c>
      <c r="AR240" s="376">
        <f t="shared" si="19"/>
        <v>167.19454545488509</v>
      </c>
      <c r="AS240" s="377">
        <f t="shared" si="20"/>
        <v>1.5191602328783471</v>
      </c>
      <c r="AT240" s="459"/>
    </row>
    <row r="241" spans="1:46" s="375" customFormat="1" x14ac:dyDescent="0.25">
      <c r="A241" s="33" t="s">
        <v>462</v>
      </c>
      <c r="B241" s="29">
        <v>212</v>
      </c>
      <c r="C241" s="29">
        <v>212</v>
      </c>
      <c r="D241" s="30">
        <v>12780</v>
      </c>
      <c r="E241" s="29">
        <v>10228</v>
      </c>
      <c r="F241" s="29">
        <v>802</v>
      </c>
      <c r="G241" s="29"/>
      <c r="H241" s="29" t="s">
        <v>524</v>
      </c>
      <c r="I241" s="444" t="s">
        <v>495</v>
      </c>
      <c r="J241" s="29"/>
      <c r="K241" s="3"/>
      <c r="L241" s="445" t="s">
        <v>528</v>
      </c>
      <c r="M241" s="29" t="s">
        <v>128</v>
      </c>
      <c r="N241" s="29" t="s">
        <v>290</v>
      </c>
      <c r="O241" s="31">
        <v>1.4999999999999999E-2</v>
      </c>
      <c r="P241" s="209"/>
      <c r="Q241" s="209"/>
      <c r="R241" s="209"/>
      <c r="S241" s="209"/>
      <c r="T241" s="209"/>
      <c r="U241" s="209"/>
      <c r="V241" s="209">
        <v>-1.0103844053304858E-3</v>
      </c>
      <c r="W241" s="32">
        <v>-1.3997331799949946</v>
      </c>
      <c r="X241" s="122">
        <v>0.99978979013414027</v>
      </c>
      <c r="Y241" s="209"/>
      <c r="Z241" s="209"/>
      <c r="AA241" s="209">
        <v>1.3609712050462566E-21</v>
      </c>
      <c r="AB241" s="209">
        <v>-1.0809679990116993E-17</v>
      </c>
      <c r="AC241" s="209">
        <v>3.3668572476044886E-14</v>
      </c>
      <c r="AD241" s="209">
        <v>-5.1611713498103017E-11</v>
      </c>
      <c r="AE241" s="209">
        <v>3.9796174798913797E-8</v>
      </c>
      <c r="AF241" s="209">
        <v>-1.2997081693970944E-5</v>
      </c>
      <c r="AG241" s="508">
        <v>-1.3997433126366183</v>
      </c>
      <c r="AH241" s="32">
        <v>0.99832068965240006</v>
      </c>
      <c r="AI241" s="29" t="s">
        <v>531</v>
      </c>
      <c r="AJ241" s="29"/>
      <c r="AK241" s="378">
        <v>212</v>
      </c>
      <c r="AL241" s="444" t="s">
        <v>539</v>
      </c>
      <c r="AM241" s="33"/>
      <c r="AN241" s="379">
        <v>-1.4025862589043245</v>
      </c>
      <c r="AO241" s="379">
        <v>4.8076824508327015E-5</v>
      </c>
      <c r="AP241" s="379">
        <v>-1.4028957996450668</v>
      </c>
      <c r="AQ241" s="387">
        <v>4.5785406327361002E-5</v>
      </c>
      <c r="AR241" s="376">
        <f t="shared" si="19"/>
        <v>309.54074074229788</v>
      </c>
      <c r="AS241" s="377">
        <f t="shared" si="20"/>
        <v>2.8530789093299536</v>
      </c>
      <c r="AT241" s="459"/>
    </row>
    <row r="242" spans="1:46" x14ac:dyDescent="0.25">
      <c r="A242" s="33"/>
      <c r="B242" s="29">
        <v>213</v>
      </c>
      <c r="C242" s="29">
        <v>213</v>
      </c>
      <c r="D242" s="30">
        <v>12707</v>
      </c>
      <c r="E242" s="29">
        <v>10224</v>
      </c>
      <c r="F242" s="29">
        <v>803</v>
      </c>
      <c r="G242" s="29"/>
      <c r="H242" s="29" t="s">
        <v>524</v>
      </c>
      <c r="I242" s="444" t="s">
        <v>495</v>
      </c>
      <c r="J242" s="29"/>
      <c r="K242" s="3"/>
      <c r="L242" s="445" t="s">
        <v>530</v>
      </c>
      <c r="M242" s="29" t="s">
        <v>514</v>
      </c>
      <c r="N242" s="29" t="s">
        <v>290</v>
      </c>
      <c r="O242" s="31">
        <v>0.17</v>
      </c>
      <c r="P242" s="209"/>
      <c r="Q242" s="209"/>
      <c r="R242" s="209"/>
      <c r="S242" s="209"/>
      <c r="T242" s="209"/>
      <c r="U242" s="209"/>
      <c r="V242" s="209">
        <v>-1.0235718859902651E-3</v>
      </c>
      <c r="W242" s="32">
        <v>-1.3894943570511606</v>
      </c>
      <c r="X242" s="122">
        <v>0.99997540466042967</v>
      </c>
      <c r="Y242" s="209"/>
      <c r="Z242" s="209"/>
      <c r="AA242" s="209">
        <v>6.7713276271214236E-22</v>
      </c>
      <c r="AB242" s="209">
        <v>-5.2514252960660695E-18</v>
      </c>
      <c r="AC242" s="209">
        <v>1.6391682705480119E-14</v>
      </c>
      <c r="AD242" s="209">
        <v>-2.7090820642658459E-11</v>
      </c>
      <c r="AE242" s="209">
        <v>2.6661962948061216E-8</v>
      </c>
      <c r="AF242" s="209">
        <v>-1.5688371608485414E-5</v>
      </c>
      <c r="AG242" s="508">
        <v>-1.3895524926100975</v>
      </c>
      <c r="AH242" s="32">
        <v>0.99965790246776787</v>
      </c>
      <c r="AI242" s="29" t="s">
        <v>529</v>
      </c>
      <c r="AJ242" s="29"/>
      <c r="AK242" s="378">
        <v>213</v>
      </c>
      <c r="AL242" s="444" t="s">
        <v>541</v>
      </c>
      <c r="AM242" s="33"/>
      <c r="AN242" s="379">
        <v>-1.393004230850738</v>
      </c>
      <c r="AO242" s="379">
        <v>6.5048466091769256E-5</v>
      </c>
      <c r="AP242" s="379">
        <v>-1.3932130917369494</v>
      </c>
      <c r="AQ242" s="387">
        <v>6.2293386849932372E-5</v>
      </c>
      <c r="AR242" s="376">
        <f t="shared" si="19"/>
        <v>208.86088621141496</v>
      </c>
      <c r="AS242" s="377">
        <f t="shared" si="20"/>
        <v>3.5098737995773455</v>
      </c>
      <c r="AT242" s="459"/>
    </row>
    <row r="243" spans="1:46" s="375" customFormat="1" x14ac:dyDescent="0.25">
      <c r="A243" s="33"/>
      <c r="B243" s="29">
        <v>214</v>
      </c>
      <c r="C243" s="29">
        <v>214</v>
      </c>
      <c r="D243" s="30">
        <v>12752</v>
      </c>
      <c r="E243" s="29">
        <v>10225</v>
      </c>
      <c r="F243" s="29">
        <v>804</v>
      </c>
      <c r="G243" s="29"/>
      <c r="H243" s="29" t="s">
        <v>524</v>
      </c>
      <c r="I243" s="444" t="s">
        <v>495</v>
      </c>
      <c r="J243" s="29"/>
      <c r="K243" s="3"/>
      <c r="L243" s="445" t="s">
        <v>532</v>
      </c>
      <c r="M243" s="29" t="s">
        <v>120</v>
      </c>
      <c r="N243" s="29" t="s">
        <v>290</v>
      </c>
      <c r="O243" s="31">
        <v>0.06</v>
      </c>
      <c r="P243" s="209"/>
      <c r="Q243" s="209"/>
      <c r="R243" s="209"/>
      <c r="S243" s="209"/>
      <c r="T243" s="209"/>
      <c r="U243" s="209"/>
      <c r="V243" s="209">
        <v>-9.7793932191960376E-4</v>
      </c>
      <c r="W243" s="32">
        <v>-1.4342734028807593</v>
      </c>
      <c r="X243" s="122">
        <v>0.99995855365480513</v>
      </c>
      <c r="Y243" s="209"/>
      <c r="Z243" s="209"/>
      <c r="AA243" s="209">
        <v>1.7425670649052993E-22</v>
      </c>
      <c r="AB243" s="209">
        <v>-2.6259678801607637E-18</v>
      </c>
      <c r="AC243" s="209">
        <v>1.2760920746032734E-14</v>
      </c>
      <c r="AD243" s="209">
        <v>-2.9159663535138292E-11</v>
      </c>
      <c r="AE243" s="209">
        <v>3.4782824339900489E-8</v>
      </c>
      <c r="AF243" s="209">
        <v>-2.0647064784766318E-5</v>
      </c>
      <c r="AG243" s="508">
        <v>-1.4343433131260728</v>
      </c>
      <c r="AH243" s="32">
        <v>0.99968360169924642</v>
      </c>
      <c r="AI243" s="29" t="s">
        <v>529</v>
      </c>
      <c r="AJ243" s="29"/>
      <c r="AK243" s="378">
        <v>214</v>
      </c>
      <c r="AL243" s="478" t="s">
        <v>541</v>
      </c>
      <c r="AM243" s="33"/>
      <c r="AN243" s="379">
        <v>-1.4389035336079079</v>
      </c>
      <c r="AO243" s="379">
        <v>6.7595404673833037E-5</v>
      </c>
      <c r="AP243" s="379">
        <v>-1.4391874703051541</v>
      </c>
      <c r="AQ243" s="387">
        <v>7.5423233597070655E-5</v>
      </c>
      <c r="AR243" s="376">
        <f t="shared" si="19"/>
        <v>283.93669724624539</v>
      </c>
      <c r="AS243" s="377">
        <f t="shared" si="20"/>
        <v>4.6301307271485737</v>
      </c>
      <c r="AT243" s="459"/>
    </row>
    <row r="244" spans="1:46" x14ac:dyDescent="0.25">
      <c r="A244" s="33"/>
      <c r="B244" s="29">
        <v>215</v>
      </c>
      <c r="C244" s="29">
        <v>215</v>
      </c>
      <c r="D244" s="30">
        <v>12786</v>
      </c>
      <c r="E244" s="29">
        <v>9206</v>
      </c>
      <c r="F244" s="29">
        <v>774</v>
      </c>
      <c r="G244" s="29"/>
      <c r="H244" s="29" t="s">
        <v>524</v>
      </c>
      <c r="I244" s="444" t="s">
        <v>495</v>
      </c>
      <c r="J244" s="29"/>
      <c r="K244" s="3"/>
      <c r="L244" s="445" t="s">
        <v>532</v>
      </c>
      <c r="M244" s="29" t="s">
        <v>128</v>
      </c>
      <c r="N244" s="29" t="s">
        <v>290</v>
      </c>
      <c r="O244" s="31">
        <v>0.01</v>
      </c>
      <c r="P244" s="209"/>
      <c r="Q244" s="209"/>
      <c r="R244" s="209"/>
      <c r="S244" s="209"/>
      <c r="T244" s="209"/>
      <c r="U244" s="209"/>
      <c r="V244" s="209">
        <v>-1.0057850546574966E-3</v>
      </c>
      <c r="W244" s="32">
        <v>-1.400644760151184</v>
      </c>
      <c r="X244" s="122">
        <v>0.99982953753864123</v>
      </c>
      <c r="Y244" s="209"/>
      <c r="Z244" s="209"/>
      <c r="AA244" s="209">
        <v>4.42031786186912E-22</v>
      </c>
      <c r="AB244" s="209">
        <v>-4.7360625913907072E-18</v>
      </c>
      <c r="AC244" s="209">
        <v>1.9519102238570735E-14</v>
      </c>
      <c r="AD244" s="209">
        <v>-3.9645236046907419E-11</v>
      </c>
      <c r="AE244" s="209">
        <v>4.1441236998573742E-8</v>
      </c>
      <c r="AF244" s="209">
        <v>-2.2067935713607482E-5</v>
      </c>
      <c r="AG244" s="508">
        <v>-1.4007284529847139</v>
      </c>
      <c r="AH244" s="32">
        <v>0.99932848883819092</v>
      </c>
      <c r="AI244" s="29" t="s">
        <v>529</v>
      </c>
      <c r="AJ244" s="29"/>
      <c r="AK244" s="378">
        <v>215</v>
      </c>
      <c r="AL244" s="444" t="s">
        <v>542</v>
      </c>
      <c r="AM244" s="33"/>
      <c r="AN244" s="379">
        <v>-1.4050971114425779</v>
      </c>
      <c r="AO244" s="379">
        <v>6.277936857755181E-5</v>
      </c>
      <c r="AP244" s="379">
        <v>-1.4054769697759113</v>
      </c>
      <c r="AQ244" s="387">
        <v>5.3084338419110154E-5</v>
      </c>
      <c r="AR244" s="376">
        <f t="shared" si="19"/>
        <v>379.85833333342714</v>
      </c>
      <c r="AS244" s="377">
        <f t="shared" si="20"/>
        <v>4.4523512913938745</v>
      </c>
      <c r="AT244" s="459"/>
    </row>
    <row r="245" spans="1:46" s="375" customFormat="1" x14ac:dyDescent="0.25">
      <c r="A245" s="33" t="s">
        <v>565</v>
      </c>
      <c r="B245" s="29">
        <v>216</v>
      </c>
      <c r="C245" s="29">
        <v>216</v>
      </c>
      <c r="D245" s="30">
        <v>8474</v>
      </c>
      <c r="E245" s="29">
        <v>10599</v>
      </c>
      <c r="F245" s="29">
        <v>805</v>
      </c>
      <c r="G245" s="29"/>
      <c r="H245" s="29" t="s">
        <v>524</v>
      </c>
      <c r="I245" s="444" t="s">
        <v>495</v>
      </c>
      <c r="J245" s="29"/>
      <c r="K245" s="3"/>
      <c r="L245" s="445" t="s">
        <v>533</v>
      </c>
      <c r="M245" s="29" t="s">
        <v>120</v>
      </c>
      <c r="N245" s="29" t="s">
        <v>290</v>
      </c>
      <c r="O245" s="31">
        <v>7.0000000000000007E-2</v>
      </c>
      <c r="P245" s="209"/>
      <c r="Q245" s="209"/>
      <c r="R245" s="209"/>
      <c r="S245" s="209"/>
      <c r="T245" s="209"/>
      <c r="U245" s="209"/>
      <c r="V245" s="209">
        <v>-9.9348191742393548E-4</v>
      </c>
      <c r="W245" s="32">
        <v>-1.4238149031946452</v>
      </c>
      <c r="X245" s="122">
        <v>0.99995294788731337</v>
      </c>
      <c r="Y245" s="209"/>
      <c r="Z245" s="209"/>
      <c r="AA245" s="209">
        <v>8.6964469019971632E-22</v>
      </c>
      <c r="AB245" s="209">
        <v>-7.2414387413046896E-18</v>
      </c>
      <c r="AC245" s="209">
        <v>2.4990260113050306E-14</v>
      </c>
      <c r="AD245" s="209">
        <v>-4.5248620938587337E-11</v>
      </c>
      <c r="AE245" s="209">
        <v>4.4332874403043479E-8</v>
      </c>
      <c r="AF245" s="209">
        <v>-2.3552350978762174E-5</v>
      </c>
      <c r="AG245" s="508">
        <v>-1.423918763741304</v>
      </c>
      <c r="AH245" s="32">
        <v>0.99991707654168549</v>
      </c>
      <c r="AI245" s="29" t="s">
        <v>529</v>
      </c>
      <c r="AJ245" s="29"/>
      <c r="AK245" s="378">
        <v>216</v>
      </c>
      <c r="AL245" s="444" t="s">
        <v>543</v>
      </c>
      <c r="AM245" s="33"/>
      <c r="AN245" s="379">
        <v>-1.4274569944251045</v>
      </c>
      <c r="AO245" s="379">
        <v>1.2869445129318237E-4</v>
      </c>
      <c r="AP245" s="379">
        <v>-1.4277201507678061</v>
      </c>
      <c r="AQ245" s="387">
        <v>1.1602861628061826E-4</v>
      </c>
      <c r="AR245" s="376">
        <f t="shared" si="19"/>
        <v>263.15634270157597</v>
      </c>
      <c r="AS245" s="377">
        <f t="shared" si="20"/>
        <v>3.6420912304593323</v>
      </c>
      <c r="AT245" s="459"/>
    </row>
    <row r="246" spans="1:46" x14ac:dyDescent="0.25">
      <c r="A246" s="33" t="s">
        <v>565</v>
      </c>
      <c r="B246" s="29">
        <v>217</v>
      </c>
      <c r="C246" s="29">
        <v>217</v>
      </c>
      <c r="D246" s="30">
        <v>17810</v>
      </c>
      <c r="E246" s="29">
        <v>10451</v>
      </c>
      <c r="F246" s="29">
        <v>806</v>
      </c>
      <c r="G246" s="29"/>
      <c r="H246" s="29" t="s">
        <v>524</v>
      </c>
      <c r="I246" s="444" t="s">
        <v>495</v>
      </c>
      <c r="J246" s="29"/>
      <c r="K246" s="3"/>
      <c r="L246" s="445" t="s">
        <v>533</v>
      </c>
      <c r="M246" s="29" t="s">
        <v>128</v>
      </c>
      <c r="N246" s="29" t="s">
        <v>290</v>
      </c>
      <c r="O246" s="31">
        <v>0.08</v>
      </c>
      <c r="P246" s="209"/>
      <c r="Q246" s="209"/>
      <c r="R246" s="209"/>
      <c r="S246" s="209"/>
      <c r="T246" s="209"/>
      <c r="U246" s="209"/>
      <c r="V246" s="209">
        <v>-9.6363439906380153E-4</v>
      </c>
      <c r="W246" s="32">
        <v>-1.4214256343215703</v>
      </c>
      <c r="X246" s="122">
        <v>0.99993109819945247</v>
      </c>
      <c r="Y246" s="209"/>
      <c r="Z246" s="209"/>
      <c r="AA246" s="209">
        <v>9.7472673474748139E-22</v>
      </c>
      <c r="AB246" s="209">
        <v>-6.6843618770057878E-18</v>
      </c>
      <c r="AC246" s="209">
        <v>1.7363888944730971E-14</v>
      </c>
      <c r="AD246" s="209">
        <v>-2.0892451874676032E-11</v>
      </c>
      <c r="AE246" s="209">
        <v>1.1271201243042772E-8</v>
      </c>
      <c r="AF246" s="209">
        <v>-1.628740131972646E-6</v>
      </c>
      <c r="AG246" s="508">
        <v>-1.4214161794436813</v>
      </c>
      <c r="AH246" s="32">
        <v>0.99463623722225836</v>
      </c>
      <c r="AI246" s="29" t="s">
        <v>529</v>
      </c>
      <c r="AJ246" s="29"/>
      <c r="AK246" s="378">
        <v>217</v>
      </c>
      <c r="AL246" s="444" t="s">
        <v>543</v>
      </c>
      <c r="AM246" s="33"/>
      <c r="AN246" s="379">
        <v>-1.4244250475076676</v>
      </c>
      <c r="AO246" s="379">
        <v>9.56948703717589E-5</v>
      </c>
      <c r="AP246" s="379">
        <v>-1.4249327673824561</v>
      </c>
      <c r="AQ246" s="387">
        <v>1.1632605992976591E-4</v>
      </c>
      <c r="AR246" s="376">
        <f t="shared" si="19"/>
        <v>507.71987478848143</v>
      </c>
      <c r="AS246" s="377">
        <f t="shared" si="20"/>
        <v>2.9994131860973106</v>
      </c>
      <c r="AT246" s="459"/>
    </row>
    <row r="247" spans="1:46" s="375" customFormat="1" x14ac:dyDescent="0.25">
      <c r="A247" s="33"/>
      <c r="B247" s="29">
        <v>218</v>
      </c>
      <c r="C247" s="29">
        <v>218</v>
      </c>
      <c r="D247" s="30">
        <v>12696</v>
      </c>
      <c r="E247" s="29">
        <v>10571</v>
      </c>
      <c r="F247" s="29">
        <v>807</v>
      </c>
      <c r="G247" s="29"/>
      <c r="H247" s="29" t="s">
        <v>524</v>
      </c>
      <c r="I247" s="444" t="s">
        <v>495</v>
      </c>
      <c r="J247" s="29"/>
      <c r="K247" s="3"/>
      <c r="L247" s="445" t="s">
        <v>534</v>
      </c>
      <c r="M247" s="29" t="s">
        <v>120</v>
      </c>
      <c r="N247" s="29" t="s">
        <v>290</v>
      </c>
      <c r="O247" s="31">
        <v>0.03</v>
      </c>
      <c r="P247" s="209"/>
      <c r="Q247" s="209"/>
      <c r="R247" s="209"/>
      <c r="S247" s="209"/>
      <c r="T247" s="209"/>
      <c r="U247" s="209"/>
      <c r="V247" s="209">
        <v>-9.5008741426359864E-4</v>
      </c>
      <c r="W247" s="32">
        <v>-1.4208430088736095</v>
      </c>
      <c r="X247" s="122">
        <v>0.99996871438366586</v>
      </c>
      <c r="Y247" s="209"/>
      <c r="Z247" s="209"/>
      <c r="AA247" s="209">
        <v>1.8522923859163708E-21</v>
      </c>
      <c r="AB247" s="209">
        <v>-1.2010199737938606E-17</v>
      </c>
      <c r="AC247" s="209">
        <v>3.0089234983546968E-14</v>
      </c>
      <c r="AD247" s="209">
        <v>-3.8373955244238422E-11</v>
      </c>
      <c r="AE247" s="209">
        <v>3.0391618903638137E-8</v>
      </c>
      <c r="AF247" s="209">
        <v>-1.7937879273209256E-5</v>
      </c>
      <c r="AG247" s="508">
        <v>-1.4209280805391293</v>
      </c>
      <c r="AH247" s="32">
        <v>0.99874975069051886</v>
      </c>
      <c r="AI247" s="29" t="s">
        <v>529</v>
      </c>
      <c r="AJ247" s="29"/>
      <c r="AK247" s="378">
        <v>218</v>
      </c>
      <c r="AL247" s="444" t="s">
        <v>544</v>
      </c>
      <c r="AM247" s="33"/>
      <c r="AN247" s="379">
        <v>-1.4248059306643259</v>
      </c>
      <c r="AO247" s="379">
        <v>4.3021773009706145E-5</v>
      </c>
      <c r="AP247" s="379">
        <v>-1.4249040672733637</v>
      </c>
      <c r="AQ247" s="387">
        <v>4.7001701359820413E-5</v>
      </c>
      <c r="AR247" s="376">
        <f t="shared" si="19"/>
        <v>98.136609037791089</v>
      </c>
      <c r="AS247" s="377">
        <f t="shared" si="20"/>
        <v>3.9629217907164449</v>
      </c>
      <c r="AT247" s="459"/>
    </row>
    <row r="248" spans="1:46" x14ac:dyDescent="0.25">
      <c r="A248" s="33"/>
      <c r="B248" s="29">
        <v>219</v>
      </c>
      <c r="C248" s="29">
        <v>219</v>
      </c>
      <c r="D248" s="30">
        <v>12708</v>
      </c>
      <c r="E248" s="29">
        <v>10450</v>
      </c>
      <c r="F248" s="29">
        <v>810</v>
      </c>
      <c r="G248" s="29"/>
      <c r="H248" s="29" t="s">
        <v>524</v>
      </c>
      <c r="I248" s="444" t="s">
        <v>495</v>
      </c>
      <c r="J248" s="29"/>
      <c r="K248" s="3"/>
      <c r="L248" s="445" t="s">
        <v>534</v>
      </c>
      <c r="M248" s="29" t="s">
        <v>128</v>
      </c>
      <c r="N248" s="29" t="s">
        <v>290</v>
      </c>
      <c r="O248" s="31">
        <v>0.03</v>
      </c>
      <c r="P248" s="209"/>
      <c r="Q248" s="209"/>
      <c r="R248" s="209"/>
      <c r="S248" s="209"/>
      <c r="T248" s="209"/>
      <c r="U248" s="209"/>
      <c r="V248" s="209">
        <v>-9.2547302234781458E-4</v>
      </c>
      <c r="W248" s="32">
        <v>-1.4080068826608325</v>
      </c>
      <c r="X248" s="122">
        <v>0.99996330804018452</v>
      </c>
      <c r="Y248" s="209"/>
      <c r="Z248" s="209"/>
      <c r="AA248" s="209">
        <v>1.1061593012966673E-21</v>
      </c>
      <c r="AB248" s="209">
        <v>-7.6708671702792461E-18</v>
      </c>
      <c r="AC248" s="209">
        <v>2.0772934662099861E-14</v>
      </c>
      <c r="AD248" s="209">
        <v>-2.8149462686594127E-11</v>
      </c>
      <c r="AE248" s="209">
        <v>2.133638117861429E-8</v>
      </c>
      <c r="AF248" s="209">
        <v>-1.0646621601168996E-5</v>
      </c>
      <c r="AG248" s="508">
        <v>-1.4080485461042063</v>
      </c>
      <c r="AH248" s="32">
        <v>0.99925600482450427</v>
      </c>
      <c r="AI248" s="29" t="s">
        <v>529</v>
      </c>
      <c r="AJ248" s="29"/>
      <c r="AK248" s="378">
        <v>219</v>
      </c>
      <c r="AL248" s="444" t="s">
        <v>545</v>
      </c>
      <c r="AM248" s="33"/>
      <c r="AN248" s="379">
        <v>-1.4111438732173294</v>
      </c>
      <c r="AO248" s="379">
        <v>6.1366954334283807E-5</v>
      </c>
      <c r="AP248" s="379">
        <v>-1.4115552335114496</v>
      </c>
      <c r="AQ248" s="387">
        <v>5.7940411701100041E-5</v>
      </c>
      <c r="AR248" s="376">
        <f t="shared" si="19"/>
        <v>411.36029412025545</v>
      </c>
      <c r="AS248" s="377">
        <f t="shared" si="20"/>
        <v>3.1369905564968548</v>
      </c>
      <c r="AT248" s="459"/>
    </row>
    <row r="249" spans="1:46" s="375" customFormat="1" ht="15.75" customHeight="1" x14ac:dyDescent="0.25">
      <c r="A249" s="33" t="s">
        <v>565</v>
      </c>
      <c r="B249" s="29">
        <v>220</v>
      </c>
      <c r="C249" s="29">
        <v>220</v>
      </c>
      <c r="D249" s="30">
        <v>12788</v>
      </c>
      <c r="E249" s="29">
        <v>10452</v>
      </c>
      <c r="F249" s="29">
        <v>809</v>
      </c>
      <c r="G249" s="29"/>
      <c r="H249" s="29" t="s">
        <v>524</v>
      </c>
      <c r="I249" s="444" t="s">
        <v>495</v>
      </c>
      <c r="J249" s="29"/>
      <c r="K249" s="3"/>
      <c r="L249" s="445" t="s">
        <v>535</v>
      </c>
      <c r="M249" s="29" t="s">
        <v>120</v>
      </c>
      <c r="N249" s="29" t="s">
        <v>290</v>
      </c>
      <c r="O249" s="31">
        <v>0.05</v>
      </c>
      <c r="P249" s="209"/>
      <c r="Q249" s="209"/>
      <c r="R249" s="209"/>
      <c r="S249" s="209"/>
      <c r="T249" s="209"/>
      <c r="U249" s="209"/>
      <c r="V249" s="209">
        <v>-9.1993971345010069E-4</v>
      </c>
      <c r="W249" s="32">
        <v>-1.4014553185765242</v>
      </c>
      <c r="X249" s="122">
        <v>0.99993104739232208</v>
      </c>
      <c r="Y249" s="209"/>
      <c r="Z249" s="209"/>
      <c r="AA249" s="209">
        <v>-7.4306124811081746E-22</v>
      </c>
      <c r="AB249" s="209">
        <v>5.0483260527990759E-18</v>
      </c>
      <c r="AC249" s="209">
        <v>-1.2933793970089697E-14</v>
      </c>
      <c r="AD249" s="209">
        <v>1.4657406101238764E-11</v>
      </c>
      <c r="AE249" s="209">
        <v>-5.1238397685871722E-9</v>
      </c>
      <c r="AF249" s="209">
        <v>-3.2563720406412155E-6</v>
      </c>
      <c r="AG249" s="508">
        <v>-1.4014892064246414</v>
      </c>
      <c r="AH249" s="32">
        <v>0.99877418333930112</v>
      </c>
      <c r="AI249" s="29" t="s">
        <v>529</v>
      </c>
      <c r="AJ249" s="29"/>
      <c r="AK249" s="378">
        <v>220</v>
      </c>
      <c r="AL249" s="444" t="s">
        <v>544</v>
      </c>
      <c r="AM249" s="33"/>
      <c r="AN249" s="379">
        <v>-1.4155756513521407</v>
      </c>
      <c r="AO249" s="379">
        <v>5.7839539288282108E-5</v>
      </c>
      <c r="AP249" s="379">
        <v>-1.4157808596219548</v>
      </c>
      <c r="AQ249" s="387">
        <v>1.2113923581378117E-4</v>
      </c>
      <c r="AR249" s="376">
        <f t="shared" si="19"/>
        <v>205.20826981407225</v>
      </c>
      <c r="AS249" s="377">
        <f t="shared" si="20"/>
        <v>14.120332775616529</v>
      </c>
      <c r="AT249" s="459" t="s">
        <v>567</v>
      </c>
    </row>
    <row r="250" spans="1:46" x14ac:dyDescent="0.25">
      <c r="A250" s="33"/>
      <c r="B250" s="29">
        <v>221</v>
      </c>
      <c r="C250" s="29">
        <v>221</v>
      </c>
      <c r="D250" s="30">
        <v>12727</v>
      </c>
      <c r="E250" s="29">
        <v>10227</v>
      </c>
      <c r="F250" s="29">
        <v>820</v>
      </c>
      <c r="G250" s="29"/>
      <c r="H250" s="29" t="s">
        <v>524</v>
      </c>
      <c r="I250" s="444" t="s">
        <v>495</v>
      </c>
      <c r="J250" s="29"/>
      <c r="K250" s="3"/>
      <c r="L250" s="445" t="s">
        <v>535</v>
      </c>
      <c r="M250" s="29" t="s">
        <v>128</v>
      </c>
      <c r="N250" s="29" t="s">
        <v>290</v>
      </c>
      <c r="O250" s="31">
        <v>-0.03</v>
      </c>
      <c r="P250" s="209"/>
      <c r="Q250" s="209"/>
      <c r="R250" s="209"/>
      <c r="S250" s="209"/>
      <c r="T250" s="209"/>
      <c r="U250" s="209"/>
      <c r="V250" s="209">
        <v>-1.0319412197553951E-3</v>
      </c>
      <c r="W250" s="32">
        <v>-1.4044166306249046</v>
      </c>
      <c r="X250" s="122">
        <v>0.99997650950525518</v>
      </c>
      <c r="Y250" s="209"/>
      <c r="Z250" s="209"/>
      <c r="AA250" s="209">
        <v>-9.4361470516853795E-22</v>
      </c>
      <c r="AB250" s="209">
        <v>6.8966581864550027E-18</v>
      </c>
      <c r="AC250" s="209">
        <v>-2.0087960851266752E-14</v>
      </c>
      <c r="AD250" s="209">
        <v>2.9230251762024231E-11</v>
      </c>
      <c r="AE250" s="209">
        <v>-1.9805000386260912E-8</v>
      </c>
      <c r="AF250" s="209">
        <v>9.0160417213693248E-7</v>
      </c>
      <c r="AG250" s="508">
        <v>-1.4044661544055768</v>
      </c>
      <c r="AH250" s="32">
        <v>0.99989621824758135</v>
      </c>
      <c r="AI250" s="29" t="s">
        <v>529</v>
      </c>
      <c r="AJ250" s="29"/>
      <c r="AK250" s="378">
        <v>221</v>
      </c>
      <c r="AL250" s="444" t="s">
        <v>546</v>
      </c>
      <c r="AM250" s="33"/>
      <c r="AN250" s="379">
        <v>-1.4080812186568825</v>
      </c>
      <c r="AO250" s="379">
        <v>1.0499242174157481E-4</v>
      </c>
      <c r="AP250" s="379">
        <v>-1.4081751125962787</v>
      </c>
      <c r="AQ250" s="387">
        <v>7.60112473051818E-5</v>
      </c>
      <c r="AR250" s="376">
        <f t="shared" si="19"/>
        <v>93.893939396183512</v>
      </c>
      <c r="AS250" s="377">
        <f t="shared" si="20"/>
        <v>3.664588031977889</v>
      </c>
      <c r="AT250" s="459"/>
    </row>
    <row r="251" spans="1:46" s="375" customFormat="1" x14ac:dyDescent="0.25">
      <c r="A251" s="33"/>
      <c r="B251" s="29">
        <v>222</v>
      </c>
      <c r="C251" s="29">
        <v>222</v>
      </c>
      <c r="D251" s="30">
        <v>12879</v>
      </c>
      <c r="E251" s="29">
        <v>10370</v>
      </c>
      <c r="F251" s="29">
        <v>811</v>
      </c>
      <c r="G251" s="29"/>
      <c r="H251" s="29" t="s">
        <v>524</v>
      </c>
      <c r="I251" s="444" t="s">
        <v>495</v>
      </c>
      <c r="J251" s="29"/>
      <c r="K251" s="3"/>
      <c r="L251" s="445" t="s">
        <v>536</v>
      </c>
      <c r="M251" s="29" t="s">
        <v>120</v>
      </c>
      <c r="N251" s="29" t="s">
        <v>290</v>
      </c>
      <c r="O251" s="31">
        <v>-1.4999999999999999E-2</v>
      </c>
      <c r="P251" s="209"/>
      <c r="Q251" s="209"/>
      <c r="R251" s="209"/>
      <c r="S251" s="209"/>
      <c r="T251" s="209"/>
      <c r="U251" s="209"/>
      <c r="V251" s="209">
        <v>-1.0325149673268985E-3</v>
      </c>
      <c r="W251" s="32">
        <v>-1.3990836622408245</v>
      </c>
      <c r="X251" s="122">
        <v>0.9999674037692885</v>
      </c>
      <c r="Y251" s="209"/>
      <c r="Z251" s="209"/>
      <c r="AA251" s="209">
        <v>4.8385755322684834E-22</v>
      </c>
      <c r="AB251" s="209">
        <v>-4.0518031807924615E-18</v>
      </c>
      <c r="AC251" s="209">
        <v>1.3644112843820555E-14</v>
      </c>
      <c r="AD251" s="209">
        <v>-2.4151286065748384E-11</v>
      </c>
      <c r="AE251" s="209">
        <v>2.5025580704338803E-8</v>
      </c>
      <c r="AF251" s="209">
        <v>-1.518571066859948E-5</v>
      </c>
      <c r="AG251" s="508">
        <v>-1.3991452740293364</v>
      </c>
      <c r="AH251" s="32">
        <v>0.99990578247949857</v>
      </c>
      <c r="AI251" s="29" t="s">
        <v>531</v>
      </c>
      <c r="AJ251" s="29"/>
      <c r="AK251" s="378">
        <v>222</v>
      </c>
      <c r="AL251" s="444" t="s">
        <v>545</v>
      </c>
      <c r="AM251" s="33"/>
      <c r="AN251" s="379">
        <v>-1.4020977082650474</v>
      </c>
      <c r="AO251" s="379">
        <v>5.0893848933499929E-5</v>
      </c>
      <c r="AP251" s="379">
        <v>-1.4027734906267848</v>
      </c>
      <c r="AQ251" s="387">
        <v>4.3442672920862765E-5</v>
      </c>
      <c r="AR251" s="376">
        <f t="shared" si="19"/>
        <v>675.78236173737594</v>
      </c>
      <c r="AS251" s="377">
        <f t="shared" si="20"/>
        <v>3.0140460242229494</v>
      </c>
      <c r="AT251" s="459"/>
    </row>
    <row r="252" spans="1:46" x14ac:dyDescent="0.25">
      <c r="A252" s="33"/>
      <c r="B252" s="29">
        <v>223</v>
      </c>
      <c r="C252" s="29">
        <v>223</v>
      </c>
      <c r="D252" s="30">
        <v>12883</v>
      </c>
      <c r="E252" s="29">
        <v>10440</v>
      </c>
      <c r="F252" s="29">
        <v>808</v>
      </c>
      <c r="G252" s="29"/>
      <c r="H252" s="29" t="s">
        <v>524</v>
      </c>
      <c r="I252" s="444" t="s">
        <v>495</v>
      </c>
      <c r="J252" s="29"/>
      <c r="K252" s="3"/>
      <c r="L252" s="445" t="s">
        <v>536</v>
      </c>
      <c r="M252" s="29" t="s">
        <v>128</v>
      </c>
      <c r="N252" s="29" t="s">
        <v>290</v>
      </c>
      <c r="O252" s="31">
        <v>-0.01</v>
      </c>
      <c r="P252" s="209"/>
      <c r="Q252" s="209"/>
      <c r="R252" s="209"/>
      <c r="S252" s="209"/>
      <c r="T252" s="209"/>
      <c r="U252" s="209"/>
      <c r="V252" s="209">
        <v>-1.0264768719459895E-3</v>
      </c>
      <c r="W252" s="32">
        <v>-1.3792316661187525</v>
      </c>
      <c r="X252" s="122">
        <v>0.99997536623137295</v>
      </c>
      <c r="Y252" s="209"/>
      <c r="Z252" s="209"/>
      <c r="AA252" s="209">
        <v>1.3176958082592275E-21</v>
      </c>
      <c r="AB252" s="209">
        <v>-9.0164485114088233E-18</v>
      </c>
      <c r="AC252" s="209">
        <v>2.3518690815341413E-14</v>
      </c>
      <c r="AD252" s="209">
        <v>-2.9308741668923077E-11</v>
      </c>
      <c r="AE252" s="209">
        <v>1.9716907900161925E-8</v>
      </c>
      <c r="AF252" s="209">
        <v>-1.1672427889006825E-5</v>
      </c>
      <c r="AG252" s="508">
        <v>-1.3793164368538449</v>
      </c>
      <c r="AH252" s="32">
        <v>0.99974986162913926</v>
      </c>
      <c r="AI252" s="29" t="s">
        <v>529</v>
      </c>
      <c r="AJ252" s="29"/>
      <c r="AK252" s="378">
        <v>223</v>
      </c>
      <c r="AL252" s="444" t="s">
        <v>544</v>
      </c>
      <c r="AM252" s="33"/>
      <c r="AN252" s="379">
        <v>-1.3825460859139374</v>
      </c>
      <c r="AO252" s="379">
        <v>1.3444652770254044E-4</v>
      </c>
      <c r="AP252" s="379">
        <v>-1.382627916838399</v>
      </c>
      <c r="AQ252" s="387">
        <v>1.232190940007543E-4</v>
      </c>
      <c r="AR252" s="376">
        <f t="shared" si="19"/>
        <v>81.830924461678833</v>
      </c>
      <c r="AS252" s="377">
        <f t="shared" si="20"/>
        <v>3.3144197951848753</v>
      </c>
      <c r="AT252" s="459"/>
    </row>
    <row r="253" spans="1:46" s="375" customFormat="1" x14ac:dyDescent="0.25">
      <c r="A253" s="33"/>
      <c r="B253" s="29">
        <v>224</v>
      </c>
      <c r="C253" s="29">
        <v>224</v>
      </c>
      <c r="D253" s="30">
        <v>12884</v>
      </c>
      <c r="E253" s="29">
        <v>10441</v>
      </c>
      <c r="F253" s="29">
        <v>812</v>
      </c>
      <c r="G253" s="29"/>
      <c r="H253" s="29" t="s">
        <v>524</v>
      </c>
      <c r="I253" s="444" t="s">
        <v>495</v>
      </c>
      <c r="J253" s="29"/>
      <c r="K253" s="3"/>
      <c r="L253" s="445" t="s">
        <v>540</v>
      </c>
      <c r="M253" s="29" t="s">
        <v>120</v>
      </c>
      <c r="N253" s="29" t="s">
        <v>290</v>
      </c>
      <c r="O253" s="31">
        <v>0.1</v>
      </c>
      <c r="P253" s="209"/>
      <c r="Q253" s="209"/>
      <c r="R253" s="209"/>
      <c r="S253" s="209"/>
      <c r="T253" s="209"/>
      <c r="U253" s="209"/>
      <c r="V253" s="209">
        <v>-8.9253024230080095E-4</v>
      </c>
      <c r="W253" s="32">
        <v>-1.4368435617641848</v>
      </c>
      <c r="X253" s="122">
        <v>0.99992498373098881</v>
      </c>
      <c r="Y253" s="209"/>
      <c r="Z253" s="209"/>
      <c r="AA253" s="209">
        <v>6.0341900229887939E-22</v>
      </c>
      <c r="AB253" s="209">
        <v>-4.5714137779625299E-18</v>
      </c>
      <c r="AC253" s="209">
        <v>1.4154212614730457E-14</v>
      </c>
      <c r="AD253" s="209">
        <v>-2.3794946172654002E-11</v>
      </c>
      <c r="AE253" s="209">
        <v>2.4517835781549156E-8</v>
      </c>
      <c r="AF253" s="209">
        <v>-1.5230688295388055E-5</v>
      </c>
      <c r="AG253" s="508">
        <v>-1.4369105232202781</v>
      </c>
      <c r="AH253" s="32">
        <v>0.99985843888770298</v>
      </c>
      <c r="AI253" s="29" t="s">
        <v>531</v>
      </c>
      <c r="AJ253" s="29"/>
      <c r="AK253" s="378">
        <v>224</v>
      </c>
      <c r="AL253" s="444" t="s">
        <v>547</v>
      </c>
      <c r="AM253" s="33"/>
      <c r="AN253" s="379">
        <v>-1.4413207949807341</v>
      </c>
      <c r="AO253" s="379">
        <v>5.3573462469297467E-5</v>
      </c>
      <c r="AP253" s="379">
        <v>-1.4433400690548068</v>
      </c>
      <c r="AQ253" s="387">
        <v>6.0096992687689064E-5</v>
      </c>
      <c r="AR253" s="380">
        <f t="shared" si="19"/>
        <v>2019.2740740727634</v>
      </c>
      <c r="AS253" s="377">
        <f t="shared" si="20"/>
        <v>4.4772332165492479</v>
      </c>
      <c r="AT253" s="459"/>
    </row>
    <row r="254" spans="1:46" x14ac:dyDescent="0.25">
      <c r="A254" s="33"/>
      <c r="B254" s="29">
        <v>225</v>
      </c>
      <c r="C254" s="29">
        <v>225</v>
      </c>
      <c r="D254" s="30">
        <v>12880</v>
      </c>
      <c r="E254" s="29">
        <v>10444</v>
      </c>
      <c r="F254" s="29">
        <v>813</v>
      </c>
      <c r="G254" s="29"/>
      <c r="H254" s="29" t="s">
        <v>524</v>
      </c>
      <c r="I254" s="444" t="s">
        <v>495</v>
      </c>
      <c r="J254" s="29"/>
      <c r="K254" s="3"/>
      <c r="L254" s="445" t="s">
        <v>540</v>
      </c>
      <c r="M254" s="29" t="s">
        <v>128</v>
      </c>
      <c r="N254" s="29" t="s">
        <v>290</v>
      </c>
      <c r="O254" s="31">
        <v>0.09</v>
      </c>
      <c r="P254" s="209"/>
      <c r="Q254" s="209"/>
      <c r="R254" s="209"/>
      <c r="S254" s="209"/>
      <c r="T254" s="209"/>
      <c r="U254" s="209"/>
      <c r="V254" s="209">
        <v>-9.9381042767742529E-4</v>
      </c>
      <c r="W254" s="32">
        <v>-1.4020705463773422</v>
      </c>
      <c r="X254" s="122">
        <v>0.99992956016022916</v>
      </c>
      <c r="Y254" s="209"/>
      <c r="Z254" s="209"/>
      <c r="AA254" s="209">
        <v>-2.8604941476310253E-21</v>
      </c>
      <c r="AB254" s="209">
        <v>1.9235550160429015E-17</v>
      </c>
      <c r="AC254" s="209">
        <v>-4.8633196596575506E-14</v>
      </c>
      <c r="AD254" s="209">
        <v>5.5148093079197867E-11</v>
      </c>
      <c r="AE254" s="209">
        <v>-2.1940463754340036E-8</v>
      </c>
      <c r="AF254" s="209">
        <v>-7.4648192449931199E-6</v>
      </c>
      <c r="AG254" s="508">
        <v>-1.4021602103531283</v>
      </c>
      <c r="AH254" s="32">
        <v>0.9997242954573996</v>
      </c>
      <c r="AI254" s="29" t="s">
        <v>531</v>
      </c>
      <c r="AJ254" s="29"/>
      <c r="AK254" s="378">
        <v>225</v>
      </c>
      <c r="AL254" s="444" t="s">
        <v>547</v>
      </c>
      <c r="AM254" s="33"/>
      <c r="AN254" s="379">
        <v>-1.4072819864184407</v>
      </c>
      <c r="AO254" s="379">
        <v>6.4196134078438761E-5</v>
      </c>
      <c r="AP254" s="379">
        <v>-1.4078266890636719</v>
      </c>
      <c r="AQ254" s="387">
        <v>1.1865390377127421E-4</v>
      </c>
      <c r="AR254" s="376">
        <f t="shared" si="19"/>
        <v>544.70264523120977</v>
      </c>
      <c r="AS254" s="377">
        <f t="shared" si="20"/>
        <v>5.2114400410985251</v>
      </c>
      <c r="AT254" s="459"/>
    </row>
    <row r="255" spans="1:46" x14ac:dyDescent="0.25">
      <c r="A255" s="33"/>
      <c r="B255" s="29">
        <v>226</v>
      </c>
      <c r="C255" s="29">
        <v>226</v>
      </c>
      <c r="D255" s="30">
        <v>12889</v>
      </c>
      <c r="E255" s="29">
        <v>10445</v>
      </c>
      <c r="F255" s="29">
        <v>814</v>
      </c>
      <c r="G255" s="29"/>
      <c r="H255" s="29" t="s">
        <v>524</v>
      </c>
      <c r="I255" s="444" t="s">
        <v>495</v>
      </c>
      <c r="J255" s="29"/>
      <c r="K255" s="3"/>
      <c r="L255" s="445" t="s">
        <v>548</v>
      </c>
      <c r="M255" s="29" t="s">
        <v>120</v>
      </c>
      <c r="N255" s="29" t="s">
        <v>290</v>
      </c>
      <c r="O255" s="31">
        <v>7.0000000000000007E-2</v>
      </c>
      <c r="P255" s="209"/>
      <c r="Q255" s="209"/>
      <c r="R255" s="209"/>
      <c r="S255" s="209"/>
      <c r="T255" s="209"/>
      <c r="U255" s="209"/>
      <c r="V255" s="209">
        <v>-1.0165789200916161E-3</v>
      </c>
      <c r="W255" s="32">
        <v>-1.3609393077478655</v>
      </c>
      <c r="X255" s="122">
        <v>0.99997917787732582</v>
      </c>
      <c r="Y255" s="209"/>
      <c r="Z255" s="209"/>
      <c r="AA255" s="209">
        <v>-5.2959126319739078E-22</v>
      </c>
      <c r="AB255" s="209">
        <v>3.9841171647291905E-18</v>
      </c>
      <c r="AC255" s="209">
        <v>-1.1762858127601268E-14</v>
      </c>
      <c r="AD255" s="209">
        <v>1.6396058670384057E-11</v>
      </c>
      <c r="AE255" s="209">
        <v>-7.6455936056081908E-9</v>
      </c>
      <c r="AF255" s="209">
        <v>-7.2994018379930357E-6</v>
      </c>
      <c r="AG255" s="508">
        <v>-1.3610412091246697</v>
      </c>
      <c r="AH255" s="32">
        <v>0.99994428139151204</v>
      </c>
      <c r="AI255" s="29"/>
      <c r="AJ255" s="29"/>
      <c r="AK255" s="378">
        <v>226</v>
      </c>
      <c r="AL255" s="444" t="s">
        <v>549</v>
      </c>
      <c r="AM255" s="33"/>
      <c r="AN255" s="379">
        <v>-1.3660061478665344</v>
      </c>
      <c r="AO255" s="379">
        <v>8.360452124816275E-5</v>
      </c>
      <c r="AP255" s="379">
        <v>-1.3664898163850538</v>
      </c>
      <c r="AQ255" s="387">
        <v>7.1632912944914092E-5</v>
      </c>
      <c r="AR255" s="376">
        <f t="shared" si="19"/>
        <v>483.66851851944227</v>
      </c>
      <c r="AS255" s="377">
        <f t="shared" si="20"/>
        <v>5.0668401186688694</v>
      </c>
      <c r="AT255" s="459"/>
    </row>
    <row r="256" spans="1:46" x14ac:dyDescent="0.25">
      <c r="A256" s="33"/>
      <c r="B256" s="29">
        <v>227</v>
      </c>
      <c r="C256" s="29">
        <v>227</v>
      </c>
      <c r="D256" s="30">
        <v>12881</v>
      </c>
      <c r="E256" s="29">
        <v>10447</v>
      </c>
      <c r="F256" s="29">
        <v>815</v>
      </c>
      <c r="G256" s="29"/>
      <c r="H256" s="29" t="s">
        <v>524</v>
      </c>
      <c r="I256" s="444" t="s">
        <v>495</v>
      </c>
      <c r="J256" s="29"/>
      <c r="K256" s="3"/>
      <c r="L256" s="445" t="s">
        <v>550</v>
      </c>
      <c r="M256" s="29" t="s">
        <v>128</v>
      </c>
      <c r="N256" s="29" t="s">
        <v>290</v>
      </c>
      <c r="O256" s="31">
        <v>9.5000000000000001E-2</v>
      </c>
      <c r="P256" s="209"/>
      <c r="Q256" s="209"/>
      <c r="R256" s="209"/>
      <c r="S256" s="209"/>
      <c r="T256" s="209"/>
      <c r="U256" s="209"/>
      <c r="V256" s="209">
        <v>-9.4022433460912722E-4</v>
      </c>
      <c r="W256" s="32">
        <v>-1.3931199672808365</v>
      </c>
      <c r="X256" s="122">
        <v>0.99990785092137779</v>
      </c>
      <c r="Y256" s="209"/>
      <c r="Z256" s="209"/>
      <c r="AA256" s="209">
        <v>8.9420005178518147E-22</v>
      </c>
      <c r="AB256" s="209">
        <v>-6.2304483481027872E-18</v>
      </c>
      <c r="AC256" s="209">
        <v>1.7675655798925211E-14</v>
      </c>
      <c r="AD256" s="209">
        <v>-2.7524944630869828E-11</v>
      </c>
      <c r="AE256" s="209">
        <v>2.8138087689975282E-8</v>
      </c>
      <c r="AF256" s="209">
        <v>-2.238208278486898E-5</v>
      </c>
      <c r="AG256" s="508">
        <v>-1.3932738179295892</v>
      </c>
      <c r="AH256" s="32">
        <v>0.99984638600781728</v>
      </c>
      <c r="AI256" s="29"/>
      <c r="AJ256" s="29"/>
      <c r="AK256" s="378">
        <v>227</v>
      </c>
      <c r="AL256" s="444" t="s">
        <v>551</v>
      </c>
      <c r="AM256" s="33"/>
      <c r="AN256" s="379">
        <v>-1.3989353566289353</v>
      </c>
      <c r="AO256" s="379">
        <v>4.5373578974223586E-5</v>
      </c>
      <c r="AP256" s="379">
        <v>-1.3990598137717909</v>
      </c>
      <c r="AQ256" s="387">
        <v>4.0660588169191222E-5</v>
      </c>
      <c r="AR256" s="376">
        <f t="shared" si="19"/>
        <v>124.45714285558296</v>
      </c>
      <c r="AS256" s="377">
        <f t="shared" si="20"/>
        <v>5.8153893480987762</v>
      </c>
      <c r="AT256" s="459"/>
    </row>
    <row r="257" spans="1:46" x14ac:dyDescent="0.25">
      <c r="A257" s="33"/>
      <c r="B257" s="29">
        <v>228</v>
      </c>
      <c r="C257" s="29">
        <v>228</v>
      </c>
      <c r="D257" s="30">
        <v>12886</v>
      </c>
      <c r="E257" s="29">
        <v>10363</v>
      </c>
      <c r="F257" s="29">
        <v>816</v>
      </c>
      <c r="G257" s="29"/>
      <c r="H257" s="29" t="s">
        <v>524</v>
      </c>
      <c r="I257" s="444" t="s">
        <v>495</v>
      </c>
      <c r="J257" s="29"/>
      <c r="K257" s="3"/>
      <c r="L257" s="445" t="s">
        <v>552</v>
      </c>
      <c r="M257" s="29" t="s">
        <v>514</v>
      </c>
      <c r="N257" s="29" t="s">
        <v>290</v>
      </c>
      <c r="O257" s="31">
        <v>9.5000000000000001E-2</v>
      </c>
      <c r="P257" s="209"/>
      <c r="Q257" s="209"/>
      <c r="R257" s="209"/>
      <c r="S257" s="209"/>
      <c r="T257" s="209"/>
      <c r="U257" s="209"/>
      <c r="V257" s="209">
        <v>-1.0971275536298345E-3</v>
      </c>
      <c r="W257" s="32">
        <v>-1.3983513278590467</v>
      </c>
      <c r="X257" s="122">
        <v>0.99995305235998777</v>
      </c>
      <c r="Y257" s="209"/>
      <c r="Z257" s="209"/>
      <c r="AA257" s="209">
        <v>-1.4897036586800146E-21</v>
      </c>
      <c r="AB257" s="209">
        <v>1.0022349988948391E-17</v>
      </c>
      <c r="AC257" s="209">
        <v>-2.5375472229496402E-14</v>
      </c>
      <c r="AD257" s="209">
        <v>2.8771094144872512E-11</v>
      </c>
      <c r="AE257" s="209">
        <v>-1.0867195790620015E-8</v>
      </c>
      <c r="AF257" s="209">
        <v>-5.5399433833917981E-6</v>
      </c>
      <c r="AG257" s="508">
        <v>-1.3984228864602168</v>
      </c>
      <c r="AH257" s="32">
        <v>0.99994078449375101</v>
      </c>
      <c r="AI257" s="29"/>
      <c r="AJ257" s="29"/>
      <c r="AK257" s="378">
        <v>228</v>
      </c>
      <c r="AL257" s="444" t="s">
        <v>551</v>
      </c>
      <c r="AM257" s="33"/>
      <c r="AN257" s="379">
        <v>-1.403410073630885</v>
      </c>
      <c r="AO257" s="379">
        <v>5.2523125457647863E-5</v>
      </c>
      <c r="AP257" s="379">
        <v>-1.4037745437286118</v>
      </c>
      <c r="AQ257" s="387">
        <v>5.8179417816811666E-5</v>
      </c>
      <c r="AR257" s="376">
        <f t="shared" si="19"/>
        <v>364.47009772677677</v>
      </c>
      <c r="AS257" s="377">
        <f t="shared" si="20"/>
        <v>5.0587457718382911</v>
      </c>
      <c r="AT257" s="459"/>
    </row>
    <row r="258" spans="1:46" x14ac:dyDescent="0.25">
      <c r="A258" s="33"/>
      <c r="B258" s="29">
        <v>229</v>
      </c>
      <c r="C258" s="29">
        <v>229</v>
      </c>
      <c r="D258" s="30">
        <v>12878</v>
      </c>
      <c r="E258" s="29">
        <v>10364</v>
      </c>
      <c r="F258" s="29">
        <v>817</v>
      </c>
      <c r="G258" s="29"/>
      <c r="H258" s="29" t="s">
        <v>524</v>
      </c>
      <c r="I258" s="444" t="s">
        <v>495</v>
      </c>
      <c r="J258" s="29"/>
      <c r="K258" s="3"/>
      <c r="L258" s="445" t="s">
        <v>552</v>
      </c>
      <c r="M258" s="29" t="s">
        <v>516</v>
      </c>
      <c r="N258" s="29" t="s">
        <v>290</v>
      </c>
      <c r="O258" s="31">
        <v>0.06</v>
      </c>
      <c r="P258" s="209"/>
      <c r="Q258" s="209"/>
      <c r="R258" s="209"/>
      <c r="S258" s="209"/>
      <c r="T258" s="209"/>
      <c r="U258" s="209"/>
      <c r="V258" s="209">
        <v>-1.0922356080554022E-3</v>
      </c>
      <c r="W258" s="32">
        <v>-1.3965950571273145</v>
      </c>
      <c r="X258" s="122">
        <v>0.99992634234585054</v>
      </c>
      <c r="Y258" s="209"/>
      <c r="Z258" s="209"/>
      <c r="AA258" s="209">
        <v>1.4444579815351211E-21</v>
      </c>
      <c r="AB258" s="209">
        <v>-1.0655709627361331E-17</v>
      </c>
      <c r="AC258" s="209">
        <v>3.0846137065900876E-14</v>
      </c>
      <c r="AD258" s="209">
        <v>-4.4242480645611441E-11</v>
      </c>
      <c r="AE258" s="209">
        <v>3.3005711864969368E-8</v>
      </c>
      <c r="AF258" s="209">
        <v>-1.2224598584666965E-5</v>
      </c>
      <c r="AG258" s="508">
        <v>-1.396624079785435</v>
      </c>
      <c r="AH258" s="32">
        <v>0.99728514214701158</v>
      </c>
      <c r="AI258" s="29"/>
      <c r="AJ258" s="29"/>
      <c r="AK258" s="178">
        <v>229</v>
      </c>
      <c r="AL258" s="444" t="s">
        <v>551</v>
      </c>
      <c r="AM258" s="33"/>
      <c r="AN258" s="379">
        <v>-1.400593477853306</v>
      </c>
      <c r="AO258" s="379">
        <v>5.3600595840309562E-5</v>
      </c>
      <c r="AP258" s="379">
        <v>-1.4013240955163218</v>
      </c>
      <c r="AQ258" s="387">
        <v>8.4544863102783982E-5</v>
      </c>
      <c r="AR258" s="376">
        <f t="shared" si="19"/>
        <v>730.61766301574244</v>
      </c>
      <c r="AS258" s="377">
        <f t="shared" si="20"/>
        <v>3.9984207259915472</v>
      </c>
      <c r="AT258" s="459"/>
    </row>
    <row r="259" spans="1:46" x14ac:dyDescent="0.25">
      <c r="A259" s="33"/>
      <c r="B259" s="29">
        <v>230</v>
      </c>
      <c r="C259" s="29">
        <v>230</v>
      </c>
      <c r="D259" s="30">
        <v>17307</v>
      </c>
      <c r="E259" s="29">
        <v>10454</v>
      </c>
      <c r="F259" s="29">
        <v>818</v>
      </c>
      <c r="G259" s="29"/>
      <c r="H259" s="29" t="s">
        <v>524</v>
      </c>
      <c r="I259" s="444" t="s">
        <v>495</v>
      </c>
      <c r="J259" s="29"/>
      <c r="K259" s="3"/>
      <c r="L259" s="445" t="s">
        <v>548</v>
      </c>
      <c r="M259" s="29" t="s">
        <v>128</v>
      </c>
      <c r="N259" s="29" t="s">
        <v>290</v>
      </c>
      <c r="O259" s="31">
        <v>0.125</v>
      </c>
      <c r="P259" s="209"/>
      <c r="Q259" s="209"/>
      <c r="R259" s="209"/>
      <c r="S259" s="209"/>
      <c r="T259" s="209"/>
      <c r="U259" s="209"/>
      <c r="V259" s="209">
        <v>-9.6180222965381104E-4</v>
      </c>
      <c r="W259" s="32">
        <v>-1.425837279731762</v>
      </c>
      <c r="X259" s="122">
        <v>0.99997558665546682</v>
      </c>
      <c r="Y259" s="209"/>
      <c r="Z259" s="209"/>
      <c r="AA259" s="209">
        <v>-1.5094793107524046E-22</v>
      </c>
      <c r="AB259" s="209">
        <v>1.0770715945157782E-18</v>
      </c>
      <c r="AC259" s="209">
        <v>-2.6162405695718102E-15</v>
      </c>
      <c r="AD259" s="209">
        <v>1.2788806394418461E-12</v>
      </c>
      <c r="AE259" s="209">
        <v>4.9759724885792055E-9</v>
      </c>
      <c r="AF259" s="209">
        <v>-8.5370183502704454E-6</v>
      </c>
      <c r="AG259" s="508">
        <v>-1.4258990366581648</v>
      </c>
      <c r="AH259" s="32">
        <v>0.99984873633209281</v>
      </c>
      <c r="AI259" s="29"/>
      <c r="AJ259" s="29"/>
      <c r="AK259" s="378">
        <v>230</v>
      </c>
      <c r="AL259" s="444" t="s">
        <v>553</v>
      </c>
      <c r="AM259" s="33"/>
      <c r="AN259" s="379">
        <v>-1.4343917192946036</v>
      </c>
      <c r="AO259" s="379">
        <v>6.9508049981591903E-5</v>
      </c>
      <c r="AP259" s="379">
        <v>-1.4345687436963717</v>
      </c>
      <c r="AQ259" s="387">
        <v>5.6392079904823641E-5</v>
      </c>
      <c r="AR259" s="376">
        <f t="shared" si="19"/>
        <v>177.02440176803336</v>
      </c>
      <c r="AS259" s="377">
        <f t="shared" si="20"/>
        <v>8.5544395628416314</v>
      </c>
      <c r="AT259" s="573" t="s">
        <v>668</v>
      </c>
    </row>
    <row r="260" spans="1:46" x14ac:dyDescent="0.25">
      <c r="A260" s="33"/>
      <c r="B260" s="29">
        <v>231</v>
      </c>
      <c r="C260" s="29">
        <v>231</v>
      </c>
      <c r="D260" s="30">
        <v>11017</v>
      </c>
      <c r="E260" s="29">
        <v>10365</v>
      </c>
      <c r="F260" s="29">
        <v>821</v>
      </c>
      <c r="G260" s="29"/>
      <c r="H260" s="29" t="s">
        <v>524</v>
      </c>
      <c r="I260" s="444" t="s">
        <v>495</v>
      </c>
      <c r="J260" s="29"/>
      <c r="K260" s="573" t="s">
        <v>668</v>
      </c>
      <c r="L260" s="445" t="s">
        <v>554</v>
      </c>
      <c r="M260" s="29" t="s">
        <v>120</v>
      </c>
      <c r="N260" s="29" t="s">
        <v>290</v>
      </c>
      <c r="O260" s="31">
        <v>0.12</v>
      </c>
      <c r="P260" s="209"/>
      <c r="Q260" s="209"/>
      <c r="R260" s="209"/>
      <c r="S260" s="209"/>
      <c r="T260" s="209"/>
      <c r="U260" s="209"/>
      <c r="V260" s="209">
        <v>-9.9699785677200828E-4</v>
      </c>
      <c r="W260" s="32">
        <v>-1.4146878770693891</v>
      </c>
      <c r="X260" s="122">
        <v>0.99995666225516566</v>
      </c>
      <c r="Y260" s="209"/>
      <c r="Z260" s="209"/>
      <c r="AA260" s="209">
        <v>7.44896315832744E-22</v>
      </c>
      <c r="AB260" s="209">
        <v>-5.5282631539104616E-18</v>
      </c>
      <c r="AC260" s="209">
        <v>1.6613046543417319E-14</v>
      </c>
      <c r="AD260" s="209">
        <v>-2.5884664891418273E-11</v>
      </c>
      <c r="AE260" s="209">
        <v>2.2535428785950533E-8</v>
      </c>
      <c r="AF260" s="209">
        <v>-1.1016624316804172E-5</v>
      </c>
      <c r="AG260" s="508">
        <v>-1.4147242584034425</v>
      </c>
      <c r="AH260" s="32">
        <v>0.99962291237986578</v>
      </c>
      <c r="AI260" s="29"/>
      <c r="AJ260" s="29"/>
      <c r="AK260" s="378">
        <v>231</v>
      </c>
      <c r="AL260" s="444" t="s">
        <v>546</v>
      </c>
      <c r="AM260" s="33"/>
      <c r="AN260" s="379">
        <v>-1.4204946419178635</v>
      </c>
      <c r="AO260" s="379">
        <v>1.9676562158033522E-4</v>
      </c>
      <c r="AP260" s="379">
        <v>-1.4219458426078002</v>
      </c>
      <c r="AQ260" s="387">
        <v>2.3338511383521194E-4</v>
      </c>
      <c r="AR260" s="380">
        <f t="shared" si="19"/>
        <v>1451.2006899367602</v>
      </c>
      <c r="AS260" s="377">
        <f t="shared" si="20"/>
        <v>5.8067648484743106</v>
      </c>
      <c r="AT260" s="574" t="s">
        <v>574</v>
      </c>
    </row>
    <row r="261" spans="1:46" x14ac:dyDescent="0.25">
      <c r="A261" s="33"/>
      <c r="B261" s="29">
        <v>232</v>
      </c>
      <c r="C261" s="29">
        <v>232</v>
      </c>
      <c r="D261" s="30">
        <v>17267</v>
      </c>
      <c r="E261" s="29">
        <v>10455</v>
      </c>
      <c r="F261" s="29">
        <v>819</v>
      </c>
      <c r="G261" s="29"/>
      <c r="H261" s="29" t="s">
        <v>524</v>
      </c>
      <c r="I261" s="444" t="s">
        <v>495</v>
      </c>
      <c r="J261" s="29"/>
      <c r="K261" s="3"/>
      <c r="L261" s="445" t="s">
        <v>555</v>
      </c>
      <c r="M261" s="29" t="s">
        <v>516</v>
      </c>
      <c r="N261" s="29" t="s">
        <v>290</v>
      </c>
      <c r="O261" s="31">
        <v>0.105</v>
      </c>
      <c r="P261" s="209"/>
      <c r="Q261" s="209"/>
      <c r="R261" s="209"/>
      <c r="S261" s="209"/>
      <c r="T261" s="209"/>
      <c r="U261" s="209"/>
      <c r="V261" s="209">
        <v>-1.0742075067968098E-3</v>
      </c>
      <c r="W261" s="32">
        <v>-1.3906138166925446</v>
      </c>
      <c r="X261" s="122">
        <v>0.9999740562974635</v>
      </c>
      <c r="Y261" s="209"/>
      <c r="Z261" s="209"/>
      <c r="AA261" s="209">
        <v>-1.4623046293378228E-21</v>
      </c>
      <c r="AB261" s="209">
        <v>8.7066046418783406E-18</v>
      </c>
      <c r="AC261" s="209">
        <v>-1.8029117519375624E-14</v>
      </c>
      <c r="AD261" s="209">
        <v>1.2894701728765518E-11</v>
      </c>
      <c r="AE261" s="209">
        <v>4.6302333691443995E-9</v>
      </c>
      <c r="AF261" s="209">
        <v>-1.2295774829760582E-5</v>
      </c>
      <c r="AG261" s="508">
        <v>-1.3907023303267227</v>
      </c>
      <c r="AH261" s="32">
        <v>0.99960671449226413</v>
      </c>
      <c r="AI261" s="29"/>
      <c r="AJ261" s="29"/>
      <c r="AK261" s="378">
        <v>232</v>
      </c>
      <c r="AL261" s="444" t="s">
        <v>556</v>
      </c>
      <c r="AM261" s="33"/>
      <c r="AN261" s="379">
        <v>-1.3942534074168702</v>
      </c>
      <c r="AO261" s="379">
        <v>6.4773992118785222E-5</v>
      </c>
      <c r="AP261" s="379">
        <v>-1.3946965160588458</v>
      </c>
      <c r="AQ261" s="387">
        <v>7.2299163292834014E-5</v>
      </c>
      <c r="AR261" s="376">
        <f t="shared" si="19"/>
        <v>443.1086419756092</v>
      </c>
      <c r="AS261" s="377">
        <f t="shared" si="20"/>
        <v>3.6395907243256254</v>
      </c>
      <c r="AT261" s="459"/>
    </row>
    <row r="262" spans="1:46" x14ac:dyDescent="0.25">
      <c r="A262" s="33"/>
      <c r="B262" s="154">
        <v>233</v>
      </c>
      <c r="C262" s="154">
        <v>233</v>
      </c>
      <c r="D262" s="446"/>
      <c r="E262" s="154" t="s">
        <v>130</v>
      </c>
      <c r="F262" s="154"/>
      <c r="G262" s="154"/>
      <c r="H262" s="154" t="s">
        <v>524</v>
      </c>
      <c r="I262" s="447" t="s">
        <v>495</v>
      </c>
      <c r="J262" s="154"/>
      <c r="K262" s="448"/>
      <c r="L262" s="449" t="s">
        <v>554</v>
      </c>
      <c r="M262" s="154" t="s">
        <v>128</v>
      </c>
      <c r="N262" s="154" t="s">
        <v>290</v>
      </c>
      <c r="O262" s="450">
        <v>0.14499999999999999</v>
      </c>
      <c r="P262" s="451"/>
      <c r="Q262" s="451"/>
      <c r="R262" s="451"/>
      <c r="S262" s="451"/>
      <c r="T262" s="451"/>
      <c r="U262" s="451"/>
      <c r="V262" s="451">
        <v>-9.7888976833185011E-4</v>
      </c>
      <c r="W262" s="452">
        <v>-1.371983437475119</v>
      </c>
      <c r="X262" s="453">
        <v>0.99996313193791175</v>
      </c>
      <c r="Y262" s="451"/>
      <c r="Z262" s="451"/>
      <c r="AA262" s="451">
        <v>-1.960783338734501E-24</v>
      </c>
      <c r="AB262" s="451">
        <v>1.4323115540678283E-18</v>
      </c>
      <c r="AC262" s="451">
        <v>-8.8895498515678448E-15</v>
      </c>
      <c r="AD262" s="451">
        <v>1.953087127303307E-11</v>
      </c>
      <c r="AE262" s="451">
        <v>-1.553137766308926E-8</v>
      </c>
      <c r="AF262" s="451">
        <v>-1.7101589160177547E-6</v>
      </c>
      <c r="AG262" s="525">
        <v>-1.3720357555721316</v>
      </c>
      <c r="AH262" s="452">
        <v>0.99951618453741609</v>
      </c>
      <c r="AI262" s="154"/>
      <c r="AJ262" s="154"/>
      <c r="AK262" s="454"/>
      <c r="AL262" s="447"/>
      <c r="AM262" s="455"/>
      <c r="AN262" s="406"/>
      <c r="AO262" s="406"/>
      <c r="AP262" s="406"/>
      <c r="AQ262" s="404"/>
      <c r="AR262" s="456"/>
      <c r="AS262" s="457"/>
      <c r="AT262" s="477" t="s">
        <v>562</v>
      </c>
    </row>
    <row r="263" spans="1:46" x14ac:dyDescent="0.25">
      <c r="A263" s="33"/>
      <c r="B263" s="29">
        <v>234</v>
      </c>
      <c r="C263" s="29">
        <v>234</v>
      </c>
      <c r="D263" s="30">
        <v>12688</v>
      </c>
      <c r="E263" s="29">
        <v>10229</v>
      </c>
      <c r="F263" s="29">
        <v>822</v>
      </c>
      <c r="G263" s="29"/>
      <c r="H263" s="29" t="s">
        <v>524</v>
      </c>
      <c r="I263" s="444" t="s">
        <v>495</v>
      </c>
      <c r="J263" s="29"/>
      <c r="K263" s="3"/>
      <c r="L263" s="445" t="s">
        <v>557</v>
      </c>
      <c r="M263" s="29" t="s">
        <v>514</v>
      </c>
      <c r="N263" s="29" t="s">
        <v>290</v>
      </c>
      <c r="O263" s="31">
        <v>0.155</v>
      </c>
      <c r="P263" s="209"/>
      <c r="Q263" s="209"/>
      <c r="R263" s="209"/>
      <c r="S263" s="209"/>
      <c r="T263" s="209"/>
      <c r="U263" s="209"/>
      <c r="V263" s="209">
        <v>-1.0970969720142342E-3</v>
      </c>
      <c r="W263" s="32">
        <v>-1.4014618944304442</v>
      </c>
      <c r="X263" s="122">
        <v>0.99987647511104583</v>
      </c>
      <c r="Y263" s="209"/>
      <c r="Z263" s="209"/>
      <c r="AA263" s="209">
        <v>1.0904844841827595E-21</v>
      </c>
      <c r="AB263" s="209">
        <v>-8.3976803394728754E-18</v>
      </c>
      <c r="AC263" s="209">
        <v>2.5908184908287368E-14</v>
      </c>
      <c r="AD263" s="209">
        <v>-4.0978712006160082E-11</v>
      </c>
      <c r="AE263" s="209">
        <v>3.5736414060444836E-8</v>
      </c>
      <c r="AF263" s="209">
        <v>-1.7756289194668752E-5</v>
      </c>
      <c r="AG263" s="508">
        <v>-1.4015357670916395</v>
      </c>
      <c r="AH263" s="32">
        <v>0.99939825118020686</v>
      </c>
      <c r="AI263" s="29"/>
      <c r="AJ263" s="29"/>
      <c r="AK263" s="378">
        <v>234</v>
      </c>
      <c r="AL263" s="444" t="s">
        <v>558</v>
      </c>
      <c r="AM263" s="33"/>
      <c r="AN263" s="379">
        <v>-1.4064935781605392</v>
      </c>
      <c r="AO263" s="379">
        <v>9.5079879008507165E-5</v>
      </c>
      <c r="AP263" s="379">
        <v>-1.406562945626513</v>
      </c>
      <c r="AQ263" s="387">
        <v>8.2693115886328355E-5</v>
      </c>
      <c r="AR263" s="376">
        <f t="shared" ref="AR263:AR279" si="21">(AN263-AP263)*10^6</f>
        <v>69.367465973746434</v>
      </c>
      <c r="AS263" s="377">
        <f t="shared" ref="AS263:AS279" si="22">(W263-AN263)*1000</f>
        <v>5.0316837300949935</v>
      </c>
      <c r="AT263" s="459"/>
    </row>
    <row r="264" spans="1:46" x14ac:dyDescent="0.25">
      <c r="A264" s="33"/>
      <c r="B264" s="29">
        <v>235</v>
      </c>
      <c r="C264" s="29">
        <v>235</v>
      </c>
      <c r="D264" s="30">
        <v>12711</v>
      </c>
      <c r="E264" s="29">
        <v>10448</v>
      </c>
      <c r="F264" s="29">
        <v>825</v>
      </c>
      <c r="G264" s="29"/>
      <c r="H264" s="29" t="s">
        <v>524</v>
      </c>
      <c r="I264" s="444" t="s">
        <v>495</v>
      </c>
      <c r="J264" s="29"/>
      <c r="K264" s="3"/>
      <c r="L264" s="445" t="s">
        <v>557</v>
      </c>
      <c r="M264" s="29" t="s">
        <v>516</v>
      </c>
      <c r="N264" s="29" t="s">
        <v>290</v>
      </c>
      <c r="O264" s="31">
        <v>8.5000000000000006E-2</v>
      </c>
      <c r="P264" s="209"/>
      <c r="Q264" s="209"/>
      <c r="R264" s="209"/>
      <c r="S264" s="209"/>
      <c r="T264" s="209"/>
      <c r="U264" s="209"/>
      <c r="V264" s="209">
        <v>-1.0642059061978645E-3</v>
      </c>
      <c r="W264" s="32">
        <v>-1.3824415693348118</v>
      </c>
      <c r="X264" s="122">
        <v>0.99997823296172161</v>
      </c>
      <c r="Y264" s="209"/>
      <c r="Z264" s="209"/>
      <c r="AA264" s="209">
        <v>-5.6380772922236E-22</v>
      </c>
      <c r="AB264" s="209">
        <v>4.0919918435625858E-18</v>
      </c>
      <c r="AC264" s="209">
        <v>-1.1033819658875009E-14</v>
      </c>
      <c r="AD264" s="209">
        <v>1.2060803216643043E-11</v>
      </c>
      <c r="AE264" s="209">
        <v>6.9078478069321867E-11</v>
      </c>
      <c r="AF264" s="209">
        <v>-1.0903101815820249E-5</v>
      </c>
      <c r="AG264" s="508">
        <v>-1.3825413559365618</v>
      </c>
      <c r="AH264" s="32">
        <v>0.99976699999062069</v>
      </c>
      <c r="AI264" s="29"/>
      <c r="AJ264" s="29"/>
      <c r="AK264" s="378">
        <v>235</v>
      </c>
      <c r="AL264" s="444" t="s">
        <v>563</v>
      </c>
      <c r="AM264" s="33"/>
      <c r="AN264" s="379">
        <v>-1.3895827108535037</v>
      </c>
      <c r="AO264" s="379">
        <v>7.7121574013977744E-5</v>
      </c>
      <c r="AP264" s="379">
        <v>-1.3901727448018331</v>
      </c>
      <c r="AQ264" s="387">
        <v>7.6938911788239353E-5</v>
      </c>
      <c r="AR264" s="376">
        <f t="shared" si="21"/>
        <v>590.0339483293493</v>
      </c>
      <c r="AS264" s="377">
        <f t="shared" si="22"/>
        <v>7.1411415186919402</v>
      </c>
      <c r="AT264" s="459"/>
    </row>
    <row r="265" spans="1:46" x14ac:dyDescent="0.25">
      <c r="A265" s="33"/>
      <c r="B265" s="29">
        <v>236</v>
      </c>
      <c r="C265" s="29">
        <v>236</v>
      </c>
      <c r="D265" s="30">
        <v>12714</v>
      </c>
      <c r="E265" s="29">
        <v>10222</v>
      </c>
      <c r="F265" s="29">
        <v>823</v>
      </c>
      <c r="G265" s="29"/>
      <c r="H265" s="29" t="s">
        <v>524</v>
      </c>
      <c r="I265" s="444" t="s">
        <v>495</v>
      </c>
      <c r="J265" s="29"/>
      <c r="K265" s="3"/>
      <c r="L265" s="445" t="s">
        <v>559</v>
      </c>
      <c r="M265" s="29" t="s">
        <v>120</v>
      </c>
      <c r="N265" s="29" t="s">
        <v>290</v>
      </c>
      <c r="O265" s="31">
        <v>0.08</v>
      </c>
      <c r="P265" s="209"/>
      <c r="Q265" s="209"/>
      <c r="R265" s="209"/>
      <c r="S265" s="209"/>
      <c r="T265" s="209"/>
      <c r="U265" s="209"/>
      <c r="V265" s="209">
        <v>-1.0249788482177313E-3</v>
      </c>
      <c r="W265" s="32">
        <v>-1.3854925331531984</v>
      </c>
      <c r="X265" s="122">
        <v>0.99998458343895424</v>
      </c>
      <c r="Y265" s="209"/>
      <c r="Z265" s="209"/>
      <c r="AA265" s="209">
        <v>1.2566909349506163E-21</v>
      </c>
      <c r="AB265" s="209">
        <v>-9.9625271306968183E-18</v>
      </c>
      <c r="AC265" s="209">
        <v>3.1329161305936298E-14</v>
      </c>
      <c r="AD265" s="209">
        <v>-4.9616124714480489E-11</v>
      </c>
      <c r="AE265" s="209">
        <v>4.1815753062667308E-8</v>
      </c>
      <c r="AF265" s="209">
        <v>-1.8169614453031528E-5</v>
      </c>
      <c r="AG265" s="508">
        <v>-1.3855486791676381</v>
      </c>
      <c r="AH265" s="32">
        <v>0.99947519955483044</v>
      </c>
      <c r="AI265" s="29"/>
      <c r="AJ265" s="29"/>
      <c r="AK265" s="378">
        <v>236</v>
      </c>
      <c r="AL265" s="444" t="s">
        <v>560</v>
      </c>
      <c r="AM265" s="33"/>
      <c r="AN265" s="379">
        <v>-1.390694994867355</v>
      </c>
      <c r="AO265" s="379">
        <v>4.953977932471033E-5</v>
      </c>
      <c r="AP265" s="379">
        <v>-1.3918711489520004</v>
      </c>
      <c r="AQ265" s="387">
        <v>6.4859770716122931E-5</v>
      </c>
      <c r="AR265" s="380">
        <f t="shared" si="21"/>
        <v>1176.1540846453311</v>
      </c>
      <c r="AS265" s="377">
        <f t="shared" si="22"/>
        <v>5.2024617141566143</v>
      </c>
      <c r="AT265" s="459"/>
    </row>
    <row r="266" spans="1:46" x14ac:dyDescent="0.25">
      <c r="A266" s="33"/>
      <c r="B266" s="154">
        <v>237</v>
      </c>
      <c r="C266" s="154">
        <v>237</v>
      </c>
      <c r="D266" s="446"/>
      <c r="E266" s="154"/>
      <c r="F266" s="154"/>
      <c r="G266" s="154"/>
      <c r="H266" s="154" t="s">
        <v>524</v>
      </c>
      <c r="I266" s="447" t="s">
        <v>495</v>
      </c>
      <c r="J266" s="154"/>
      <c r="K266" s="448"/>
      <c r="L266" s="449" t="s">
        <v>559</v>
      </c>
      <c r="M266" s="154" t="s">
        <v>128</v>
      </c>
      <c r="N266" s="154" t="s">
        <v>290</v>
      </c>
      <c r="O266" s="450">
        <v>0.09</v>
      </c>
      <c r="P266" s="451"/>
      <c r="Q266" s="451"/>
      <c r="R266" s="451"/>
      <c r="S266" s="451"/>
      <c r="T266" s="451"/>
      <c r="U266" s="451"/>
      <c r="V266" s="451">
        <v>-1.0296613137231454E-3</v>
      </c>
      <c r="W266" s="452">
        <v>-1.4079819263855073</v>
      </c>
      <c r="X266" s="453">
        <v>0.99998134863111399</v>
      </c>
      <c r="Y266" s="451"/>
      <c r="Z266" s="451"/>
      <c r="AA266" s="451">
        <v>-1.7260909640750749E-22</v>
      </c>
      <c r="AB266" s="451">
        <v>1.8642027428319702E-18</v>
      </c>
      <c r="AC266" s="451">
        <v>-7.0142193321307977E-15</v>
      </c>
      <c r="AD266" s="451">
        <v>1.0891310475635343E-11</v>
      </c>
      <c r="AE266" s="451">
        <v>-3.5871202764559032E-9</v>
      </c>
      <c r="AF266" s="451">
        <v>-8.1702462658122857E-6</v>
      </c>
      <c r="AG266" s="525">
        <v>-1.4080737367580698</v>
      </c>
      <c r="AH266" s="452">
        <v>0.99967452324605421</v>
      </c>
      <c r="AI266" s="154"/>
      <c r="AJ266" s="154"/>
      <c r="AK266" s="454">
        <v>237</v>
      </c>
      <c r="AL266" s="447" t="s">
        <v>563</v>
      </c>
      <c r="AM266" s="455"/>
      <c r="AN266" s="406">
        <v>-1.453951793001641</v>
      </c>
      <c r="AO266" s="406">
        <v>9.0588152176864108E-5</v>
      </c>
      <c r="AP266" s="406">
        <v>-1.4542831233435205</v>
      </c>
      <c r="AQ266" s="404">
        <v>9.2865620066466501E-5</v>
      </c>
      <c r="AR266" s="479">
        <f t="shared" si="21"/>
        <v>331.33034187948772</v>
      </c>
      <c r="AS266" s="480">
        <f t="shared" si="22"/>
        <v>45.969866616133672</v>
      </c>
      <c r="AT266" s="477" t="s">
        <v>568</v>
      </c>
    </row>
    <row r="267" spans="1:46" x14ac:dyDescent="0.25">
      <c r="A267" s="33"/>
      <c r="B267" s="29">
        <v>238</v>
      </c>
      <c r="C267" s="29">
        <v>238</v>
      </c>
      <c r="D267" s="30">
        <v>12739</v>
      </c>
      <c r="E267" s="29">
        <v>10446</v>
      </c>
      <c r="F267" s="29">
        <v>826</v>
      </c>
      <c r="G267" s="29"/>
      <c r="H267" s="29" t="s">
        <v>524</v>
      </c>
      <c r="I267" s="444" t="s">
        <v>495</v>
      </c>
      <c r="J267" s="29"/>
      <c r="K267" s="3"/>
      <c r="L267" s="445" t="s">
        <v>569</v>
      </c>
      <c r="M267" s="29" t="s">
        <v>514</v>
      </c>
      <c r="N267" s="29" t="s">
        <v>290</v>
      </c>
      <c r="O267" s="31">
        <v>0.03</v>
      </c>
      <c r="P267" s="209"/>
      <c r="Q267" s="209"/>
      <c r="R267" s="209"/>
      <c r="S267" s="209"/>
      <c r="T267" s="209"/>
      <c r="U267" s="209"/>
      <c r="V267" s="209">
        <v>-1.0587825997904086E-3</v>
      </c>
      <c r="W267" s="32">
        <v>-1.3923966166209367</v>
      </c>
      <c r="X267" s="122">
        <v>0.99996820298886979</v>
      </c>
      <c r="Y267" s="209"/>
      <c r="Z267" s="209"/>
      <c r="AA267" s="209">
        <v>3.7464427901754738E-22</v>
      </c>
      <c r="AB267" s="209">
        <v>-2.2003244447095262E-18</v>
      </c>
      <c r="AC267" s="209">
        <v>4.6702726835802969E-15</v>
      </c>
      <c r="AD267" s="209">
        <v>-5.0945936602905203E-12</v>
      </c>
      <c r="AE267" s="209">
        <v>6.6828205531919643E-9</v>
      </c>
      <c r="AF267" s="209">
        <v>-1.079869829576979E-5</v>
      </c>
      <c r="AG267" s="508">
        <v>-1.3925027201670213</v>
      </c>
      <c r="AH267" s="32">
        <v>0.99979247564639717</v>
      </c>
      <c r="AI267" s="29"/>
      <c r="AJ267" s="29"/>
      <c r="AK267" s="378">
        <v>238</v>
      </c>
      <c r="AL267" s="444" t="s">
        <v>570</v>
      </c>
      <c r="AM267" s="33"/>
      <c r="AN267" s="379">
        <v>-1.3845271103460164</v>
      </c>
      <c r="AO267" s="379">
        <v>1.1471822621142291E-4</v>
      </c>
      <c r="AP267" s="379">
        <v>-1.3847778714571271</v>
      </c>
      <c r="AQ267" s="387">
        <v>7.7037745195439184E-5</v>
      </c>
      <c r="AR267" s="376">
        <f t="shared" si="21"/>
        <v>250.76111111066444</v>
      </c>
      <c r="AS267" s="481">
        <f t="shared" si="22"/>
        <v>-7.8695062749203348</v>
      </c>
      <c r="AT267" s="459"/>
    </row>
    <row r="268" spans="1:46" x14ac:dyDescent="0.25">
      <c r="A268" s="33"/>
      <c r="B268" s="29">
        <v>239</v>
      </c>
      <c r="C268" s="29">
        <v>239</v>
      </c>
      <c r="D268" s="30">
        <v>12749</v>
      </c>
      <c r="E268" s="29">
        <v>10449</v>
      </c>
      <c r="F268" s="29">
        <v>824</v>
      </c>
      <c r="G268" s="29"/>
      <c r="H268" s="29" t="s">
        <v>524</v>
      </c>
      <c r="I268" s="444" t="s">
        <v>495</v>
      </c>
      <c r="J268" s="29"/>
      <c r="K268" s="3"/>
      <c r="L268" s="445" t="s">
        <v>569</v>
      </c>
      <c r="M268" s="29" t="s">
        <v>516</v>
      </c>
      <c r="N268" s="29" t="s">
        <v>290</v>
      </c>
      <c r="O268" s="31">
        <v>9.5000000000000001E-2</v>
      </c>
      <c r="P268" s="209"/>
      <c r="Q268" s="209"/>
      <c r="R268" s="209"/>
      <c r="S268" s="209"/>
      <c r="T268" s="209"/>
      <c r="U268" s="209"/>
      <c r="V268" s="209">
        <v>-1.0634737370475633E-3</v>
      </c>
      <c r="W268" s="32">
        <v>-1.4325412887459974</v>
      </c>
      <c r="X268" s="122">
        <v>0.99996336052862056</v>
      </c>
      <c r="Y268" s="209"/>
      <c r="Z268" s="209"/>
      <c r="AA268" s="209">
        <v>-6.7873081837288815E-22</v>
      </c>
      <c r="AB268" s="209">
        <v>4.3527981181151664E-18</v>
      </c>
      <c r="AC268" s="209">
        <v>-9.8109386898763014E-15</v>
      </c>
      <c r="AD268" s="209">
        <v>7.0849960473992383E-12</v>
      </c>
      <c r="AE268" s="209">
        <v>5.7502186154928923E-9</v>
      </c>
      <c r="AF268" s="209">
        <v>-1.14193463496842E-5</v>
      </c>
      <c r="AG268" s="508">
        <v>-1.4326248051035853</v>
      </c>
      <c r="AH268" s="32">
        <v>0.99970183247668931</v>
      </c>
      <c r="AI268" s="29"/>
      <c r="AJ268" s="29"/>
      <c r="AK268" s="378">
        <v>239</v>
      </c>
      <c r="AL268" s="444" t="s">
        <v>570</v>
      </c>
      <c r="AM268" s="33"/>
      <c r="AN268" s="379">
        <v>-1.4221968641887741</v>
      </c>
      <c r="AO268" s="379">
        <v>6.6027514441599695E-5</v>
      </c>
      <c r="AP268" s="379">
        <v>-1.4223306833245786</v>
      </c>
      <c r="AQ268" s="387">
        <v>6.2341617955677262E-5</v>
      </c>
      <c r="AR268" s="376">
        <f t="shared" si="21"/>
        <v>133.81913580445826</v>
      </c>
      <c r="AS268" s="481">
        <f t="shared" si="22"/>
        <v>-10.344424557223286</v>
      </c>
      <c r="AT268" s="459"/>
    </row>
    <row r="269" spans="1:46" x14ac:dyDescent="0.25">
      <c r="A269" s="33" t="s">
        <v>462</v>
      </c>
      <c r="B269" s="29">
        <v>240</v>
      </c>
      <c r="C269" s="29">
        <v>240</v>
      </c>
      <c r="D269" s="30">
        <v>17350</v>
      </c>
      <c r="E269" s="29">
        <v>10442</v>
      </c>
      <c r="F269" s="29">
        <v>829</v>
      </c>
      <c r="G269" s="29"/>
      <c r="H269" s="29" t="s">
        <v>524</v>
      </c>
      <c r="I269" s="444" t="s">
        <v>495</v>
      </c>
      <c r="J269" s="29"/>
      <c r="K269" s="3"/>
      <c r="L269" s="445" t="s">
        <v>571</v>
      </c>
      <c r="M269" s="29" t="s">
        <v>120</v>
      </c>
      <c r="N269" s="29" t="s">
        <v>290</v>
      </c>
      <c r="O269" s="31">
        <v>0.15</v>
      </c>
      <c r="P269" s="209"/>
      <c r="Q269" s="209"/>
      <c r="R269" s="209"/>
      <c r="S269" s="209"/>
      <c r="T269" s="209"/>
      <c r="U269" s="209"/>
      <c r="V269" s="209">
        <v>-9.719157686547482E-4</v>
      </c>
      <c r="W269" s="32">
        <v>-1.4255495846862352</v>
      </c>
      <c r="X269" s="122">
        <v>0.99998889852018091</v>
      </c>
      <c r="Y269" s="209"/>
      <c r="Z269" s="209"/>
      <c r="AA269" s="209">
        <v>-2.3530497300495463E-23</v>
      </c>
      <c r="AB269" s="209">
        <v>9.5705418693041741E-20</v>
      </c>
      <c r="AC269" s="209">
        <v>5.7631187691418908E-16</v>
      </c>
      <c r="AD269" s="209">
        <v>-4.4782535267214245E-12</v>
      </c>
      <c r="AE269" s="209">
        <v>1.1587770755503859E-8</v>
      </c>
      <c r="AF269" s="209">
        <v>-1.4006717545065377E-5</v>
      </c>
      <c r="AG269" s="508">
        <v>-1.4256727544290018</v>
      </c>
      <c r="AH269" s="32">
        <v>0.99985241525848678</v>
      </c>
      <c r="AI269" s="29"/>
      <c r="AJ269" s="29"/>
      <c r="AK269" s="378">
        <v>240</v>
      </c>
      <c r="AL269" s="444" t="s">
        <v>572</v>
      </c>
      <c r="AM269" s="33"/>
      <c r="AN269" s="379">
        <v>-1.4155041022958179</v>
      </c>
      <c r="AO269" s="379">
        <v>1.6120837788648134E-4</v>
      </c>
      <c r="AP269" s="379">
        <v>-1.4159310219102523</v>
      </c>
      <c r="AQ269" s="387">
        <v>1.3760376424660372E-4</v>
      </c>
      <c r="AR269" s="376">
        <f t="shared" si="21"/>
        <v>426.91961443441784</v>
      </c>
      <c r="AS269" s="481">
        <f t="shared" si="22"/>
        <v>-10.045482390417249</v>
      </c>
      <c r="AT269" s="459"/>
    </row>
    <row r="270" spans="1:46" x14ac:dyDescent="0.25">
      <c r="B270" s="4">
        <v>241</v>
      </c>
      <c r="C270" s="4">
        <v>241</v>
      </c>
      <c r="D270" s="5">
        <v>11090</v>
      </c>
      <c r="E270" s="4">
        <v>10443</v>
      </c>
      <c r="F270" s="4">
        <v>827</v>
      </c>
      <c r="H270" s="4" t="s">
        <v>524</v>
      </c>
      <c r="I270" s="112" t="s">
        <v>495</v>
      </c>
      <c r="L270" s="372" t="s">
        <v>573</v>
      </c>
      <c r="M270" s="4" t="s">
        <v>120</v>
      </c>
      <c r="N270" s="4" t="s">
        <v>290</v>
      </c>
      <c r="O270" s="10">
        <v>0.02</v>
      </c>
      <c r="V270" s="208">
        <v>-9.6837785502701564E-4</v>
      </c>
      <c r="W270" s="8">
        <v>-1.3951419965312617</v>
      </c>
      <c r="X270" s="120">
        <v>0.99997737921998908</v>
      </c>
      <c r="AA270" s="208">
        <v>6.7162947494376077E-22</v>
      </c>
      <c r="AB270" s="208">
        <v>-4.542717339844921E-18</v>
      </c>
      <c r="AC270" s="208">
        <v>1.1567205844878112E-14</v>
      </c>
      <c r="AD270" s="208">
        <v>-1.3963638392253022E-11</v>
      </c>
      <c r="AE270" s="208">
        <v>9.9909685807600782E-9</v>
      </c>
      <c r="AF270" s="208">
        <v>-8.1974240352472173E-6</v>
      </c>
      <c r="AG270" s="199">
        <v>-1.3952102845610233</v>
      </c>
      <c r="AH270" s="8">
        <v>0.9998524131737353</v>
      </c>
      <c r="AK270" s="176">
        <v>241</v>
      </c>
      <c r="AL270" s="112" t="s">
        <v>572</v>
      </c>
      <c r="AN270" s="281">
        <v>-1.3845684142612515</v>
      </c>
      <c r="AO270" s="281">
        <v>1.0559256393889348E-4</v>
      </c>
      <c r="AP270" s="281">
        <v>-1.3849983428001891</v>
      </c>
      <c r="AQ270" s="381">
        <v>8.8818265408310742E-5</v>
      </c>
      <c r="AR270" s="376">
        <f t="shared" si="21"/>
        <v>429.92853893752959</v>
      </c>
      <c r="AS270" s="481">
        <f t="shared" si="22"/>
        <v>-10.573582270010151</v>
      </c>
      <c r="AT270" s="571" t="s">
        <v>574</v>
      </c>
    </row>
    <row r="271" spans="1:46" x14ac:dyDescent="0.25">
      <c r="B271" s="4">
        <v>242</v>
      </c>
      <c r="C271" s="4">
        <v>242</v>
      </c>
      <c r="D271" s="5">
        <v>12892</v>
      </c>
      <c r="E271" s="4">
        <v>10572</v>
      </c>
      <c r="F271" s="4">
        <v>828</v>
      </c>
      <c r="H271" s="4" t="s">
        <v>524</v>
      </c>
      <c r="I271" s="112" t="s">
        <v>495</v>
      </c>
      <c r="L271" s="372" t="s">
        <v>573</v>
      </c>
      <c r="M271" s="4" t="s">
        <v>128</v>
      </c>
      <c r="N271" s="4" t="s">
        <v>290</v>
      </c>
      <c r="O271" s="10">
        <v>0.09</v>
      </c>
      <c r="V271" s="208">
        <v>-1.0282828170863892E-3</v>
      </c>
      <c r="W271" s="8">
        <v>-1.409586020572269</v>
      </c>
      <c r="X271" s="120">
        <v>0.99997872124559917</v>
      </c>
      <c r="AA271" s="208">
        <v>-5.7865253949374885E-23</v>
      </c>
      <c r="AB271" s="208">
        <v>-2.0404112631663334E-19</v>
      </c>
      <c r="AC271" s="208">
        <v>2.9553043230906937E-15</v>
      </c>
      <c r="AD271" s="208">
        <v>-9.0758236138249915E-12</v>
      </c>
      <c r="AE271" s="208">
        <v>1.2738365456318629E-8</v>
      </c>
      <c r="AF271" s="208">
        <v>-8.8703590280373108E-6</v>
      </c>
      <c r="AG271" s="199">
        <v>-1.409622581902797</v>
      </c>
      <c r="AH271" s="8">
        <v>0.99939397498872573</v>
      </c>
      <c r="AK271" s="193">
        <v>242</v>
      </c>
      <c r="AL271" s="112" t="s">
        <v>572</v>
      </c>
      <c r="AN271" s="281">
        <v>-1.3999889237017482</v>
      </c>
      <c r="AO271" s="281">
        <v>8.753901108095285E-5</v>
      </c>
      <c r="AP271" s="281">
        <v>-1.4000919378629388</v>
      </c>
      <c r="AQ271" s="381">
        <v>8.6198000839398541E-5</v>
      </c>
      <c r="AR271" s="376">
        <f t="shared" si="21"/>
        <v>103.01416119062878</v>
      </c>
      <c r="AS271" s="481">
        <f t="shared" si="22"/>
        <v>-9.5970968705207937</v>
      </c>
    </row>
    <row r="272" spans="1:46" x14ac:dyDescent="0.25">
      <c r="A272" s="7" t="s">
        <v>462</v>
      </c>
      <c r="B272" s="4">
        <v>243</v>
      </c>
      <c r="C272" s="4">
        <v>243</v>
      </c>
      <c r="D272" s="5">
        <v>17534</v>
      </c>
      <c r="E272" s="4">
        <v>10366</v>
      </c>
      <c r="F272" s="4">
        <v>832</v>
      </c>
      <c r="H272" s="4" t="s">
        <v>524</v>
      </c>
      <c r="I272" s="112" t="s">
        <v>495</v>
      </c>
      <c r="L272" s="372" t="s">
        <v>573</v>
      </c>
      <c r="M272" s="4" t="s">
        <v>514</v>
      </c>
      <c r="N272" s="4" t="s">
        <v>290</v>
      </c>
      <c r="O272" s="10">
        <v>0.12</v>
      </c>
      <c r="V272" s="208">
        <v>-1.0336350645179888E-3</v>
      </c>
      <c r="W272" s="8">
        <v>-1.4306547069192914</v>
      </c>
      <c r="X272" s="120">
        <v>0.9999371242810744</v>
      </c>
      <c r="AA272" s="208">
        <v>-1.4789678047908039E-21</v>
      </c>
      <c r="AB272" s="208">
        <v>9.8405673934423771E-18</v>
      </c>
      <c r="AC272" s="208">
        <v>-2.4213723794849363E-14</v>
      </c>
      <c r="AD272" s="208">
        <v>2.4847696459179827E-11</v>
      </c>
      <c r="AE272" s="208">
        <v>-4.1107089614380585E-9</v>
      </c>
      <c r="AF272" s="208">
        <v>-1.0056366164623319E-5</v>
      </c>
      <c r="AG272" s="199">
        <v>-1.4307418772968448</v>
      </c>
      <c r="AH272" s="8">
        <v>0.99959664552623695</v>
      </c>
      <c r="AK272" s="193">
        <v>243</v>
      </c>
      <c r="AL272" s="112" t="s">
        <v>575</v>
      </c>
      <c r="AN272" s="281">
        <v>-1.4222159539595283</v>
      </c>
      <c r="AO272" s="281">
        <v>5.4089883389177879E-5</v>
      </c>
      <c r="AP272" s="281">
        <v>-1.4224718510469094</v>
      </c>
      <c r="AQ272" s="381">
        <v>5.7200661751613415E-5</v>
      </c>
      <c r="AR272" s="376">
        <f t="shared" si="21"/>
        <v>255.89708738116281</v>
      </c>
      <c r="AS272" s="481">
        <f t="shared" si="22"/>
        <v>-8.4387529597631517</v>
      </c>
    </row>
    <row r="273" spans="1:46" x14ac:dyDescent="0.25">
      <c r="B273" s="4">
        <v>244</v>
      </c>
      <c r="C273" s="4">
        <v>244</v>
      </c>
      <c r="D273" s="5">
        <v>12885</v>
      </c>
      <c r="E273" s="4">
        <v>10368</v>
      </c>
      <c r="F273" s="4">
        <v>833</v>
      </c>
      <c r="H273" s="4" t="s">
        <v>524</v>
      </c>
      <c r="I273" s="112" t="s">
        <v>495</v>
      </c>
      <c r="L273" s="372" t="s">
        <v>573</v>
      </c>
      <c r="M273" s="4" t="s">
        <v>516</v>
      </c>
      <c r="N273" s="4" t="s">
        <v>290</v>
      </c>
      <c r="O273" s="10">
        <v>0.14499999999999999</v>
      </c>
      <c r="V273" s="208">
        <v>-1.0419900083472168E-3</v>
      </c>
      <c r="W273" s="8">
        <v>-1.4277979078289271</v>
      </c>
      <c r="X273" s="120">
        <v>0.99990415766724328</v>
      </c>
      <c r="AA273" s="487">
        <v>-6.5061746782863746E-22</v>
      </c>
      <c r="AB273" s="487">
        <v>3.8950886418949706E-18</v>
      </c>
      <c r="AC273" s="487">
        <v>-7.9266973321214904E-15</v>
      </c>
      <c r="AD273" s="487">
        <v>4.1559865680209641E-12</v>
      </c>
      <c r="AE273" s="487">
        <v>7.0713568468723702E-9</v>
      </c>
      <c r="AF273" s="487">
        <v>-1.1118220047614937E-5</v>
      </c>
      <c r="AG273" s="199">
        <v>-1.4278787581830856</v>
      </c>
      <c r="AH273" s="8">
        <v>0.99969470454094567</v>
      </c>
      <c r="AK273" s="193">
        <v>244</v>
      </c>
      <c r="AL273" s="112" t="s">
        <v>575</v>
      </c>
      <c r="AN273" s="281">
        <v>-1.4243954865548927</v>
      </c>
      <c r="AO273" s="281">
        <v>7.1804656565342871E-5</v>
      </c>
      <c r="AP273" s="281">
        <v>-1.4247723610809588</v>
      </c>
      <c r="AQ273" s="381">
        <v>7.5165815022842756E-5</v>
      </c>
      <c r="AR273" s="376">
        <f t="shared" si="21"/>
        <v>376.8745260661621</v>
      </c>
      <c r="AS273" s="481">
        <f t="shared" si="22"/>
        <v>-3.4024212740344506</v>
      </c>
    </row>
    <row r="274" spans="1:46" x14ac:dyDescent="0.25">
      <c r="A274" s="7" t="s">
        <v>462</v>
      </c>
      <c r="B274" s="4">
        <v>245</v>
      </c>
      <c r="C274" s="4">
        <v>245</v>
      </c>
      <c r="D274" s="5">
        <v>18820</v>
      </c>
      <c r="E274" s="4">
        <v>11428</v>
      </c>
      <c r="F274" s="4">
        <v>834</v>
      </c>
      <c r="H274" s="4" t="s">
        <v>524</v>
      </c>
      <c r="I274" s="112" t="s">
        <v>495</v>
      </c>
      <c r="L274" s="372" t="s">
        <v>598</v>
      </c>
      <c r="M274" s="4" t="s">
        <v>120</v>
      </c>
      <c r="N274" s="4" t="s">
        <v>290</v>
      </c>
      <c r="O274" s="10">
        <v>0.1</v>
      </c>
      <c r="V274" s="208">
        <v>-9.6049940940823092E-4</v>
      </c>
      <c r="W274" s="8">
        <v>-1.4237649028412995</v>
      </c>
      <c r="X274" s="120">
        <v>0.99996706475579378</v>
      </c>
      <c r="AA274" s="487">
        <v>-2.2861076819379265E-21</v>
      </c>
      <c r="AB274" s="487">
        <v>1.4200944465091115E-17</v>
      </c>
      <c r="AC274" s="487">
        <v>-3.1448744744246845E-14</v>
      </c>
      <c r="AD274" s="487">
        <v>2.6512103477255642E-11</v>
      </c>
      <c r="AE274" s="487">
        <v>1.7663101408264048E-9</v>
      </c>
      <c r="AF274" s="487">
        <v>-1.5879124072879922E-5</v>
      </c>
      <c r="AG274" s="199">
        <v>-1.423871925830092</v>
      </c>
      <c r="AH274" s="8">
        <v>0.99963130130136224</v>
      </c>
      <c r="AK274" s="193">
        <v>245</v>
      </c>
      <c r="AL274" s="112" t="s">
        <v>603</v>
      </c>
      <c r="AN274" s="281">
        <v>-1.4146901911001408</v>
      </c>
      <c r="AO274" s="281">
        <v>6.729497381801029E-5</v>
      </c>
      <c r="AP274" s="281">
        <v>-1.4154412820092324</v>
      </c>
      <c r="AQ274" s="381">
        <v>7.1396390312658162E-5</v>
      </c>
      <c r="AR274" s="376">
        <f t="shared" si="21"/>
        <v>751.09090909153406</v>
      </c>
      <c r="AS274" s="481">
        <f t="shared" si="22"/>
        <v>-9.074711741158703</v>
      </c>
    </row>
    <row r="275" spans="1:46" x14ac:dyDescent="0.25">
      <c r="A275" s="7" t="s">
        <v>462</v>
      </c>
      <c r="B275" s="4">
        <v>246</v>
      </c>
      <c r="C275" s="4">
        <v>246</v>
      </c>
      <c r="D275" s="5">
        <v>18709</v>
      </c>
      <c r="E275" s="4">
        <v>11431</v>
      </c>
      <c r="F275" s="4">
        <v>835</v>
      </c>
      <c r="H275" s="4" t="s">
        <v>524</v>
      </c>
      <c r="I275" s="112" t="s">
        <v>495</v>
      </c>
      <c r="L275" s="372" t="s">
        <v>598</v>
      </c>
      <c r="M275" s="4" t="s">
        <v>599</v>
      </c>
      <c r="N275" s="4" t="s">
        <v>290</v>
      </c>
      <c r="O275" s="10">
        <v>0.06</v>
      </c>
      <c r="V275" s="208">
        <v>-1.0508750068913459E-3</v>
      </c>
      <c r="W275" s="8">
        <v>-1.4041208152777507</v>
      </c>
      <c r="X275" s="120">
        <v>0.99996687368105719</v>
      </c>
      <c r="AA275" s="487">
        <v>-1.0988673303835777E-21</v>
      </c>
      <c r="AB275" s="487">
        <v>7.971092819466616E-18</v>
      </c>
      <c r="AC275" s="487">
        <v>-2.2197293931094272E-14</v>
      </c>
      <c r="AD275" s="487">
        <v>2.8182213351090702E-11</v>
      </c>
      <c r="AE275" s="487">
        <v>-1.1217304184611031E-8</v>
      </c>
      <c r="AF275" s="487">
        <v>-9.9879414456350621E-6</v>
      </c>
      <c r="AG275" s="199">
        <v>-1.4042450703907752</v>
      </c>
      <c r="AH275" s="8">
        <v>0.99977490496835952</v>
      </c>
      <c r="AK275" s="193">
        <v>246</v>
      </c>
      <c r="AL275" s="112" t="s">
        <v>603</v>
      </c>
      <c r="AN275" s="281">
        <v>-1.3951345699858531</v>
      </c>
      <c r="AO275" s="281">
        <v>3.9944284124765445E-5</v>
      </c>
      <c r="AP275" s="281">
        <v>-1.3954184575185573</v>
      </c>
      <c r="AQ275" s="381">
        <v>4.1740661492447342E-5</v>
      </c>
      <c r="AR275" s="376">
        <f t="shared" si="21"/>
        <v>283.88753270425229</v>
      </c>
      <c r="AS275" s="481">
        <f t="shared" si="22"/>
        <v>-8.986245291897621</v>
      </c>
    </row>
    <row r="276" spans="1:46" x14ac:dyDescent="0.25">
      <c r="A276" s="7" t="s">
        <v>462</v>
      </c>
      <c r="B276" s="4">
        <v>247</v>
      </c>
      <c r="C276" s="4">
        <v>247</v>
      </c>
      <c r="D276" s="5">
        <v>18114</v>
      </c>
      <c r="E276" s="4">
        <v>11432</v>
      </c>
      <c r="F276" s="4">
        <v>837</v>
      </c>
      <c r="H276" s="4" t="s">
        <v>524</v>
      </c>
      <c r="I276" s="112" t="s">
        <v>495</v>
      </c>
      <c r="L276" s="372" t="s">
        <v>600</v>
      </c>
      <c r="M276" s="4" t="s">
        <v>514</v>
      </c>
      <c r="N276" s="4" t="s">
        <v>290</v>
      </c>
      <c r="O276" s="10">
        <v>0.12</v>
      </c>
      <c r="V276" s="208">
        <v>-1.0856136909029174E-3</v>
      </c>
      <c r="W276" s="8">
        <v>-1.391769610391328</v>
      </c>
      <c r="X276" s="120">
        <v>0.99978205181849111</v>
      </c>
      <c r="AA276" s="487">
        <v>-4.5407558431612854E-22</v>
      </c>
      <c r="AB276" s="487">
        <v>1.4912838523096759E-18</v>
      </c>
      <c r="AC276" s="487">
        <v>2.3418310935864542E-15</v>
      </c>
      <c r="AD276" s="487">
        <v>-1.6342173365786998E-11</v>
      </c>
      <c r="AE276" s="487">
        <v>2.7286503190027016E-8</v>
      </c>
      <c r="AF276" s="487">
        <v>-1.9767124380245014E-5</v>
      </c>
      <c r="AG276" s="199">
        <v>-1.3918651505015112</v>
      </c>
      <c r="AH276" s="8">
        <v>0.99956327568762382</v>
      </c>
      <c r="AK276" s="193">
        <v>247</v>
      </c>
      <c r="AL276" s="112" t="s">
        <v>604</v>
      </c>
      <c r="AN276" s="281">
        <v>-1.3834849768881849</v>
      </c>
      <c r="AO276" s="281">
        <v>7.19543492914586E-5</v>
      </c>
      <c r="AP276" s="281">
        <v>-1.3839442459790945</v>
      </c>
      <c r="AQ276" s="381">
        <v>6.5686937844823253E-5</v>
      </c>
      <c r="AR276" s="376">
        <f t="shared" si="21"/>
        <v>459.26909090954206</v>
      </c>
      <c r="AS276" s="481">
        <f t="shared" si="22"/>
        <v>-8.2846335031430129</v>
      </c>
    </row>
    <row r="277" spans="1:46" x14ac:dyDescent="0.25">
      <c r="A277" s="7" t="s">
        <v>462</v>
      </c>
      <c r="B277" s="4">
        <v>248</v>
      </c>
      <c r="C277" s="4">
        <v>248</v>
      </c>
      <c r="D277" s="5">
        <v>18601</v>
      </c>
      <c r="E277" s="4">
        <v>11439</v>
      </c>
      <c r="F277" s="4">
        <v>836</v>
      </c>
      <c r="H277" s="4" t="s">
        <v>524</v>
      </c>
      <c r="I277" s="112" t="s">
        <v>495</v>
      </c>
      <c r="L277" s="372" t="s">
        <v>600</v>
      </c>
      <c r="M277" s="4" t="s">
        <v>516</v>
      </c>
      <c r="N277" s="4" t="s">
        <v>290</v>
      </c>
      <c r="O277" s="10">
        <v>0.12</v>
      </c>
      <c r="V277" s="208">
        <v>-1.0812493424657817E-3</v>
      </c>
      <c r="W277" s="8">
        <v>-1.3956446948441479</v>
      </c>
      <c r="X277" s="120">
        <v>0.99990217521885227</v>
      </c>
      <c r="AA277" s="487">
        <v>1.6741912137216541E-21</v>
      </c>
      <c r="AB277" s="487">
        <v>-1.0901700022462698E-17</v>
      </c>
      <c r="AC277" s="487">
        <v>2.7078820271926265E-14</v>
      </c>
      <c r="AD277" s="487">
        <v>-3.2827363488297493E-11</v>
      </c>
      <c r="AE277" s="487">
        <v>2.2907522398749487E-8</v>
      </c>
      <c r="AF277" s="487">
        <v>-1.2638924871226948E-5</v>
      </c>
      <c r="AG277" s="199">
        <v>-1.3957310683484134</v>
      </c>
      <c r="AH277" s="8">
        <v>0.99745296292535102</v>
      </c>
      <c r="AK277" s="193">
        <v>248</v>
      </c>
      <c r="AL277" s="112" t="s">
        <v>604</v>
      </c>
      <c r="AN277" s="281">
        <v>-1.386061894682405</v>
      </c>
      <c r="AO277" s="281">
        <v>7.1693891050935612E-5</v>
      </c>
      <c r="AP277" s="281">
        <v>-1.3864416744367405</v>
      </c>
      <c r="AQ277" s="381">
        <v>5.313025915964569E-5</v>
      </c>
      <c r="AR277" s="376">
        <f t="shared" si="21"/>
        <v>379.77975433545197</v>
      </c>
      <c r="AS277" s="481">
        <f t="shared" si="22"/>
        <v>-9.5828001617428438</v>
      </c>
    </row>
    <row r="278" spans="1:46" x14ac:dyDescent="0.25">
      <c r="B278" s="4">
        <v>249</v>
      </c>
      <c r="C278" s="4">
        <v>249</v>
      </c>
      <c r="D278" s="5">
        <v>18796</v>
      </c>
      <c r="E278" s="4">
        <v>11433</v>
      </c>
      <c r="F278" s="4">
        <v>839</v>
      </c>
      <c r="H278" s="4" t="s">
        <v>524</v>
      </c>
      <c r="I278" s="112" t="s">
        <v>495</v>
      </c>
      <c r="L278" s="372" t="s">
        <v>601</v>
      </c>
      <c r="M278" s="4" t="s">
        <v>120</v>
      </c>
      <c r="N278" s="4" t="s">
        <v>290</v>
      </c>
      <c r="O278" s="10">
        <v>0.11</v>
      </c>
      <c r="V278" s="208">
        <v>-9.2878525656337439E-4</v>
      </c>
      <c r="W278" s="8">
        <v>-1.4369944771811127</v>
      </c>
      <c r="X278" s="120">
        <v>0.9999469772775067</v>
      </c>
      <c r="AA278" s="487">
        <v>-9.2805918103191516E-22</v>
      </c>
      <c r="AB278" s="487">
        <v>6.4548482024526951E-18</v>
      </c>
      <c r="AC278" s="487">
        <v>-1.6777312803755233E-14</v>
      </c>
      <c r="AD278" s="487">
        <v>1.8757535811633346E-11</v>
      </c>
      <c r="AE278" s="487">
        <v>-4.6771492952518624E-9</v>
      </c>
      <c r="AF278" s="487">
        <v>-7.7485566603562474E-6</v>
      </c>
      <c r="AG278" s="199">
        <v>-1.4370744102549069</v>
      </c>
      <c r="AH278" s="8">
        <v>0.99983757926423111</v>
      </c>
      <c r="AK278" s="193">
        <v>249</v>
      </c>
      <c r="AL278" s="112" t="s">
        <v>622</v>
      </c>
      <c r="AN278" s="281">
        <v>-1.430685990009023</v>
      </c>
      <c r="AO278" s="281">
        <v>2.7414739768981693E-4</v>
      </c>
      <c r="AP278" s="281">
        <v>-1.4312917548331416</v>
      </c>
      <c r="AQ278" s="381">
        <v>2.6890431000681399E-4</v>
      </c>
      <c r="AR278" s="376">
        <f t="shared" si="21"/>
        <v>605.76482411867084</v>
      </c>
      <c r="AS278" s="481">
        <f t="shared" si="22"/>
        <v>-6.3084871720897606</v>
      </c>
    </row>
    <row r="279" spans="1:46" x14ac:dyDescent="0.25">
      <c r="A279" s="7" t="s">
        <v>978</v>
      </c>
      <c r="B279" s="4">
        <v>250</v>
      </c>
      <c r="C279" s="4">
        <v>250</v>
      </c>
      <c r="D279" s="5">
        <v>12544</v>
      </c>
      <c r="E279" s="4">
        <v>11434</v>
      </c>
      <c r="F279" s="4">
        <v>838</v>
      </c>
      <c r="H279" s="4" t="s">
        <v>524</v>
      </c>
      <c r="I279" s="112" t="s">
        <v>495</v>
      </c>
      <c r="K279" s="575" t="s">
        <v>669</v>
      </c>
      <c r="L279" s="372" t="s">
        <v>593</v>
      </c>
      <c r="M279" s="4" t="s">
        <v>120</v>
      </c>
      <c r="N279" s="4" t="s">
        <v>290</v>
      </c>
      <c r="O279" s="10">
        <v>0.02</v>
      </c>
      <c r="V279" s="208">
        <v>-1.0484860122062986E-3</v>
      </c>
      <c r="W279" s="8">
        <v>-1.4010489067134195</v>
      </c>
      <c r="X279" s="120">
        <v>0.99997752209239055</v>
      </c>
      <c r="AA279" s="487">
        <v>-3.357672239352001E-22</v>
      </c>
      <c r="AB279" s="487">
        <v>3.070677874378918E-18</v>
      </c>
      <c r="AC279" s="487">
        <v>-1.0062769940183516E-14</v>
      </c>
      <c r="AD279" s="487">
        <v>1.3366958326001227E-11</v>
      </c>
      <c r="AE279" s="487">
        <v>-1.6583288157416586E-9</v>
      </c>
      <c r="AF279" s="487">
        <v>-1.2600644581507019E-5</v>
      </c>
      <c r="AG279" s="199">
        <v>-1.4011888528516225</v>
      </c>
      <c r="AH279" s="8">
        <v>0.99994350195361004</v>
      </c>
      <c r="AK279" s="193">
        <v>250</v>
      </c>
      <c r="AL279" s="112" t="s">
        <v>622</v>
      </c>
      <c r="AN279" s="281">
        <v>-1.4046800206937116</v>
      </c>
      <c r="AO279" s="281">
        <v>9.606274126570526E-5</v>
      </c>
      <c r="AP279" s="281">
        <v>-1.4054071046030463</v>
      </c>
      <c r="AQ279" s="381">
        <v>7.2436921531007423E-5</v>
      </c>
      <c r="AR279" s="376">
        <f t="shared" si="21"/>
        <v>727.08390933473584</v>
      </c>
      <c r="AS279" s="377">
        <f t="shared" si="22"/>
        <v>3.6311139802920334</v>
      </c>
      <c r="AT279" s="576" t="s">
        <v>597</v>
      </c>
    </row>
    <row r="280" spans="1:46" x14ac:dyDescent="0.25">
      <c r="K280" s="575"/>
      <c r="AA280" s="487"/>
      <c r="AB280" s="487"/>
      <c r="AC280" s="487"/>
      <c r="AD280" s="487"/>
      <c r="AE280" s="487"/>
      <c r="AF280" s="487"/>
      <c r="AK280" s="193"/>
      <c r="AR280" s="376"/>
      <c r="AS280" s="377"/>
      <c r="AT280" s="576"/>
    </row>
    <row r="281" spans="1:46" x14ac:dyDescent="0.25">
      <c r="K281" s="575"/>
      <c r="AA281" s="487"/>
      <c r="AB281" s="487"/>
      <c r="AC281" s="487"/>
      <c r="AD281" s="487"/>
      <c r="AE281" s="487"/>
      <c r="AF281" s="487"/>
      <c r="AK281" s="193"/>
      <c r="AR281" s="376"/>
      <c r="AS281" s="377"/>
      <c r="AT281" s="576"/>
    </row>
    <row r="282" spans="1:46" x14ac:dyDescent="0.25">
      <c r="AR282" s="376"/>
      <c r="AS282" s="377"/>
    </row>
    <row r="283" spans="1:46" x14ac:dyDescent="0.25">
      <c r="C283" s="4" t="s">
        <v>977</v>
      </c>
      <c r="K283" s="491"/>
      <c r="AK283" s="193"/>
      <c r="AR283" s="376"/>
      <c r="AS283" s="377"/>
    </row>
    <row r="284" spans="1:46" ht="21" x14ac:dyDescent="0.25">
      <c r="A284" s="490" t="s">
        <v>606</v>
      </c>
      <c r="K284" s="491"/>
      <c r="AK284" s="193"/>
      <c r="AR284" s="376"/>
      <c r="AS284" s="377"/>
    </row>
    <row r="285" spans="1:46" x14ac:dyDescent="0.25">
      <c r="B285" s="28" t="s">
        <v>578</v>
      </c>
      <c r="C285" s="28" t="s">
        <v>579</v>
      </c>
      <c r="H285" s="4" t="s">
        <v>524</v>
      </c>
      <c r="I285" s="112" t="s">
        <v>523</v>
      </c>
      <c r="K285" s="491"/>
      <c r="AK285" s="362" t="s">
        <v>578</v>
      </c>
      <c r="AR285" s="376"/>
      <c r="AS285" s="377"/>
      <c r="AT285" s="458" t="s">
        <v>634</v>
      </c>
    </row>
    <row r="286" spans="1:46" x14ac:dyDescent="0.25">
      <c r="B286" s="28" t="s">
        <v>580</v>
      </c>
      <c r="C286" s="28" t="s">
        <v>581</v>
      </c>
      <c r="H286" s="4" t="s">
        <v>524</v>
      </c>
      <c r="I286" s="112" t="s">
        <v>523</v>
      </c>
      <c r="K286" s="491"/>
      <c r="AK286" s="362" t="s">
        <v>580</v>
      </c>
      <c r="AR286" s="376"/>
      <c r="AS286" s="377"/>
      <c r="AT286" s="458" t="s">
        <v>634</v>
      </c>
    </row>
    <row r="287" spans="1:46" x14ac:dyDescent="0.25">
      <c r="B287" s="4" t="s">
        <v>582</v>
      </c>
      <c r="C287" s="4" t="s">
        <v>583</v>
      </c>
      <c r="D287" s="5">
        <v>18864</v>
      </c>
      <c r="E287" s="4">
        <v>11520</v>
      </c>
      <c r="F287" s="4">
        <v>851</v>
      </c>
      <c r="H287" s="4" t="s">
        <v>524</v>
      </c>
      <c r="I287" s="112" t="s">
        <v>523</v>
      </c>
      <c r="K287" s="501" t="s">
        <v>623</v>
      </c>
      <c r="L287" s="538" t="s">
        <v>642</v>
      </c>
      <c r="N287" s="4" t="s">
        <v>590</v>
      </c>
      <c r="V287" s="208">
        <v>-1.1065999999999999E-3</v>
      </c>
      <c r="W287" s="8">
        <v>-1.3778999999999999</v>
      </c>
      <c r="AA287" s="487">
        <v>-1.4412E-21</v>
      </c>
      <c r="AB287" s="487">
        <v>1.0634000000000001E-17</v>
      </c>
      <c r="AC287" s="487">
        <v>-3.1845999999999999E-14</v>
      </c>
      <c r="AD287" s="487">
        <v>4.9954999999999997E-11</v>
      </c>
      <c r="AE287" s="487">
        <v>-4.4565999999999997E-8</v>
      </c>
      <c r="AF287" s="487">
        <v>2.4666000000000001E-5</v>
      </c>
      <c r="AH287" s="7"/>
      <c r="AI287" s="28"/>
      <c r="AK287" s="193" t="s">
        <v>582</v>
      </c>
      <c r="AL287" s="112" t="s">
        <v>643</v>
      </c>
      <c r="AN287" s="281">
        <v>-1.3861606908256319</v>
      </c>
      <c r="AO287" s="281">
        <v>1.5033207624168762E-4</v>
      </c>
      <c r="AP287" s="281">
        <v>-1.3867494093187844</v>
      </c>
      <c r="AQ287" s="381">
        <v>1.3740015485965625E-4</v>
      </c>
      <c r="AR287" s="376">
        <f t="shared" ref="AR287" si="23">(AN287-AP287)*10^6</f>
        <v>588.71849315256236</v>
      </c>
      <c r="AS287" s="377">
        <f>(W287-AN287)*1000</f>
        <v>8.2606908256319667</v>
      </c>
      <c r="AT287" s="7"/>
    </row>
    <row r="288" spans="1:46" x14ac:dyDescent="0.25">
      <c r="B288" s="4" t="s">
        <v>576</v>
      </c>
      <c r="C288" s="4" t="s">
        <v>577</v>
      </c>
      <c r="H288" s="4" t="s">
        <v>524</v>
      </c>
      <c r="I288" s="112" t="s">
        <v>523</v>
      </c>
      <c r="K288" s="501" t="s">
        <v>592</v>
      </c>
      <c r="L288" s="538" t="s">
        <v>593</v>
      </c>
      <c r="M288" s="4" t="s">
        <v>128</v>
      </c>
      <c r="N288" s="4" t="s">
        <v>290</v>
      </c>
      <c r="O288" s="10">
        <v>4.4999999999999998E-2</v>
      </c>
      <c r="V288" s="208">
        <v>-1.1045294998504346E-3</v>
      </c>
      <c r="W288" s="8">
        <v>-1.4199024930186939</v>
      </c>
      <c r="X288" s="120">
        <v>0.99997936380108465</v>
      </c>
      <c r="AA288" s="487">
        <v>1.0962474615834021E-22</v>
      </c>
      <c r="AB288" s="487">
        <v>8.7917872714117031E-19</v>
      </c>
      <c r="AC288" s="487">
        <v>-8.7621992605844832E-15</v>
      </c>
      <c r="AD288" s="487">
        <v>2.4296213587640737E-11</v>
      </c>
      <c r="AE288" s="487">
        <v>-3.0683687972177196E-8</v>
      </c>
      <c r="AF288" s="487">
        <v>2.1251223243846244E-5</v>
      </c>
      <c r="AG288" s="526">
        <v>-1.4197857267287075</v>
      </c>
      <c r="AH288" s="8">
        <v>0.9996339532920232</v>
      </c>
      <c r="AI288" s="28"/>
      <c r="AK288" s="193" t="s">
        <v>576</v>
      </c>
      <c r="AR288" s="376"/>
      <c r="AS288" s="377"/>
      <c r="AT288" s="489" t="s">
        <v>597</v>
      </c>
    </row>
    <row r="289" spans="2:53" x14ac:dyDescent="0.25">
      <c r="B289" s="4" t="s">
        <v>576</v>
      </c>
      <c r="C289" s="4" t="s">
        <v>577</v>
      </c>
      <c r="H289" s="4" t="s">
        <v>524</v>
      </c>
      <c r="I289" s="112" t="s">
        <v>523</v>
      </c>
      <c r="K289" s="501" t="s">
        <v>595</v>
      </c>
      <c r="L289" s="538" t="s">
        <v>594</v>
      </c>
      <c r="M289" s="4" t="s">
        <v>128</v>
      </c>
      <c r="N289" s="4" t="s">
        <v>290</v>
      </c>
      <c r="O289" s="10">
        <v>0.08</v>
      </c>
      <c r="V289" s="208">
        <v>-1.1174025838202168E-3</v>
      </c>
      <c r="W289" s="8">
        <v>-1.4193620620945904</v>
      </c>
      <c r="X289" s="120">
        <v>0.9998544804144619</v>
      </c>
      <c r="AA289" s="487">
        <v>-3.3777883290498912E-22</v>
      </c>
      <c r="AB289" s="487">
        <v>3.886589515893553E-18</v>
      </c>
      <c r="AC289" s="487">
        <v>-1.6386177805873322E-14</v>
      </c>
      <c r="AD289" s="487">
        <v>3.3311288115971762E-11</v>
      </c>
      <c r="AE289" s="487">
        <v>-3.5602029989380337E-8</v>
      </c>
      <c r="AF289" s="487">
        <v>2.2321346856433009E-5</v>
      </c>
      <c r="AG289" s="526">
        <v>-1.4192675680710298</v>
      </c>
      <c r="AH289" s="8">
        <v>0.9995125403777676</v>
      </c>
      <c r="AI289" s="28"/>
      <c r="AK289" s="193" t="s">
        <v>576</v>
      </c>
      <c r="AR289" s="376"/>
      <c r="AS289" s="377"/>
      <c r="AT289" s="489" t="s">
        <v>596</v>
      </c>
    </row>
    <row r="290" spans="2:53" x14ac:dyDescent="0.25">
      <c r="B290" s="16" t="s">
        <v>576</v>
      </c>
      <c r="C290" s="16" t="s">
        <v>577</v>
      </c>
      <c r="H290" s="4" t="s">
        <v>524</v>
      </c>
      <c r="I290" s="112" t="s">
        <v>523</v>
      </c>
      <c r="K290" s="503" t="s">
        <v>662</v>
      </c>
      <c r="L290" s="538" t="s">
        <v>641</v>
      </c>
      <c r="N290" s="4" t="s">
        <v>590</v>
      </c>
      <c r="V290" s="208">
        <v>-1.1416E-3</v>
      </c>
      <c r="W290" s="8">
        <v>-1.4131</v>
      </c>
      <c r="AA290" s="487">
        <v>-7.3621999999999999E-22</v>
      </c>
      <c r="AB290" s="487">
        <v>5.7894000000000002E-18</v>
      </c>
      <c r="AC290" s="487">
        <v>-1.871E-14</v>
      </c>
      <c r="AD290" s="487">
        <v>3.2170999999999999E-11</v>
      </c>
      <c r="AE290" s="487">
        <v>-3.1889000000000002E-8</v>
      </c>
      <c r="AF290" s="487">
        <v>2.0380000000000001E-5</v>
      </c>
      <c r="AG290" s="4"/>
      <c r="AI290" s="28"/>
      <c r="AK290" s="193" t="s">
        <v>576</v>
      </c>
      <c r="AR290" s="376"/>
      <c r="AS290" s="377"/>
      <c r="AT290" s="458" t="s">
        <v>588</v>
      </c>
    </row>
    <row r="291" spans="2:53" x14ac:dyDescent="0.25">
      <c r="B291" s="4" t="s">
        <v>632</v>
      </c>
      <c r="C291" s="4" t="s">
        <v>633</v>
      </c>
      <c r="D291" s="288">
        <v>18013</v>
      </c>
      <c r="E291" s="4">
        <v>11440</v>
      </c>
      <c r="F291" s="4">
        <v>846</v>
      </c>
      <c r="H291" s="4" t="s">
        <v>524</v>
      </c>
      <c r="I291" s="112" t="s">
        <v>523</v>
      </c>
      <c r="K291" s="501" t="s">
        <v>623</v>
      </c>
      <c r="L291" s="538" t="s">
        <v>639</v>
      </c>
      <c r="N291" s="4" t="s">
        <v>590</v>
      </c>
      <c r="V291" s="208">
        <v>-1.0786000000000001E-3</v>
      </c>
      <c r="W291" s="8">
        <v>-1.3832</v>
      </c>
      <c r="AA291" s="487">
        <v>-2.1890000000000001E-21</v>
      </c>
      <c r="AB291" s="487">
        <v>1.5403999999999999E-17</v>
      </c>
      <c r="AC291" s="487">
        <v>-4.2856000000000001E-14</v>
      </c>
      <c r="AD291" s="487">
        <v>6.0011999999999999E-11</v>
      </c>
      <c r="AE291" s="487">
        <v>-4.5145999999999999E-8</v>
      </c>
      <c r="AF291" s="487">
        <v>2.0908999999999999E-5</v>
      </c>
      <c r="AG291" s="4"/>
      <c r="AI291" s="28"/>
      <c r="AK291" s="193" t="s">
        <v>632</v>
      </c>
      <c r="AL291" s="533" t="s">
        <v>636</v>
      </c>
      <c r="AN291" s="281">
        <v>-1.3901172657830276</v>
      </c>
      <c r="AO291" s="281">
        <v>4.0802509519782153E-5</v>
      </c>
      <c r="AP291" s="281">
        <v>-1.390796422128207</v>
      </c>
      <c r="AQ291" s="381">
        <v>4.0676720548818882E-5</v>
      </c>
      <c r="AR291" s="376">
        <f t="shared" ref="AR291:AR298" si="24">(AN291-AP291)*10^6</f>
        <v>679.15634517934359</v>
      </c>
      <c r="AS291" s="377">
        <f>(W291-AN291)*1000</f>
        <v>6.9172657830276485</v>
      </c>
      <c r="AT291" s="458" t="s">
        <v>588</v>
      </c>
    </row>
    <row r="292" spans="2:53" x14ac:dyDescent="0.25">
      <c r="B292" s="4" t="s">
        <v>584</v>
      </c>
      <c r="C292" s="4" t="s">
        <v>585</v>
      </c>
      <c r="D292" s="5">
        <v>12882</v>
      </c>
      <c r="E292" s="4">
        <v>10367</v>
      </c>
      <c r="F292" s="4">
        <v>830</v>
      </c>
      <c r="H292" s="4" t="s">
        <v>524</v>
      </c>
      <c r="I292" s="112" t="s">
        <v>523</v>
      </c>
      <c r="K292" s="501" t="s">
        <v>623</v>
      </c>
      <c r="L292" s="539" t="s">
        <v>591</v>
      </c>
      <c r="N292" s="4" t="s">
        <v>590</v>
      </c>
      <c r="V292" s="487">
        <v>-1.0924999999999999E-3</v>
      </c>
      <c r="W292" s="488">
        <v>-1.3703000000000001</v>
      </c>
      <c r="AA292" s="486">
        <v>-9.5485999999999998E-22</v>
      </c>
      <c r="AB292" s="487">
        <v>7.404E-18</v>
      </c>
      <c r="AC292" s="487">
        <v>-2.3410000000000001E-14</v>
      </c>
      <c r="AD292" s="487">
        <v>3.903E-11</v>
      </c>
      <c r="AE292" s="487">
        <v>-3.6937000000000002E-8</v>
      </c>
      <c r="AF292" s="487">
        <v>2.2022999999999999E-5</v>
      </c>
      <c r="AG292" s="526"/>
      <c r="AI292" s="28"/>
      <c r="AK292" s="193" t="s">
        <v>584</v>
      </c>
      <c r="AL292" s="533" t="s">
        <v>624</v>
      </c>
      <c r="AN292" s="281">
        <v>-1.3784389530028216</v>
      </c>
      <c r="AO292" s="281">
        <v>8.4756627263124132E-5</v>
      </c>
      <c r="AP292" s="281">
        <v>-1.37881286985322</v>
      </c>
      <c r="AQ292" s="381">
        <v>6.6070740581677454E-5</v>
      </c>
      <c r="AR292" s="376">
        <f t="shared" si="24"/>
        <v>373.91685039844799</v>
      </c>
      <c r="AS292" s="377">
        <f>(W292-AN292)*1000</f>
        <v>8.1389530028215251</v>
      </c>
      <c r="AT292" s="458" t="s">
        <v>588</v>
      </c>
    </row>
    <row r="293" spans="2:53" s="2" customFormat="1" ht="15.75" customHeight="1" x14ac:dyDescent="0.25">
      <c r="B293" s="2" t="s">
        <v>586</v>
      </c>
      <c r="C293" s="2" t="s">
        <v>587</v>
      </c>
      <c r="D293" s="528">
        <v>12888</v>
      </c>
      <c r="E293" s="2">
        <v>10369</v>
      </c>
      <c r="F293" s="2">
        <v>831</v>
      </c>
      <c r="H293" s="2" t="s">
        <v>524</v>
      </c>
      <c r="I293" s="533" t="s">
        <v>523</v>
      </c>
      <c r="K293" s="501" t="s">
        <v>623</v>
      </c>
      <c r="L293" s="539" t="s">
        <v>589</v>
      </c>
      <c r="N293" s="4" t="s">
        <v>590</v>
      </c>
      <c r="O293" s="502"/>
      <c r="P293" s="487"/>
      <c r="Q293" s="487"/>
      <c r="R293" s="487"/>
      <c r="S293" s="487"/>
      <c r="T293" s="487"/>
      <c r="U293" s="487"/>
      <c r="V293" s="486">
        <v>-1.1280999999999999E-3</v>
      </c>
      <c r="W293" s="583">
        <v>-1.3655999999999999</v>
      </c>
      <c r="X293" s="506"/>
      <c r="Y293" s="487"/>
      <c r="Z293" s="487"/>
      <c r="AA293" s="611">
        <v>-1.188E-21</v>
      </c>
      <c r="AB293" s="486">
        <v>8.0353999999999996E-18</v>
      </c>
      <c r="AC293" s="486">
        <v>-2.0951000000000001E-14</v>
      </c>
      <c r="AD293" s="486">
        <v>2.7124000000000001E-11</v>
      </c>
      <c r="AE293" s="486">
        <v>-1.9487000000000001E-8</v>
      </c>
      <c r="AF293" s="486">
        <v>1.0728E-5</v>
      </c>
      <c r="AG293" s="537"/>
      <c r="AH293" s="488"/>
      <c r="AI293" s="529"/>
      <c r="AK293" s="530" t="s">
        <v>586</v>
      </c>
      <c r="AL293" s="533" t="s">
        <v>624</v>
      </c>
      <c r="AN293" s="381">
        <v>-1.3733410358221869</v>
      </c>
      <c r="AO293" s="381">
        <v>6.3291545587301399E-5</v>
      </c>
      <c r="AP293" s="381">
        <v>-1.3741032062184477</v>
      </c>
      <c r="AQ293" s="381">
        <v>5.442984129899785E-5</v>
      </c>
      <c r="AR293" s="531">
        <f t="shared" si="24"/>
        <v>762.17039626080839</v>
      </c>
      <c r="AS293" s="536">
        <f>(W293-AN293)*1000</f>
        <v>7.7410358221869924</v>
      </c>
      <c r="AT293" s="532" t="s">
        <v>588</v>
      </c>
    </row>
    <row r="294" spans="2:53" x14ac:dyDescent="0.25">
      <c r="B294" s="4" t="s">
        <v>610</v>
      </c>
      <c r="C294" s="4" t="s">
        <v>610</v>
      </c>
      <c r="D294" s="5">
        <v>18994</v>
      </c>
      <c r="E294" s="4">
        <v>11430</v>
      </c>
      <c r="F294" s="4">
        <v>841</v>
      </c>
      <c r="H294" s="4" t="s">
        <v>524</v>
      </c>
      <c r="I294" s="112" t="s">
        <v>523</v>
      </c>
      <c r="K294" s="501" t="s">
        <v>623</v>
      </c>
      <c r="L294" s="538">
        <v>43507</v>
      </c>
      <c r="N294" s="4" t="s">
        <v>590</v>
      </c>
      <c r="V294" s="486">
        <v>-1.1011E-3</v>
      </c>
      <c r="W294" s="584">
        <v>-1.3920999999999999</v>
      </c>
      <c r="X294" s="504"/>
      <c r="Y294" s="679"/>
      <c r="Z294" s="679"/>
      <c r="AA294" s="486">
        <v>-1.4414E-21</v>
      </c>
      <c r="AB294" s="486">
        <v>1.0489E-17</v>
      </c>
      <c r="AC294" s="486">
        <v>-3.0795000000000003E-14</v>
      </c>
      <c r="AD294" s="486">
        <v>4.7007000000000001E-11</v>
      </c>
      <c r="AE294" s="486">
        <v>-4.0562000000000003E-8</v>
      </c>
      <c r="AF294" s="486">
        <v>2.2297999999999999E-5</v>
      </c>
      <c r="AG294" s="8"/>
      <c r="AI294" s="28"/>
      <c r="AK294" s="193" t="s">
        <v>610</v>
      </c>
      <c r="AL294" s="534" t="s">
        <v>638</v>
      </c>
      <c r="AN294" s="281">
        <v>-1.4055120296140027</v>
      </c>
      <c r="AO294" s="281">
        <v>4.9508203093619207E-5</v>
      </c>
      <c r="AP294" s="281">
        <v>-1.406000887133396</v>
      </c>
      <c r="AQ294" s="381">
        <v>7.1464227109727446E-5</v>
      </c>
      <c r="AR294" s="376">
        <f t="shared" si="24"/>
        <v>488.85751939331533</v>
      </c>
      <c r="AS294" s="377">
        <f>(W294-AN294)*1000</f>
        <v>13.412029614002785</v>
      </c>
      <c r="AT294" s="458" t="s">
        <v>588</v>
      </c>
    </row>
    <row r="295" spans="2:53" x14ac:dyDescent="0.25">
      <c r="B295" s="16" t="s">
        <v>612</v>
      </c>
      <c r="C295" s="16" t="s">
        <v>612</v>
      </c>
      <c r="H295" s="4" t="s">
        <v>524</v>
      </c>
      <c r="I295" s="112" t="s">
        <v>523</v>
      </c>
      <c r="K295" s="503" t="s">
        <v>613</v>
      </c>
      <c r="L295" s="538">
        <v>43434</v>
      </c>
      <c r="N295" s="4" t="s">
        <v>590</v>
      </c>
      <c r="V295" s="208">
        <v>-1.0747E-3</v>
      </c>
      <c r="W295" s="8">
        <v>-1.3888</v>
      </c>
      <c r="X295" s="505"/>
      <c r="AA295" s="487">
        <v>-1.2138000000000001E-21</v>
      </c>
      <c r="AB295" s="487">
        <v>8.7850999999999996E-18</v>
      </c>
      <c r="AC295" s="487">
        <v>-2.5645000000000001E-14</v>
      </c>
      <c r="AD295" s="487">
        <v>3.8873999999999999E-11</v>
      </c>
      <c r="AE295" s="487">
        <v>-3.3010000000000002E-8</v>
      </c>
      <c r="AF295" s="487">
        <v>1.8077999999999999E-5</v>
      </c>
      <c r="AG295" s="526"/>
      <c r="AI295" s="28"/>
      <c r="AK295" s="193" t="s">
        <v>612</v>
      </c>
      <c r="AL295" s="494" t="s">
        <v>620</v>
      </c>
      <c r="AM295" s="237"/>
      <c r="AN295" s="298"/>
      <c r="AO295" s="298"/>
      <c r="AR295" s="376"/>
      <c r="AS295" s="377"/>
      <c r="AT295" s="462" t="s">
        <v>615</v>
      </c>
    </row>
    <row r="296" spans="2:53" x14ac:dyDescent="0.25">
      <c r="B296" s="4" t="s">
        <v>611</v>
      </c>
      <c r="C296" s="4" t="s">
        <v>611</v>
      </c>
      <c r="D296" s="5">
        <v>18739</v>
      </c>
      <c r="E296" s="4">
        <v>11435</v>
      </c>
      <c r="F296" s="4">
        <v>844</v>
      </c>
      <c r="H296" s="4" t="s">
        <v>524</v>
      </c>
      <c r="I296" s="112" t="s">
        <v>523</v>
      </c>
      <c r="K296" s="501" t="s">
        <v>623</v>
      </c>
      <c r="L296" s="538" t="s">
        <v>640</v>
      </c>
      <c r="N296" s="4" t="s">
        <v>590</v>
      </c>
      <c r="V296" s="487">
        <v>-1.0809000000000001E-3</v>
      </c>
      <c r="W296" s="488">
        <v>-1.4149</v>
      </c>
      <c r="AA296" s="487">
        <v>5.5783E-22</v>
      </c>
      <c r="AB296" s="487">
        <v>-3.0850000000000001E-18</v>
      </c>
      <c r="AC296" s="487">
        <v>4.7790999999999999E-15</v>
      </c>
      <c r="AD296" s="487">
        <v>2.197E-12</v>
      </c>
      <c r="AE296" s="487">
        <v>-1.2978E-8</v>
      </c>
      <c r="AF296" s="487">
        <v>1.4452E-5</v>
      </c>
      <c r="AG296" s="8"/>
      <c r="AI296" s="28"/>
      <c r="AK296" s="193" t="s">
        <v>611</v>
      </c>
      <c r="AL296" s="112" t="s">
        <v>636</v>
      </c>
      <c r="AN296" s="281">
        <v>-1.4237250837759523</v>
      </c>
      <c r="AO296" s="281">
        <v>3.7890288836406342E-5</v>
      </c>
      <c r="AP296" s="281">
        <v>-1.4240276018247298</v>
      </c>
      <c r="AQ296" s="381">
        <v>4.3856044039837086E-5</v>
      </c>
      <c r="AR296" s="376">
        <f t="shared" si="24"/>
        <v>302.51804877745593</v>
      </c>
      <c r="AS296" s="377">
        <f t="shared" ref="AS296:AS327" si="25">(W296-AN296)*1000</f>
        <v>8.8250837759522582</v>
      </c>
      <c r="AT296" s="458" t="s">
        <v>588</v>
      </c>
    </row>
    <row r="297" spans="2:53" x14ac:dyDescent="0.25">
      <c r="B297" s="4" t="s">
        <v>608</v>
      </c>
      <c r="C297" s="4" t="s">
        <v>608</v>
      </c>
      <c r="D297" s="5">
        <v>18098</v>
      </c>
      <c r="E297" s="4">
        <v>11519</v>
      </c>
      <c r="F297" s="4">
        <v>852</v>
      </c>
      <c r="H297" s="4" t="s">
        <v>524</v>
      </c>
      <c r="I297" s="112" t="s">
        <v>523</v>
      </c>
      <c r="K297" s="501" t="s">
        <v>623</v>
      </c>
      <c r="L297" s="538" t="s">
        <v>640</v>
      </c>
      <c r="N297" s="4" t="s">
        <v>590</v>
      </c>
      <c r="V297" s="487">
        <v>-1.0947999999999999E-3</v>
      </c>
      <c r="W297" s="8">
        <v>-1.3904000000000001</v>
      </c>
      <c r="AA297" s="487">
        <v>2.2435E-22</v>
      </c>
      <c r="AB297" s="487">
        <v>-1.177E-18</v>
      </c>
      <c r="AC297" s="487">
        <v>1.4548000000000001E-15</v>
      </c>
      <c r="AD297" s="487">
        <v>2.2194E-12</v>
      </c>
      <c r="AE297" s="487">
        <v>-7.3499E-9</v>
      </c>
      <c r="AF297" s="487">
        <v>9.2521000000000007E-6</v>
      </c>
      <c r="AG297" s="526"/>
      <c r="AI297" s="28"/>
      <c r="AK297" s="193" t="s">
        <v>608</v>
      </c>
      <c r="AL297" s="112" t="s">
        <v>643</v>
      </c>
      <c r="AN297" s="281">
        <v>-1.3965207113745497</v>
      </c>
      <c r="AO297" s="281">
        <v>1.6404120174434266E-4</v>
      </c>
      <c r="AP297" s="281">
        <v>-1.3972505840412162</v>
      </c>
      <c r="AQ297" s="381">
        <v>1.3012134971304975E-4</v>
      </c>
      <c r="AR297" s="376">
        <f t="shared" si="24"/>
        <v>729.87266666646451</v>
      </c>
      <c r="AS297" s="377">
        <f t="shared" si="25"/>
        <v>6.1207113745496144</v>
      </c>
      <c r="AT297" s="458" t="s">
        <v>588</v>
      </c>
    </row>
    <row r="298" spans="2:53" s="33" customFormat="1" x14ac:dyDescent="0.25">
      <c r="B298" s="29" t="s">
        <v>609</v>
      </c>
      <c r="C298" s="29" t="s">
        <v>609</v>
      </c>
      <c r="D298" s="30">
        <v>17545</v>
      </c>
      <c r="E298" s="29">
        <v>13305</v>
      </c>
      <c r="F298" s="29">
        <v>914</v>
      </c>
      <c r="G298" s="29"/>
      <c r="H298" s="29" t="s">
        <v>524</v>
      </c>
      <c r="I298" s="444" t="s">
        <v>523</v>
      </c>
      <c r="J298" s="29"/>
      <c r="K298" s="616" t="s">
        <v>623</v>
      </c>
      <c r="L298" s="617"/>
      <c r="M298" s="29"/>
      <c r="N298" s="29" t="s">
        <v>590</v>
      </c>
      <c r="O298" s="31"/>
      <c r="P298" s="209"/>
      <c r="Q298" s="209"/>
      <c r="R298" s="209"/>
      <c r="S298" s="209"/>
      <c r="T298" s="209"/>
      <c r="U298" s="209"/>
      <c r="V298" s="613">
        <v>-1.1473E-3</v>
      </c>
      <c r="W298" s="32">
        <v>-1.4168000000000001</v>
      </c>
      <c r="X298" s="122"/>
      <c r="Y298" s="209"/>
      <c r="Z298" s="209"/>
      <c r="AA298" s="613">
        <v>-1.1525E-21</v>
      </c>
      <c r="AB298" s="613">
        <v>8.6967999999999998E-18</v>
      </c>
      <c r="AC298" s="613">
        <v>-2.6925999999999999E-14</v>
      </c>
      <c r="AD298" s="613">
        <v>4.4211999999999999E-11</v>
      </c>
      <c r="AE298" s="613">
        <v>-4.1280999999999998E-8</v>
      </c>
      <c r="AF298" s="613">
        <v>2.3047000000000001E-5</v>
      </c>
      <c r="AG298" s="508"/>
      <c r="AH298" s="32"/>
      <c r="AI298" s="29"/>
      <c r="AJ298" s="29"/>
      <c r="AK298" s="378" t="s">
        <v>609</v>
      </c>
      <c r="AL298" s="444" t="s">
        <v>700</v>
      </c>
      <c r="AN298" s="379">
        <v>-1.4269125345637885</v>
      </c>
      <c r="AO298" s="379">
        <v>4.1990632122867169E-5</v>
      </c>
      <c r="AP298" s="379">
        <v>-1.4270387929756321</v>
      </c>
      <c r="AQ298" s="387">
        <v>5.8407286176530795E-5</v>
      </c>
      <c r="AR298" s="376">
        <f t="shared" si="24"/>
        <v>126.25841184354947</v>
      </c>
      <c r="AS298" s="377">
        <f t="shared" si="25"/>
        <v>10.112534563788467</v>
      </c>
      <c r="AT298" s="458" t="s">
        <v>588</v>
      </c>
    </row>
    <row r="299" spans="2:53" x14ac:dyDescent="0.25">
      <c r="B299" s="4" t="s">
        <v>607</v>
      </c>
      <c r="C299" s="4" t="s">
        <v>607</v>
      </c>
      <c r="D299" s="5">
        <v>19875</v>
      </c>
      <c r="E299" s="4">
        <v>12317</v>
      </c>
      <c r="F299" s="4">
        <v>878</v>
      </c>
      <c r="H299" s="4" t="s">
        <v>524</v>
      </c>
      <c r="I299" s="112" t="s">
        <v>523</v>
      </c>
      <c r="K299" s="501" t="s">
        <v>623</v>
      </c>
      <c r="L299" s="538"/>
      <c r="N299" s="4" t="s">
        <v>590</v>
      </c>
      <c r="V299" s="487">
        <v>-1.0762E-3</v>
      </c>
      <c r="W299" s="8">
        <v>-1.3725000000000001</v>
      </c>
      <c r="AA299" s="208">
        <v>-1.1912E-21</v>
      </c>
      <c r="AB299" s="208">
        <v>8.8675E-18</v>
      </c>
      <c r="AC299" s="208">
        <v>-2.694E-14</v>
      </c>
      <c r="AD299" s="208">
        <v>4.3184000000000002E-11</v>
      </c>
      <c r="AE299" s="208">
        <v>-3.9692000000000002E-8</v>
      </c>
      <c r="AF299" s="208">
        <v>2.2444000000000001E-5</v>
      </c>
      <c r="AI299" s="28"/>
      <c r="AK299" s="193" t="s">
        <v>607</v>
      </c>
      <c r="AL299" s="112" t="s">
        <v>663</v>
      </c>
      <c r="AN299" s="281">
        <v>-1.3826727572218243</v>
      </c>
      <c r="AO299" s="281">
        <v>5.0871920928560124E-5</v>
      </c>
      <c r="AP299" s="281">
        <v>-1.3830505587884037</v>
      </c>
      <c r="AQ299" s="381">
        <v>5.7267498994326171E-5</v>
      </c>
      <c r="AR299" s="376">
        <f t="shared" ref="AR299:AR316" si="26">(AN299-AP299)*10^6</f>
        <v>377.80156657940546</v>
      </c>
      <c r="AS299" s="377">
        <f t="shared" si="25"/>
        <v>10.172757221824202</v>
      </c>
      <c r="AT299" s="458" t="s">
        <v>588</v>
      </c>
    </row>
    <row r="300" spans="2:53" x14ac:dyDescent="0.25">
      <c r="B300" s="4">
        <v>10302</v>
      </c>
      <c r="C300" s="4">
        <v>10302</v>
      </c>
      <c r="D300" s="5">
        <v>18721</v>
      </c>
      <c r="E300" s="4">
        <v>11429</v>
      </c>
      <c r="F300" s="4">
        <v>857</v>
      </c>
      <c r="H300" s="4" t="s">
        <v>524</v>
      </c>
      <c r="I300" s="112" t="s">
        <v>523</v>
      </c>
      <c r="K300" s="501" t="s">
        <v>623</v>
      </c>
      <c r="L300" s="538"/>
      <c r="N300" s="4" t="s">
        <v>590</v>
      </c>
      <c r="V300" s="487">
        <v>-1.0708E-3</v>
      </c>
      <c r="W300" s="583">
        <v>-1.4213</v>
      </c>
      <c r="AA300" s="487">
        <v>-6.7748999999999998E-22</v>
      </c>
      <c r="AB300" s="487">
        <v>5.0681999999999997E-18</v>
      </c>
      <c r="AC300" s="487">
        <v>-1.5517E-14</v>
      </c>
      <c r="AD300" s="208">
        <v>2.512E-11</v>
      </c>
      <c r="AE300" s="208">
        <v>-2.3277000000000001E-8</v>
      </c>
      <c r="AF300" s="208">
        <v>1.3916E-5</v>
      </c>
      <c r="AI300" s="28"/>
      <c r="AK300" s="176">
        <v>10302</v>
      </c>
      <c r="AL300" s="112" t="s">
        <v>657</v>
      </c>
      <c r="AN300" s="281">
        <v>-1.429577435249515</v>
      </c>
      <c r="AO300" s="281">
        <v>3.6765524435949506E-5</v>
      </c>
      <c r="AP300" s="281">
        <v>-1.4299614265932308</v>
      </c>
      <c r="AQ300" s="381">
        <v>3.9612716505110098E-5</v>
      </c>
      <c r="AR300" s="376">
        <f t="shared" si="26"/>
        <v>383.99134371580601</v>
      </c>
      <c r="AS300" s="377">
        <f t="shared" si="25"/>
        <v>8.2774352495149639</v>
      </c>
      <c r="AT300" s="458" t="s">
        <v>588</v>
      </c>
      <c r="BA300" s="527"/>
    </row>
    <row r="301" spans="2:53" x14ac:dyDescent="0.25">
      <c r="B301" s="4">
        <v>10303</v>
      </c>
      <c r="C301" s="4">
        <v>10303</v>
      </c>
      <c r="D301" s="5">
        <v>18082</v>
      </c>
      <c r="E301" s="4">
        <v>11767</v>
      </c>
      <c r="F301" s="4">
        <v>859</v>
      </c>
      <c r="H301" s="4" t="s">
        <v>524</v>
      </c>
      <c r="I301" s="112" t="s">
        <v>523</v>
      </c>
      <c r="K301" s="501" t="s">
        <v>623</v>
      </c>
      <c r="L301" s="538"/>
      <c r="N301" s="4" t="s">
        <v>590</v>
      </c>
      <c r="V301" s="486">
        <v>-1.0889999999999999E-3</v>
      </c>
      <c r="W301" s="8">
        <v>-1.3904000000000001</v>
      </c>
      <c r="AA301" s="208">
        <v>-5.5304E-22</v>
      </c>
      <c r="AB301" s="208">
        <v>4.2487000000000004E-18</v>
      </c>
      <c r="AC301" s="208">
        <v>-1.3481E-14</v>
      </c>
      <c r="AD301" s="208">
        <v>2.2821999999999999E-11</v>
      </c>
      <c r="AE301" s="208">
        <v>-2.2034000000000001E-8</v>
      </c>
      <c r="AF301" s="208">
        <v>1.3485E-5</v>
      </c>
      <c r="AI301" s="28"/>
      <c r="AK301" s="176">
        <v>10303</v>
      </c>
      <c r="AL301" s="112" t="s">
        <v>645</v>
      </c>
      <c r="AN301" s="281">
        <v>-1.3988080796348141</v>
      </c>
      <c r="AO301" s="281">
        <v>4.4645808210972787E-5</v>
      </c>
      <c r="AP301" s="281">
        <v>-1.3988442418299367</v>
      </c>
      <c r="AQ301" s="381">
        <v>3.8554768073356101E-5</v>
      </c>
      <c r="AR301" s="376">
        <f t="shared" si="26"/>
        <v>36.162195122591001</v>
      </c>
      <c r="AS301" s="377">
        <f t="shared" si="25"/>
        <v>8.4080796348140474</v>
      </c>
      <c r="AT301" s="458" t="s">
        <v>588</v>
      </c>
      <c r="BA301" s="527"/>
    </row>
    <row r="302" spans="2:53" x14ac:dyDescent="0.25">
      <c r="B302" s="4">
        <v>10311</v>
      </c>
      <c r="C302" s="4">
        <v>10311</v>
      </c>
      <c r="D302" s="5">
        <v>18852</v>
      </c>
      <c r="E302" s="4">
        <v>11517</v>
      </c>
      <c r="F302" s="4">
        <v>862</v>
      </c>
      <c r="H302" s="4" t="s">
        <v>524</v>
      </c>
      <c r="I302" s="112" t="s">
        <v>523</v>
      </c>
      <c r="K302" s="501" t="s">
        <v>623</v>
      </c>
      <c r="L302" s="538"/>
      <c r="N302" s="4" t="s">
        <v>590</v>
      </c>
      <c r="V302" s="486">
        <v>-1.0731E-3</v>
      </c>
      <c r="W302" s="8">
        <v>-1.413</v>
      </c>
      <c r="AA302" s="208">
        <v>1.0533000000000001E-21</v>
      </c>
      <c r="AB302" s="487">
        <v>-6.6445000000000004E-18</v>
      </c>
      <c r="AC302" s="487">
        <v>1.5090999999999999E-14</v>
      </c>
      <c r="AD302" s="487">
        <v>-1.3326999999999999E-11</v>
      </c>
      <c r="AE302" s="487">
        <v>5.5161000000000002E-11</v>
      </c>
      <c r="AF302" s="487">
        <v>8.0198000000000007E-6</v>
      </c>
      <c r="AI302" s="28"/>
      <c r="AK302" s="193">
        <v>10311</v>
      </c>
      <c r="AL302" s="112" t="s">
        <v>646</v>
      </c>
      <c r="AN302" s="281">
        <v>-1.4212540109404119</v>
      </c>
      <c r="AO302" s="281">
        <v>6.453393308547282E-5</v>
      </c>
      <c r="AP302" s="281">
        <v>-1.4214242491250491</v>
      </c>
      <c r="AQ302" s="381">
        <v>6.396273678077316E-5</v>
      </c>
      <c r="AR302" s="376">
        <f t="shared" si="26"/>
        <v>170.23818463712814</v>
      </c>
      <c r="AS302" s="377">
        <f t="shared" si="25"/>
        <v>8.2540109404118933</v>
      </c>
      <c r="AT302" s="458" t="s">
        <v>588</v>
      </c>
      <c r="BA302" s="527"/>
    </row>
    <row r="303" spans="2:53" x14ac:dyDescent="0.25">
      <c r="B303" s="4">
        <v>10312</v>
      </c>
      <c r="C303" s="4">
        <v>10312</v>
      </c>
      <c r="D303" s="5">
        <v>18829</v>
      </c>
      <c r="E303" s="4">
        <v>11527</v>
      </c>
      <c r="F303" s="4">
        <v>870</v>
      </c>
      <c r="H303" s="4" t="s">
        <v>524</v>
      </c>
      <c r="I303" s="112" t="s">
        <v>523</v>
      </c>
      <c r="K303" s="501" t="s">
        <v>623</v>
      </c>
      <c r="L303" s="538"/>
      <c r="N303" s="4" t="s">
        <v>590</v>
      </c>
      <c r="V303" s="486">
        <v>-1.07E-3</v>
      </c>
      <c r="W303" s="8">
        <v>-1.4109</v>
      </c>
      <c r="AA303" s="208">
        <v>-9.3645000000000002E-22</v>
      </c>
      <c r="AB303" s="208">
        <v>6.8780999999999996E-18</v>
      </c>
      <c r="AC303" s="208">
        <v>-2.0517000000000001E-14</v>
      </c>
      <c r="AD303" s="208">
        <v>3.2075999999999999E-11</v>
      </c>
      <c r="AE303" s="208">
        <v>-2.838E-8</v>
      </c>
      <c r="AF303" s="208">
        <v>1.6222000000000002E-5</v>
      </c>
      <c r="AI303" s="28"/>
      <c r="AK303" s="193">
        <v>10312</v>
      </c>
      <c r="AL303" s="112" t="s">
        <v>660</v>
      </c>
      <c r="AN303" s="281">
        <v>-1.4206751269140072</v>
      </c>
      <c r="AO303" s="281">
        <v>6.7432230949861788E-5</v>
      </c>
      <c r="AP303" s="281">
        <v>-1.4212395449991098</v>
      </c>
      <c r="AQ303" s="381">
        <v>5.236727804866521E-5</v>
      </c>
      <c r="AR303" s="376">
        <f t="shared" si="26"/>
        <v>564.41808510254714</v>
      </c>
      <c r="AS303" s="377">
        <f t="shared" si="25"/>
        <v>9.7751269140071706</v>
      </c>
      <c r="AT303" s="458" t="s">
        <v>588</v>
      </c>
      <c r="BA303" s="527"/>
    </row>
    <row r="304" spans="2:53" x14ac:dyDescent="0.25">
      <c r="B304" s="4">
        <v>10314</v>
      </c>
      <c r="C304" s="4">
        <v>10314</v>
      </c>
      <c r="D304" s="5">
        <v>18417</v>
      </c>
      <c r="E304" s="4">
        <v>11526</v>
      </c>
      <c r="F304" s="4">
        <v>867</v>
      </c>
      <c r="H304" s="4" t="s">
        <v>524</v>
      </c>
      <c r="I304" s="112" t="s">
        <v>523</v>
      </c>
      <c r="K304" s="501" t="s">
        <v>623</v>
      </c>
      <c r="L304" s="538"/>
      <c r="N304" s="4" t="s">
        <v>590</v>
      </c>
      <c r="V304" s="486">
        <v>-1.1061999999999999E-3</v>
      </c>
      <c r="W304" s="8">
        <v>-1.4000999999999999</v>
      </c>
      <c r="AA304" s="208">
        <v>-1.5833E-21</v>
      </c>
      <c r="AB304" s="208">
        <v>1.1314E-17</v>
      </c>
      <c r="AC304" s="208">
        <v>-3.2382999999999999E-14</v>
      </c>
      <c r="AD304" s="208">
        <v>4.7661000000000002E-11</v>
      </c>
      <c r="AE304" s="208">
        <v>-3.8584999999999998E-8</v>
      </c>
      <c r="AF304" s="208">
        <v>1.8666000000000001E-5</v>
      </c>
      <c r="AI304" s="28"/>
      <c r="AK304" s="193">
        <v>10314</v>
      </c>
      <c r="AL304" s="112" t="s">
        <v>647</v>
      </c>
      <c r="AN304" s="281">
        <v>-1.4123860462053064</v>
      </c>
      <c r="AO304" s="281">
        <v>1.9995660062444164E-4</v>
      </c>
      <c r="AP304" s="281">
        <v>-1.4124088172752554</v>
      </c>
      <c r="AQ304" s="381">
        <v>2.172229116187689E-4</v>
      </c>
      <c r="AR304" s="376">
        <f t="shared" si="26"/>
        <v>22.771069948968048</v>
      </c>
      <c r="AS304" s="377">
        <f t="shared" si="25"/>
        <v>12.286046205306489</v>
      </c>
      <c r="AT304" s="458" t="s">
        <v>588</v>
      </c>
      <c r="BA304" s="527"/>
    </row>
    <row r="305" spans="1:53" x14ac:dyDescent="0.25">
      <c r="B305" s="4">
        <v>10315</v>
      </c>
      <c r="C305" s="4">
        <v>10315</v>
      </c>
      <c r="D305" s="5">
        <v>18169</v>
      </c>
      <c r="E305" s="4">
        <v>11528</v>
      </c>
      <c r="F305" s="4">
        <v>868</v>
      </c>
      <c r="H305" s="4" t="s">
        <v>524</v>
      </c>
      <c r="I305" s="112" t="s">
        <v>523</v>
      </c>
      <c r="K305" s="501" t="s">
        <v>623</v>
      </c>
      <c r="L305" s="538"/>
      <c r="N305" s="4" t="s">
        <v>590</v>
      </c>
      <c r="V305" s="486">
        <v>-1.0908999999999999E-3</v>
      </c>
      <c r="W305" s="8">
        <v>-1.4048</v>
      </c>
      <c r="AA305" s="208">
        <v>-9.7515999999999995E-22</v>
      </c>
      <c r="AB305" s="208">
        <v>7.0386000000000004E-18</v>
      </c>
      <c r="AC305" s="208">
        <v>-2.0462000000000002E-14</v>
      </c>
      <c r="AD305" s="208">
        <v>3.0832999999999998E-11</v>
      </c>
      <c r="AE305" s="208">
        <v>-2.5752000000000001E-8</v>
      </c>
      <c r="AF305" s="208">
        <v>1.3145E-5</v>
      </c>
      <c r="AK305" s="193">
        <v>10315</v>
      </c>
      <c r="AL305" s="112" t="s">
        <v>660</v>
      </c>
      <c r="AN305" s="281">
        <v>-1.4138464654123812</v>
      </c>
      <c r="AO305" s="281">
        <v>5.3463707995094754E-5</v>
      </c>
      <c r="AP305" s="281">
        <v>-1.4143518364994685</v>
      </c>
      <c r="AQ305" s="381">
        <v>7.9670586967130663E-5</v>
      </c>
      <c r="AR305" s="376">
        <f t="shared" si="26"/>
        <v>505.3710870872585</v>
      </c>
      <c r="AS305" s="377">
        <f t="shared" si="25"/>
        <v>9.0464654123811883</v>
      </c>
      <c r="AT305" s="458" t="s">
        <v>588</v>
      </c>
      <c r="BA305" s="527"/>
    </row>
    <row r="306" spans="1:53" x14ac:dyDescent="0.25">
      <c r="B306" s="4">
        <v>10299</v>
      </c>
      <c r="C306" s="4">
        <v>10299</v>
      </c>
      <c r="D306" s="5">
        <v>19327</v>
      </c>
      <c r="E306" s="4">
        <v>12315</v>
      </c>
      <c r="F306" s="4">
        <v>888</v>
      </c>
      <c r="H306" s="4" t="s">
        <v>524</v>
      </c>
      <c r="I306" s="112" t="s">
        <v>523</v>
      </c>
      <c r="K306" s="501" t="s">
        <v>623</v>
      </c>
      <c r="L306" s="538"/>
      <c r="N306" s="4" t="s">
        <v>590</v>
      </c>
      <c r="V306" s="486">
        <v>-1.1479999999999999E-3</v>
      </c>
      <c r="W306" s="8">
        <v>-1.4055</v>
      </c>
      <c r="AA306" s="487">
        <v>-1.3613E-21</v>
      </c>
      <c r="AB306" s="487">
        <v>9.7406000000000004E-18</v>
      </c>
      <c r="AC306" s="487">
        <v>-2.7847E-14</v>
      </c>
      <c r="AD306" s="487">
        <v>4.0769000000000003E-11</v>
      </c>
      <c r="AE306" s="487">
        <v>-3.2532000000000003E-8</v>
      </c>
      <c r="AF306" s="487">
        <v>1.5333999999999999E-5</v>
      </c>
      <c r="AG306" s="487"/>
      <c r="AK306" s="176">
        <v>10299</v>
      </c>
      <c r="AL306" s="112" t="s">
        <v>677</v>
      </c>
      <c r="AN306" s="281">
        <v>-1.4128527169895271</v>
      </c>
      <c r="AO306" s="281">
        <v>6.5785641955162091E-5</v>
      </c>
      <c r="AP306" s="281">
        <v>-1.4129907038890916</v>
      </c>
      <c r="AQ306" s="381">
        <v>5.2782791173740025E-5</v>
      </c>
      <c r="AR306" s="376">
        <f t="shared" si="26"/>
        <v>137.98689956456832</v>
      </c>
      <c r="AS306" s="377">
        <f t="shared" si="25"/>
        <v>7.3527169895271083</v>
      </c>
      <c r="BA306" s="527"/>
    </row>
    <row r="307" spans="1:53" x14ac:dyDescent="0.25">
      <c r="B307" s="4">
        <v>10301</v>
      </c>
      <c r="C307" s="4">
        <v>10301</v>
      </c>
      <c r="D307" s="5">
        <v>19118</v>
      </c>
      <c r="E307" s="4">
        <v>12314</v>
      </c>
      <c r="F307" s="4">
        <v>885</v>
      </c>
      <c r="H307" s="4" t="s">
        <v>524</v>
      </c>
      <c r="I307" s="112" t="s">
        <v>523</v>
      </c>
      <c r="K307" s="501" t="s">
        <v>623</v>
      </c>
      <c r="L307" s="538"/>
      <c r="N307" s="4" t="s">
        <v>590</v>
      </c>
      <c r="V307" s="486">
        <v>-1.1149E-3</v>
      </c>
      <c r="W307" s="8">
        <v>-1.3835</v>
      </c>
      <c r="AA307" s="487">
        <v>-2.2102999999999999E-22</v>
      </c>
      <c r="AB307" s="487">
        <v>2.2714999999999998E-18</v>
      </c>
      <c r="AC307" s="487">
        <v>-9.5873000000000002E-15</v>
      </c>
      <c r="AD307" s="487">
        <v>2.1099000000000001E-11</v>
      </c>
      <c r="AE307" s="487">
        <v>-2.5167E-8</v>
      </c>
      <c r="AF307" s="487">
        <v>1.6864999999999999E-5</v>
      </c>
      <c r="AG307" s="487"/>
      <c r="AK307" s="176">
        <v>10301</v>
      </c>
      <c r="AL307" s="112" t="s">
        <v>677</v>
      </c>
      <c r="AN307" s="281">
        <v>-1.3925560641865486</v>
      </c>
      <c r="AO307" s="281">
        <v>5.3331562938206346E-5</v>
      </c>
      <c r="AP307" s="281">
        <v>-1.3927535074179886</v>
      </c>
      <c r="AQ307" s="381">
        <v>5.3862902156851943E-5</v>
      </c>
      <c r="AR307" s="376">
        <f t="shared" si="26"/>
        <v>197.44323143999765</v>
      </c>
      <c r="AS307" s="377">
        <f t="shared" si="25"/>
        <v>9.0560641865486957</v>
      </c>
      <c r="BA307" s="527"/>
    </row>
    <row r="308" spans="1:53" x14ac:dyDescent="0.25">
      <c r="B308" s="29">
        <v>10390</v>
      </c>
      <c r="C308" s="29">
        <v>10390</v>
      </c>
      <c r="D308" s="5">
        <v>19050</v>
      </c>
      <c r="E308" s="4">
        <v>12306</v>
      </c>
      <c r="F308" s="4">
        <v>882</v>
      </c>
      <c r="H308" s="4" t="s">
        <v>524</v>
      </c>
      <c r="I308" s="112" t="s">
        <v>523</v>
      </c>
      <c r="K308" s="501" t="s">
        <v>623</v>
      </c>
      <c r="N308" s="4" t="s">
        <v>590</v>
      </c>
      <c r="V308" s="486">
        <v>-1.0652999999999999E-3</v>
      </c>
      <c r="W308" s="8">
        <v>-1.3989</v>
      </c>
      <c r="AA308" s="613">
        <v>1.15E-21</v>
      </c>
      <c r="AB308" s="613">
        <v>-7.1966999999999996E-18</v>
      </c>
      <c r="AC308" s="613">
        <v>1.6048999999999999E-14</v>
      </c>
      <c r="AD308" s="613">
        <v>-1.3320000000000001E-11</v>
      </c>
      <c r="AE308" s="613">
        <v>-1.6291999999999999E-9</v>
      </c>
      <c r="AF308" s="613">
        <v>1.0002E-5</v>
      </c>
      <c r="AG308" s="487"/>
      <c r="AK308" s="178">
        <v>10390</v>
      </c>
      <c r="AL308" s="112" t="s">
        <v>675</v>
      </c>
      <c r="AN308" s="281">
        <v>-1.4079147892478832</v>
      </c>
      <c r="AO308" s="281">
        <v>6.4303922444196966E-5</v>
      </c>
      <c r="AP308" s="281">
        <v>-1.4083373299110242</v>
      </c>
      <c r="AQ308" s="381">
        <v>4.6108436028363907E-5</v>
      </c>
      <c r="AR308" s="376">
        <f t="shared" si="26"/>
        <v>422.54066314106888</v>
      </c>
      <c r="AS308" s="377">
        <f t="shared" si="25"/>
        <v>9.014789247883126</v>
      </c>
      <c r="BA308" s="527"/>
    </row>
    <row r="309" spans="1:53" x14ac:dyDescent="0.25">
      <c r="B309" s="4">
        <v>10399</v>
      </c>
      <c r="C309" s="4">
        <v>10399</v>
      </c>
      <c r="D309" s="5">
        <v>19142</v>
      </c>
      <c r="E309" s="4">
        <v>12488</v>
      </c>
      <c r="F309" s="4">
        <v>900</v>
      </c>
      <c r="H309" s="4" t="s">
        <v>524</v>
      </c>
      <c r="I309" s="112" t="s">
        <v>523</v>
      </c>
      <c r="K309" s="501" t="s">
        <v>623</v>
      </c>
      <c r="N309" s="4" t="s">
        <v>590</v>
      </c>
      <c r="V309" s="486">
        <v>-1.0827E-3</v>
      </c>
      <c r="W309" s="8">
        <v>-1.4036999999999999</v>
      </c>
      <c r="AA309" s="208">
        <v>2.0248999999999999E-21</v>
      </c>
      <c r="AB309" s="208">
        <v>-1.2971E-17</v>
      </c>
      <c r="AC309" s="208">
        <v>3.0451999999999999E-14</v>
      </c>
      <c r="AD309" s="208">
        <v>-2.9717000000000002E-11</v>
      </c>
      <c r="AE309" s="208">
        <v>5.9926000000000002E-9</v>
      </c>
      <c r="AF309" s="208">
        <v>9.5297999999999998E-6</v>
      </c>
      <c r="AG309" s="487"/>
      <c r="AK309" s="176">
        <v>10399</v>
      </c>
      <c r="AL309" s="112" t="s">
        <v>684</v>
      </c>
      <c r="AN309" s="281">
        <v>-1.4115882389661052</v>
      </c>
      <c r="AO309" s="281">
        <v>8.3804181625115812E-5</v>
      </c>
      <c r="AP309" s="281">
        <v>-1.4117439660847491</v>
      </c>
      <c r="AQ309" s="381">
        <v>1.1025403522124171E-4</v>
      </c>
      <c r="AR309" s="376">
        <f t="shared" si="26"/>
        <v>155.7271186438669</v>
      </c>
      <c r="AS309" s="377">
        <f t="shared" si="25"/>
        <v>7.8882389661052432</v>
      </c>
      <c r="BA309" s="527"/>
    </row>
    <row r="310" spans="1:53" x14ac:dyDescent="0.25">
      <c r="B310" s="4">
        <v>10402</v>
      </c>
      <c r="C310" s="4">
        <v>10402</v>
      </c>
      <c r="D310" s="5">
        <v>19017</v>
      </c>
      <c r="E310" s="4">
        <v>12310</v>
      </c>
      <c r="F310" s="4">
        <v>881</v>
      </c>
      <c r="H310" s="4" t="s">
        <v>524</v>
      </c>
      <c r="I310" s="112" t="s">
        <v>523</v>
      </c>
      <c r="K310" s="501" t="s">
        <v>623</v>
      </c>
      <c r="N310" s="4" t="s">
        <v>590</v>
      </c>
      <c r="V310" s="486">
        <v>-1.0705999999999999E-3</v>
      </c>
      <c r="W310" s="8">
        <v>-1.4027000000000001</v>
      </c>
      <c r="AA310" s="487">
        <v>4.4306999999999996E-22</v>
      </c>
      <c r="AB310" s="487">
        <v>-2.3858E-18</v>
      </c>
      <c r="AC310" s="487">
        <v>3.3531E-15</v>
      </c>
      <c r="AD310" s="487">
        <v>2.9277000000000001E-12</v>
      </c>
      <c r="AE310" s="487">
        <v>-1.1765E-8</v>
      </c>
      <c r="AF310" s="487">
        <v>1.1600000000000001E-5</v>
      </c>
      <c r="AG310" s="487"/>
      <c r="AK310" s="176">
        <v>10402</v>
      </c>
      <c r="AL310" s="112" t="s">
        <v>675</v>
      </c>
      <c r="AN310" s="199">
        <v>-1.4105512902037485</v>
      </c>
      <c r="AO310" s="281">
        <v>6.083062536909696E-5</v>
      </c>
      <c r="AP310" s="281">
        <v>-1.4106051638337975</v>
      </c>
      <c r="AQ310" s="381">
        <v>5.281884500728348E-5</v>
      </c>
      <c r="AR310" s="376">
        <f t="shared" si="26"/>
        <v>53.873630049050547</v>
      </c>
      <c r="AS310" s="377">
        <f t="shared" si="25"/>
        <v>7.8512902037484178</v>
      </c>
      <c r="BA310" s="527"/>
    </row>
    <row r="311" spans="1:53" x14ac:dyDescent="0.25">
      <c r="B311" s="29">
        <v>10403</v>
      </c>
      <c r="C311" s="29">
        <v>10403</v>
      </c>
      <c r="D311" s="5">
        <v>19085</v>
      </c>
      <c r="E311" s="4">
        <v>12463</v>
      </c>
      <c r="F311" s="4">
        <v>895</v>
      </c>
      <c r="H311" s="4" t="s">
        <v>524</v>
      </c>
      <c r="I311" s="112" t="s">
        <v>523</v>
      </c>
      <c r="K311" s="501" t="s">
        <v>623</v>
      </c>
      <c r="N311" s="4" t="s">
        <v>590</v>
      </c>
      <c r="V311" s="486">
        <v>-1.049E-3</v>
      </c>
      <c r="W311" s="8">
        <v>-1.399</v>
      </c>
      <c r="AA311" s="209">
        <v>5.0796000000000001E-22</v>
      </c>
      <c r="AB311" s="209">
        <v>-2.8318999999999999E-18</v>
      </c>
      <c r="AC311" s="209">
        <v>4.5519999999999998E-15</v>
      </c>
      <c r="AD311" s="209">
        <v>1.3397E-12</v>
      </c>
      <c r="AE311" s="209">
        <v>-1.0716E-8</v>
      </c>
      <c r="AF311" s="209">
        <v>1.1963E-5</v>
      </c>
      <c r="AG311" s="487"/>
      <c r="AK311" s="178">
        <v>10403</v>
      </c>
      <c r="AL311" s="647" t="s">
        <v>682</v>
      </c>
      <c r="AM311" s="487"/>
      <c r="AN311" s="526">
        <v>-1.4077206836692704</v>
      </c>
      <c r="AO311" s="381">
        <v>3.3398020907495889E-5</v>
      </c>
      <c r="AP311" s="381">
        <v>-1.4078591233487467</v>
      </c>
      <c r="AQ311" s="381">
        <v>3.5464836917237943E-5</v>
      </c>
      <c r="AR311" s="376">
        <f t="shared" si="26"/>
        <v>138.43967947635429</v>
      </c>
      <c r="AS311" s="377">
        <f t="shared" si="25"/>
        <v>8.7206836692703682</v>
      </c>
      <c r="BA311" s="527"/>
    </row>
    <row r="312" spans="1:53" x14ac:dyDescent="0.25">
      <c r="B312" s="4">
        <v>10410</v>
      </c>
      <c r="C312" s="4">
        <v>10410</v>
      </c>
      <c r="D312" s="5">
        <v>19090</v>
      </c>
      <c r="E312" s="4">
        <v>12305</v>
      </c>
      <c r="F312" s="4">
        <v>886</v>
      </c>
      <c r="H312" s="4" t="s">
        <v>524</v>
      </c>
      <c r="I312" s="112" t="s">
        <v>523</v>
      </c>
      <c r="K312" s="501" t="s">
        <v>623</v>
      </c>
      <c r="N312" s="4" t="s">
        <v>590</v>
      </c>
      <c r="V312" s="486">
        <v>-1.0591999999999999E-3</v>
      </c>
      <c r="W312" s="8">
        <v>-1.4048</v>
      </c>
      <c r="AA312" s="613">
        <v>1.09E-21</v>
      </c>
      <c r="AB312" s="613">
        <v>-6.6847000000000003E-18</v>
      </c>
      <c r="AC312" s="613">
        <v>1.4217999999999999E-14</v>
      </c>
      <c r="AD312" s="613">
        <v>-9.8105000000000007E-12</v>
      </c>
      <c r="AE312" s="613">
        <v>-5.1769000000000002E-9</v>
      </c>
      <c r="AF312" s="613">
        <v>1.0983E-5</v>
      </c>
      <c r="AG312" s="487"/>
      <c r="AK312" s="176">
        <v>10410</v>
      </c>
      <c r="AL312" s="112" t="s">
        <v>677</v>
      </c>
      <c r="AN312" s="281">
        <v>-1.4138991431050725</v>
      </c>
      <c r="AO312" s="281">
        <v>4.9712726931260298E-5</v>
      </c>
      <c r="AP312" s="281">
        <v>-1.41394663096915</v>
      </c>
      <c r="AQ312" s="381">
        <v>4.4815653033545361E-5</v>
      </c>
      <c r="AR312" s="376">
        <f t="shared" si="26"/>
        <v>47.48786407748895</v>
      </c>
      <c r="AS312" s="377">
        <f t="shared" si="25"/>
        <v>9.099143105072427</v>
      </c>
      <c r="BA312" s="527"/>
    </row>
    <row r="313" spans="1:53" x14ac:dyDescent="0.25">
      <c r="B313" s="4">
        <v>10414</v>
      </c>
      <c r="C313" s="4">
        <v>10414</v>
      </c>
      <c r="D313" s="5">
        <v>19061</v>
      </c>
      <c r="E313" s="4">
        <v>12444</v>
      </c>
      <c r="F313" s="4">
        <v>889</v>
      </c>
      <c r="H313" s="4" t="s">
        <v>524</v>
      </c>
      <c r="I313" s="112" t="s">
        <v>523</v>
      </c>
      <c r="K313" s="501" t="s">
        <v>623</v>
      </c>
      <c r="N313" s="4" t="s">
        <v>590</v>
      </c>
      <c r="V313" s="486">
        <v>-1.0468999999999999E-3</v>
      </c>
      <c r="W313" s="8">
        <v>-1.4278999999999999</v>
      </c>
      <c r="AA313" s="613">
        <v>-9.7522999999999995E-23</v>
      </c>
      <c r="AB313" s="613">
        <v>1.2010999999999999E-18</v>
      </c>
      <c r="AC313" s="613">
        <v>-5.6819000000000003E-15</v>
      </c>
      <c r="AD313" s="613">
        <v>1.3435E-11</v>
      </c>
      <c r="AE313" s="613">
        <v>-1.6872E-8</v>
      </c>
      <c r="AF313" s="613">
        <v>1.2187999999999999E-5</v>
      </c>
      <c r="AG313" s="487"/>
      <c r="AK313" s="176">
        <v>10414</v>
      </c>
      <c r="AL313" s="112" t="s">
        <v>676</v>
      </c>
      <c r="AN313" s="281">
        <v>-1.4316879559437876</v>
      </c>
      <c r="AO313" s="281">
        <v>6.2100479981778625E-5</v>
      </c>
      <c r="AP313" s="281">
        <v>-1.4318128554612577</v>
      </c>
      <c r="AQ313" s="381">
        <v>5.9627267388645619E-5</v>
      </c>
      <c r="AR313" s="376">
        <f t="shared" si="26"/>
        <v>124.89951747007844</v>
      </c>
      <c r="AS313" s="377">
        <f t="shared" si="25"/>
        <v>3.7879559437876686</v>
      </c>
      <c r="BA313" s="527"/>
    </row>
    <row r="314" spans="1:53" x14ac:dyDescent="0.25">
      <c r="B314" s="4">
        <v>10418</v>
      </c>
      <c r="C314" s="4">
        <v>10418</v>
      </c>
      <c r="D314" s="5">
        <v>19412</v>
      </c>
      <c r="E314" s="4">
        <v>12307</v>
      </c>
      <c r="F314" s="4">
        <v>887</v>
      </c>
      <c r="H314" s="4" t="s">
        <v>524</v>
      </c>
      <c r="I314" s="112" t="s">
        <v>523</v>
      </c>
      <c r="K314" s="501" t="s">
        <v>623</v>
      </c>
      <c r="N314" s="4" t="s">
        <v>590</v>
      </c>
      <c r="V314" s="486">
        <v>-1.0751999999999999E-3</v>
      </c>
      <c r="W314" s="8">
        <v>-1.4347000000000001</v>
      </c>
      <c r="AA314" s="613">
        <v>2.4914000000000001E-21</v>
      </c>
      <c r="AB314" s="613">
        <v>-1.5928999999999999E-17</v>
      </c>
      <c r="AC314" s="613">
        <v>3.7257999999999998E-14</v>
      </c>
      <c r="AD314" s="613">
        <v>-3.6005000000000003E-11</v>
      </c>
      <c r="AE314" s="613">
        <v>6.6904E-9</v>
      </c>
      <c r="AF314" s="613">
        <v>1.1759999999999999E-5</v>
      </c>
      <c r="AG314" s="487"/>
      <c r="AK314" s="176">
        <v>10418</v>
      </c>
      <c r="AL314" s="112" t="s">
        <v>677</v>
      </c>
      <c r="AN314" s="281">
        <v>-1.4446980651274226</v>
      </c>
      <c r="AO314" s="281">
        <v>5.7650338148679527E-5</v>
      </c>
      <c r="AP314" s="281">
        <v>-1.4448108603655188</v>
      </c>
      <c r="AQ314" s="381">
        <v>4.9288066037706749E-5</v>
      </c>
      <c r="AR314" s="376">
        <f t="shared" si="26"/>
        <v>112.79523809615277</v>
      </c>
      <c r="AS314" s="377">
        <f t="shared" si="25"/>
        <v>9.9980651274225174</v>
      </c>
      <c r="BA314" s="527"/>
    </row>
    <row r="315" spans="1:53" x14ac:dyDescent="0.25">
      <c r="B315" s="29">
        <v>10419</v>
      </c>
      <c r="C315" s="29">
        <v>10419</v>
      </c>
      <c r="D315" s="5">
        <v>19588</v>
      </c>
      <c r="E315" s="4">
        <v>12449</v>
      </c>
      <c r="F315" s="4">
        <v>901</v>
      </c>
      <c r="H315" s="4" t="s">
        <v>524</v>
      </c>
      <c r="I315" s="112" t="s">
        <v>523</v>
      </c>
      <c r="K315" s="501" t="s">
        <v>623</v>
      </c>
      <c r="N315" s="4" t="s">
        <v>590</v>
      </c>
      <c r="V315" s="486">
        <v>-1.0751999999999999E-3</v>
      </c>
      <c r="W315" s="8">
        <v>-1.3883000000000001</v>
      </c>
      <c r="AA315" s="208">
        <v>1.5522000000000001E-21</v>
      </c>
      <c r="AB315" s="208">
        <v>-9.8188999999999994E-18</v>
      </c>
      <c r="AC315" s="208">
        <v>2.2443999999999999E-14</v>
      </c>
      <c r="AD315" s="208">
        <v>-2.0247000000000001E-11</v>
      </c>
      <c r="AE315" s="208">
        <v>8.5049000000000003E-10</v>
      </c>
      <c r="AF315" s="208">
        <v>1.0862999999999999E-5</v>
      </c>
      <c r="AG315" s="487"/>
      <c r="AI315" s="28"/>
      <c r="AK315" s="176">
        <v>10419</v>
      </c>
      <c r="AL315" s="112" t="s">
        <v>684</v>
      </c>
      <c r="AN315" s="281">
        <v>-1.397036471236873</v>
      </c>
      <c r="AO315" s="281">
        <v>4.7782415320755791E-5</v>
      </c>
      <c r="AP315" s="281">
        <v>-1.3971867462758889</v>
      </c>
      <c r="AQ315" s="381">
        <v>4.8043997566189221E-5</v>
      </c>
      <c r="AR315" s="376">
        <f t="shared" si="26"/>
        <v>150.27503901587914</v>
      </c>
      <c r="AS315" s="377">
        <f t="shared" si="25"/>
        <v>8.7364712368729336</v>
      </c>
      <c r="BA315" s="527"/>
    </row>
    <row r="316" spans="1:53" x14ac:dyDescent="0.25">
      <c r="B316" s="29">
        <v>10590</v>
      </c>
      <c r="C316" s="29">
        <v>10590</v>
      </c>
      <c r="D316" s="5">
        <v>19072</v>
      </c>
      <c r="E316" s="4">
        <v>12451</v>
      </c>
      <c r="F316" s="4">
        <v>903</v>
      </c>
      <c r="H316" s="4" t="s">
        <v>524</v>
      </c>
      <c r="I316" s="112" t="s">
        <v>523</v>
      </c>
      <c r="K316" s="501" t="s">
        <v>623</v>
      </c>
      <c r="N316" s="4" t="s">
        <v>590</v>
      </c>
      <c r="V316" s="486">
        <v>-1.0587000000000001E-3</v>
      </c>
      <c r="W316" s="8">
        <v>-1.3666</v>
      </c>
      <c r="AA316" s="208">
        <v>-8.0485999999999997E-23</v>
      </c>
      <c r="AB316" s="208">
        <v>1.1863999999999999E-18</v>
      </c>
      <c r="AC316" s="208">
        <v>-6.1138000000000001E-15</v>
      </c>
      <c r="AD316" s="208">
        <v>1.5139999999999999E-11</v>
      </c>
      <c r="AE316" s="208">
        <v>-1.9399000000000001E-8</v>
      </c>
      <c r="AF316" s="208">
        <v>1.4786E-5</v>
      </c>
      <c r="AG316" s="487"/>
      <c r="AI316" s="28"/>
      <c r="AK316" s="176">
        <v>10590</v>
      </c>
      <c r="AL316" s="112" t="s">
        <v>686</v>
      </c>
      <c r="AN316" s="281">
        <v>-1.3732404408808783</v>
      </c>
      <c r="AO316" s="281">
        <v>3.4898664615187697E-5</v>
      </c>
      <c r="AP316" s="281">
        <v>-1.3733366400762015</v>
      </c>
      <c r="AQ316" s="381">
        <v>3.5700599846644063E-5</v>
      </c>
      <c r="AR316" s="376">
        <f t="shared" si="26"/>
        <v>96.199195323221076</v>
      </c>
      <c r="AS316" s="377">
        <f t="shared" si="25"/>
        <v>6.6404408808782289</v>
      </c>
      <c r="BA316" s="527"/>
    </row>
    <row r="317" spans="1:53" x14ac:dyDescent="0.25">
      <c r="B317" s="29">
        <v>10592</v>
      </c>
      <c r="C317" s="29">
        <v>10592</v>
      </c>
      <c r="D317" s="5">
        <v>19129</v>
      </c>
      <c r="E317" s="4">
        <v>12453</v>
      </c>
      <c r="F317" s="4">
        <v>906</v>
      </c>
      <c r="H317" s="4" t="s">
        <v>524</v>
      </c>
      <c r="I317" s="112" t="s">
        <v>523</v>
      </c>
      <c r="K317" s="501" t="s">
        <v>623</v>
      </c>
      <c r="N317" s="4" t="s">
        <v>590</v>
      </c>
      <c r="V317" s="486">
        <v>-1.0602000000000001E-3</v>
      </c>
      <c r="W317" s="8">
        <v>-1.3996999999999999</v>
      </c>
      <c r="AA317" s="208">
        <v>-2.2506999999999999E-22</v>
      </c>
      <c r="AB317" s="208">
        <v>2.3301E-18</v>
      </c>
      <c r="AC317" s="208">
        <v>-9.8794000000000004E-15</v>
      </c>
      <c r="AD317" s="208">
        <v>2.1793999999999999E-11</v>
      </c>
      <c r="AE317" s="208">
        <v>-2.5882E-8</v>
      </c>
      <c r="AF317" s="208">
        <v>1.7487999999999999E-5</v>
      </c>
      <c r="AG317" s="487"/>
      <c r="AI317" s="28"/>
      <c r="AK317" s="178">
        <v>10592</v>
      </c>
      <c r="AL317" s="112" t="s">
        <v>693</v>
      </c>
      <c r="AN317" s="281">
        <v>-1.4079363662763376</v>
      </c>
      <c r="AO317" s="281">
        <v>5.0920636380625443E-5</v>
      </c>
      <c r="AP317" s="281">
        <v>-1.4081338993759791</v>
      </c>
      <c r="AQ317" s="381">
        <v>5.0483087749428909E-5</v>
      </c>
      <c r="AR317" s="376">
        <f t="shared" ref="AR317:AR342" si="27">(AN317-AP317)*10^6</f>
        <v>197.53309964154477</v>
      </c>
      <c r="AS317" s="377">
        <f t="shared" si="25"/>
        <v>8.2363662763376144</v>
      </c>
      <c r="BA317" s="527"/>
    </row>
    <row r="318" spans="1:53" x14ac:dyDescent="0.25">
      <c r="B318" s="29">
        <v>10593</v>
      </c>
      <c r="C318" s="29">
        <v>10593</v>
      </c>
      <c r="D318" s="5">
        <v>19512</v>
      </c>
      <c r="E318" s="4">
        <v>12450</v>
      </c>
      <c r="F318" s="4">
        <v>907</v>
      </c>
      <c r="H318" s="4" t="s">
        <v>524</v>
      </c>
      <c r="I318" s="112" t="s">
        <v>523</v>
      </c>
      <c r="K318" s="501" t="s">
        <v>623</v>
      </c>
      <c r="N318" s="4" t="s">
        <v>590</v>
      </c>
      <c r="V318" s="486">
        <v>-1.0705000000000001E-3</v>
      </c>
      <c r="W318" s="8">
        <v>-1.4011</v>
      </c>
      <c r="AA318" s="208">
        <v>-5.5082000000000001E-22</v>
      </c>
      <c r="AB318" s="208">
        <v>4.3106999999999997E-18</v>
      </c>
      <c r="AC318" s="208">
        <v>-1.4004999999999999E-14</v>
      </c>
      <c r="AD318" s="208">
        <v>2.4381999999999998E-11</v>
      </c>
      <c r="AE318" s="208">
        <v>-2.3922999999999999E-8</v>
      </c>
      <c r="AF318" s="208">
        <v>1.4688999999999999E-5</v>
      </c>
      <c r="AG318" s="487"/>
      <c r="AI318" s="28"/>
      <c r="AK318" s="178">
        <v>10593</v>
      </c>
      <c r="AL318" s="112" t="s">
        <v>693</v>
      </c>
      <c r="AN318" s="281">
        <v>-1.4089900427276199</v>
      </c>
      <c r="AO318" s="281">
        <v>5.6337587881335354E-5</v>
      </c>
      <c r="AP318" s="281">
        <v>-1.4094260212460994</v>
      </c>
      <c r="AQ318" s="381">
        <v>9.2326483309970506E-5</v>
      </c>
      <c r="AR318" s="376">
        <f t="shared" si="27"/>
        <v>435.97851847954064</v>
      </c>
      <c r="AS318" s="377">
        <f t="shared" si="25"/>
        <v>7.8900427276198393</v>
      </c>
      <c r="BA318" s="527"/>
    </row>
    <row r="319" spans="1:53" x14ac:dyDescent="0.25">
      <c r="B319" s="29">
        <v>10599</v>
      </c>
      <c r="C319" s="29">
        <v>10599</v>
      </c>
      <c r="D319" s="5">
        <v>19605</v>
      </c>
      <c r="E319" s="4">
        <v>12458</v>
      </c>
      <c r="F319" s="4">
        <v>911</v>
      </c>
      <c r="H319" s="4" t="s">
        <v>524</v>
      </c>
      <c r="I319" s="112" t="s">
        <v>523</v>
      </c>
      <c r="K319" s="501" t="s">
        <v>623</v>
      </c>
      <c r="N319" s="4" t="s">
        <v>590</v>
      </c>
      <c r="V319" s="486">
        <v>-1.0679999999999999E-3</v>
      </c>
      <c r="W319" s="8">
        <v>-1.4339999999999999</v>
      </c>
      <c r="AA319" s="208">
        <v>-7.0092000000000001E-22</v>
      </c>
      <c r="AB319" s="208">
        <v>5.3781999999999996E-18</v>
      </c>
      <c r="AC319" s="208">
        <v>-1.7038E-14</v>
      </c>
      <c r="AD319" s="208">
        <v>2.8794E-11</v>
      </c>
      <c r="AE319" s="208">
        <v>-2.7628999999999999E-8</v>
      </c>
      <c r="AF319" s="208">
        <v>1.5875E-5</v>
      </c>
      <c r="AG319" s="487"/>
      <c r="AI319" s="28"/>
      <c r="AK319" s="178">
        <v>10599</v>
      </c>
      <c r="AL319" s="112" t="s">
        <v>695</v>
      </c>
      <c r="AN319" s="281">
        <v>-1.44200551052174</v>
      </c>
      <c r="AO319" s="281">
        <v>4.6904922094679743E-5</v>
      </c>
      <c r="AP319" s="281">
        <v>-1.4422012131152331</v>
      </c>
      <c r="AQ319" s="381">
        <v>4.4618755632850547E-5</v>
      </c>
      <c r="AR319" s="376">
        <f t="shared" si="27"/>
        <v>195.70259349310783</v>
      </c>
      <c r="AS319" s="377">
        <f t="shared" si="25"/>
        <v>8.0055105217400335</v>
      </c>
      <c r="BA319" s="527"/>
    </row>
    <row r="320" spans="1:53" x14ac:dyDescent="0.25">
      <c r="A320" s="7" t="s">
        <v>868</v>
      </c>
      <c r="B320" s="29">
        <v>10605</v>
      </c>
      <c r="C320" s="29">
        <v>10605</v>
      </c>
      <c r="D320" s="5">
        <v>19045</v>
      </c>
      <c r="E320" s="4">
        <v>13308</v>
      </c>
      <c r="F320" s="4">
        <v>915</v>
      </c>
      <c r="H320" s="4" t="s">
        <v>524</v>
      </c>
      <c r="I320" s="112" t="s">
        <v>523</v>
      </c>
      <c r="K320" s="501" t="s">
        <v>623</v>
      </c>
      <c r="N320" s="4" t="s">
        <v>590</v>
      </c>
      <c r="V320" s="486">
        <v>-1.0518999999999999E-3</v>
      </c>
      <c r="W320" s="8">
        <v>-1.4207000000000001</v>
      </c>
      <c r="AA320" s="208">
        <v>-9.6411999999999993E-22</v>
      </c>
      <c r="AB320" s="208">
        <v>7.0993999999999994E-18</v>
      </c>
      <c r="AC320" s="208">
        <v>-2.1255E-14</v>
      </c>
      <c r="AD320" s="208">
        <v>3.3396E-11</v>
      </c>
      <c r="AE320" s="208">
        <v>-2.9253000000000001E-8</v>
      </c>
      <c r="AF320" s="208">
        <v>1.5197999999999999E-5</v>
      </c>
      <c r="AG320" s="487"/>
      <c r="AI320" s="28"/>
      <c r="AK320" s="178">
        <v>10605</v>
      </c>
      <c r="AL320" s="112" t="s">
        <v>700</v>
      </c>
      <c r="AN320" s="281">
        <v>-1.4289079727256448</v>
      </c>
      <c r="AO320" s="281">
        <v>6.8356983191808751E-5</v>
      </c>
      <c r="AP320" s="281">
        <v>-1.4294959511913239</v>
      </c>
      <c r="AQ320" s="381">
        <v>1.4011623587097661E-4</v>
      </c>
      <c r="AR320" s="376">
        <f t="shared" si="27"/>
        <v>587.97846567903991</v>
      </c>
      <c r="AS320" s="377">
        <f t="shared" si="25"/>
        <v>8.2079727256447743</v>
      </c>
      <c r="BA320" s="527"/>
    </row>
    <row r="321" spans="1:53" x14ac:dyDescent="0.25">
      <c r="B321" s="29">
        <v>10619</v>
      </c>
      <c r="C321" s="29">
        <v>10619</v>
      </c>
      <c r="D321" s="5">
        <v>19302</v>
      </c>
      <c r="E321" s="4">
        <v>13330</v>
      </c>
      <c r="F321" s="4">
        <v>919</v>
      </c>
      <c r="H321" s="4" t="s">
        <v>524</v>
      </c>
      <c r="I321" s="112" t="s">
        <v>523</v>
      </c>
      <c r="K321" s="501" t="s">
        <v>623</v>
      </c>
      <c r="N321" s="4" t="s">
        <v>590</v>
      </c>
      <c r="V321" s="486">
        <v>-1.0612E-3</v>
      </c>
      <c r="W321" s="8">
        <v>-1.4018999999999999</v>
      </c>
      <c r="AA321" s="208">
        <v>7.3889000000000001E-22</v>
      </c>
      <c r="AB321" s="208">
        <v>-3.8633999999999998E-18</v>
      </c>
      <c r="AC321" s="208">
        <v>4.7535999999999998E-15</v>
      </c>
      <c r="AD321" s="208">
        <v>7.2568000000000003E-12</v>
      </c>
      <c r="AE321" s="208">
        <v>-2.2901000000000001E-8</v>
      </c>
      <c r="AF321" s="208">
        <v>2.1959000000000001E-5</v>
      </c>
      <c r="AG321" s="487"/>
      <c r="AI321" s="28"/>
      <c r="AK321" s="178">
        <v>10619</v>
      </c>
      <c r="AL321" s="6" t="s">
        <v>705</v>
      </c>
      <c r="AN321" s="281">
        <v>-1.4120452792792504</v>
      </c>
      <c r="AO321" s="281">
        <v>5.3385250514465608E-5</v>
      </c>
      <c r="AP321" s="281">
        <v>-1.412281981661712</v>
      </c>
      <c r="AQ321" s="381">
        <v>4.7823773878507418E-5</v>
      </c>
      <c r="AR321" s="376">
        <f t="shared" si="27"/>
        <v>236.70238246165098</v>
      </c>
      <c r="AS321" s="377">
        <f t="shared" si="25"/>
        <v>10.145279279250463</v>
      </c>
      <c r="BA321" s="527"/>
    </row>
    <row r="322" spans="1:53" x14ac:dyDescent="0.25">
      <c r="B322" s="29">
        <v>10646</v>
      </c>
      <c r="C322" s="29">
        <v>10646</v>
      </c>
      <c r="D322" s="5">
        <v>19996</v>
      </c>
      <c r="E322" s="4">
        <v>13332</v>
      </c>
      <c r="F322" s="4">
        <v>922</v>
      </c>
      <c r="H322" s="4" t="s">
        <v>524</v>
      </c>
      <c r="I322" s="112" t="s">
        <v>523</v>
      </c>
      <c r="K322" s="501" t="s">
        <v>623</v>
      </c>
      <c r="N322" s="4" t="s">
        <v>590</v>
      </c>
      <c r="V322" s="486">
        <v>-1.1211000000000001E-3</v>
      </c>
      <c r="W322" s="8">
        <v>-1.4559</v>
      </c>
      <c r="AA322" s="208">
        <v>1.3157E-22</v>
      </c>
      <c r="AB322" s="208">
        <v>1.9392999999999999E-20</v>
      </c>
      <c r="AC322" s="208">
        <v>-4.3226999999999998E-15</v>
      </c>
      <c r="AD322" s="208">
        <v>1.6002000000000001E-11</v>
      </c>
      <c r="AE322" s="208">
        <v>-2.4188000000000001E-8</v>
      </c>
      <c r="AF322" s="208">
        <v>1.8173999999999999E-5</v>
      </c>
      <c r="AG322" s="487"/>
      <c r="AI322" s="28"/>
      <c r="AK322" s="178">
        <v>10646</v>
      </c>
      <c r="AL322" s="6" t="s">
        <v>706</v>
      </c>
      <c r="AN322" s="281">
        <v>-1.4633045208041879</v>
      </c>
      <c r="AO322" s="281">
        <v>4.2462309675244887E-5</v>
      </c>
      <c r="AP322" s="281">
        <v>-1.4639325796277174</v>
      </c>
      <c r="AQ322" s="381">
        <v>5.1389689260240821E-5</v>
      </c>
      <c r="AR322" s="376">
        <f t="shared" si="27"/>
        <v>628.05882352945378</v>
      </c>
      <c r="AS322" s="377">
        <f t="shared" si="25"/>
        <v>7.404520804187964</v>
      </c>
      <c r="BA322" s="527"/>
    </row>
    <row r="323" spans="1:53" x14ac:dyDescent="0.25">
      <c r="B323" s="29">
        <v>10697</v>
      </c>
      <c r="C323" s="29">
        <v>10697</v>
      </c>
      <c r="D323" s="5">
        <v>19014</v>
      </c>
      <c r="E323" s="4">
        <v>13331</v>
      </c>
      <c r="F323" s="4">
        <v>921</v>
      </c>
      <c r="H323" s="4" t="s">
        <v>524</v>
      </c>
      <c r="I323" s="112" t="s">
        <v>523</v>
      </c>
      <c r="K323" s="501" t="s">
        <v>623</v>
      </c>
      <c r="N323" s="4" t="s">
        <v>590</v>
      </c>
      <c r="V323" s="486">
        <v>-1.0950000000000001E-3</v>
      </c>
      <c r="W323" s="8">
        <v>-1.3920999999999999</v>
      </c>
      <c r="AA323" s="208">
        <v>6.6543000000000004E-22</v>
      </c>
      <c r="AB323" s="208">
        <v>-3.6359E-18</v>
      </c>
      <c r="AC323" s="208">
        <v>5.4447999999999996E-15</v>
      </c>
      <c r="AD323" s="208">
        <v>3.1715999999999999E-12</v>
      </c>
      <c r="AE323" s="208">
        <v>-1.5840000000000002E-8</v>
      </c>
      <c r="AF323" s="208">
        <v>1.5085999999999999E-5</v>
      </c>
      <c r="AG323" s="487"/>
      <c r="AI323" s="28"/>
      <c r="AK323" s="178">
        <v>10697</v>
      </c>
      <c r="AL323" s="6" t="s">
        <v>706</v>
      </c>
      <c r="AN323" s="281">
        <v>-1.3980038643468389</v>
      </c>
      <c r="AO323" s="281">
        <v>4.9443733021297179E-5</v>
      </c>
      <c r="AP323" s="281">
        <v>-1.398159776701787</v>
      </c>
      <c r="AQ323" s="381">
        <v>4.9330906851056539E-5</v>
      </c>
      <c r="AR323" s="376">
        <f t="shared" si="27"/>
        <v>155.91235494816226</v>
      </c>
      <c r="AS323" s="377">
        <f t="shared" si="25"/>
        <v>5.9038643468389829</v>
      </c>
      <c r="BA323" s="527"/>
    </row>
    <row r="324" spans="1:53" x14ac:dyDescent="0.25">
      <c r="B324" s="29">
        <v>10742</v>
      </c>
      <c r="C324" s="29">
        <v>10742</v>
      </c>
      <c r="D324" s="5">
        <v>20662</v>
      </c>
      <c r="E324" s="4">
        <v>13624</v>
      </c>
      <c r="F324" s="4">
        <v>933</v>
      </c>
      <c r="H324" s="4" t="s">
        <v>524</v>
      </c>
      <c r="I324" s="112" t="s">
        <v>523</v>
      </c>
      <c r="K324" s="501" t="s">
        <v>623</v>
      </c>
      <c r="N324" s="4" t="s">
        <v>590</v>
      </c>
      <c r="V324" s="486">
        <v>-1.0816000000000001E-3</v>
      </c>
      <c r="W324" s="8">
        <v>-1.4761</v>
      </c>
      <c r="AA324" s="208">
        <v>-1.0757E-21</v>
      </c>
      <c r="AB324" s="208">
        <v>8.1656999999999996E-18</v>
      </c>
      <c r="AC324" s="208">
        <v>-2.5511E-14</v>
      </c>
      <c r="AD324" s="208">
        <v>4.2392E-11</v>
      </c>
      <c r="AE324" s="208">
        <v>-4.0282000000000003E-8</v>
      </c>
      <c r="AF324" s="208">
        <v>2.2810999999999999E-5</v>
      </c>
      <c r="AG324" s="487"/>
      <c r="AI324" s="28"/>
      <c r="AK324" s="178">
        <v>10742</v>
      </c>
      <c r="AL324" s="6" t="s">
        <v>718</v>
      </c>
      <c r="AN324" s="281">
        <v>-1.4845820455822516</v>
      </c>
      <c r="AO324" s="281">
        <v>4.5653728843745527E-5</v>
      </c>
      <c r="AP324" s="281">
        <v>-1.484719815795019</v>
      </c>
      <c r="AQ324" s="381">
        <v>4.5715995959382449E-5</v>
      </c>
      <c r="AR324" s="376">
        <f t="shared" si="27"/>
        <v>137.77021276739632</v>
      </c>
      <c r="AS324" s="377">
        <f t="shared" si="25"/>
        <v>8.4820455822516294</v>
      </c>
      <c r="BA324" s="527"/>
    </row>
    <row r="325" spans="1:53" x14ac:dyDescent="0.25">
      <c r="B325" s="29">
        <v>10747</v>
      </c>
      <c r="C325" s="29">
        <v>10747</v>
      </c>
      <c r="D325" s="5">
        <v>20644</v>
      </c>
      <c r="E325" s="4">
        <v>13578</v>
      </c>
      <c r="F325" s="4">
        <v>927</v>
      </c>
      <c r="H325" s="4" t="s">
        <v>524</v>
      </c>
      <c r="I325" s="112" t="s">
        <v>523</v>
      </c>
      <c r="K325" s="501" t="s">
        <v>623</v>
      </c>
      <c r="N325" s="4" t="s">
        <v>590</v>
      </c>
      <c r="V325" s="486">
        <v>-1.1007E-3</v>
      </c>
      <c r="W325" s="8">
        <v>-1.4381999999999999</v>
      </c>
      <c r="AA325" s="208">
        <v>1.4576999999999999E-21</v>
      </c>
      <c r="AB325" s="208">
        <v>-8.8438000000000007E-18</v>
      </c>
      <c r="AC325" s="208">
        <v>1.8318000000000001E-14</v>
      </c>
      <c r="AD325" s="208">
        <v>-1.1151999999999999E-11</v>
      </c>
      <c r="AE325" s="208">
        <v>-9.6914000000000007E-9</v>
      </c>
      <c r="AF325" s="208">
        <v>1.6269999999999998E-5</v>
      </c>
      <c r="AG325" s="487"/>
      <c r="AI325" s="28"/>
      <c r="AK325" s="178">
        <v>10747</v>
      </c>
      <c r="AL325" s="6" t="s">
        <v>711</v>
      </c>
      <c r="AN325" s="281">
        <v>-1.4446487390895266</v>
      </c>
      <c r="AO325" s="281">
        <v>4.4498015261483131E-5</v>
      </c>
      <c r="AP325" s="281">
        <v>-1.4449802299986159</v>
      </c>
      <c r="AQ325" s="381">
        <v>6.9093079242614678E-5</v>
      </c>
      <c r="AR325" s="376">
        <f t="shared" si="27"/>
        <v>331.49090908923819</v>
      </c>
      <c r="AS325" s="377">
        <f t="shared" si="25"/>
        <v>6.4487390895267005</v>
      </c>
      <c r="BA325" s="527"/>
    </row>
    <row r="326" spans="1:53" x14ac:dyDescent="0.25">
      <c r="B326" s="29">
        <v>10749</v>
      </c>
      <c r="C326" s="29">
        <v>10749</v>
      </c>
      <c r="D326" s="5">
        <v>20220</v>
      </c>
      <c r="E326" s="4">
        <v>13623</v>
      </c>
      <c r="F326" s="4">
        <v>928</v>
      </c>
      <c r="H326" s="4" t="s">
        <v>524</v>
      </c>
      <c r="I326" s="112" t="s">
        <v>523</v>
      </c>
      <c r="K326" s="501" t="s">
        <v>623</v>
      </c>
      <c r="N326" s="4" t="s">
        <v>590</v>
      </c>
      <c r="V326" s="486">
        <v>-1.0376999999999999E-3</v>
      </c>
      <c r="W326" s="8">
        <v>-1.407</v>
      </c>
      <c r="AA326" s="208">
        <v>-3.2575000000000002E-22</v>
      </c>
      <c r="AB326" s="208">
        <v>2.8367000000000001E-18</v>
      </c>
      <c r="AC326" s="208">
        <v>-1.0386E-14</v>
      </c>
      <c r="AD326" s="208">
        <v>2.0412000000000001E-11</v>
      </c>
      <c r="AE326" s="208">
        <v>-2.2641000000000001E-8</v>
      </c>
      <c r="AF326" s="208">
        <v>1.4562000000000001E-5</v>
      </c>
      <c r="AG326" s="487"/>
      <c r="AI326" s="28"/>
      <c r="AK326" s="178">
        <v>10749</v>
      </c>
      <c r="AL326" s="6" t="s">
        <v>711</v>
      </c>
      <c r="AN326" s="281">
        <v>-1.413625135748751</v>
      </c>
      <c r="AO326" s="281">
        <v>4.0959883660212988E-5</v>
      </c>
      <c r="AP326" s="281">
        <v>-1.4139886115063263</v>
      </c>
      <c r="AQ326" s="381">
        <v>4.3078448799928336E-5</v>
      </c>
      <c r="AR326" s="376">
        <f t="shared" si="27"/>
        <v>363.47575757522679</v>
      </c>
      <c r="AS326" s="377">
        <f t="shared" si="25"/>
        <v>6.6251357487510099</v>
      </c>
      <c r="BA326" s="527"/>
    </row>
    <row r="327" spans="1:53" x14ac:dyDescent="0.25">
      <c r="B327" s="29">
        <v>10850</v>
      </c>
      <c r="C327" s="29">
        <v>10850</v>
      </c>
      <c r="D327" s="5">
        <v>20043</v>
      </c>
      <c r="E327" s="4">
        <v>14221</v>
      </c>
      <c r="F327" s="4">
        <v>935</v>
      </c>
      <c r="H327" s="4" t="s">
        <v>524</v>
      </c>
      <c r="I327" s="112" t="s">
        <v>523</v>
      </c>
      <c r="K327" s="501" t="s">
        <v>715</v>
      </c>
      <c r="N327" s="4" t="s">
        <v>590</v>
      </c>
      <c r="V327" s="486">
        <v>-1.0581E-3</v>
      </c>
      <c r="W327" s="8">
        <v>-1.5172000000000001</v>
      </c>
      <c r="AA327" s="208">
        <v>-7.0322999999999999E-22</v>
      </c>
      <c r="AB327" s="208">
        <v>5.0481999999999998E-18</v>
      </c>
      <c r="AC327" s="208">
        <v>-1.4552000000000001E-14</v>
      </c>
      <c r="AD327" s="208">
        <v>2.1648E-11</v>
      </c>
      <c r="AE327" s="208">
        <v>-1.7970999999999999E-8</v>
      </c>
      <c r="AF327" s="208">
        <v>9.5727000000000007E-6</v>
      </c>
      <c r="AG327" s="487"/>
      <c r="AI327" s="28"/>
      <c r="AK327" s="178">
        <v>10850</v>
      </c>
      <c r="AL327" s="112" t="s">
        <v>716</v>
      </c>
      <c r="AN327" s="281">
        <v>-1.5218477011296681</v>
      </c>
      <c r="AO327" s="281">
        <v>4.3506153955424913E-5</v>
      </c>
      <c r="AP327" s="281">
        <v>-1.5221053677963354</v>
      </c>
      <c r="AQ327" s="381">
        <v>4.9837922110799444E-5</v>
      </c>
      <c r="AR327" s="376">
        <f t="shared" si="27"/>
        <v>257.66666666737768</v>
      </c>
      <c r="AS327" s="377">
        <f t="shared" si="25"/>
        <v>4.6477011296679471</v>
      </c>
      <c r="BA327" s="527"/>
    </row>
    <row r="328" spans="1:53" x14ac:dyDescent="0.25">
      <c r="B328" s="29">
        <v>10852</v>
      </c>
      <c r="C328" s="29">
        <v>10852</v>
      </c>
      <c r="D328" s="5">
        <v>19751</v>
      </c>
      <c r="E328" s="4">
        <v>14218</v>
      </c>
      <c r="F328" s="4">
        <v>936</v>
      </c>
      <c r="H328" s="4" t="s">
        <v>524</v>
      </c>
      <c r="I328" s="112" t="s">
        <v>523</v>
      </c>
      <c r="K328" s="501" t="s">
        <v>715</v>
      </c>
      <c r="N328" s="4" t="s">
        <v>590</v>
      </c>
      <c r="V328" s="486">
        <v>-1.0660999999999999E-3</v>
      </c>
      <c r="W328" s="8">
        <v>-1.5037</v>
      </c>
      <c r="AA328" s="208">
        <v>4.9466999999999997E-23</v>
      </c>
      <c r="AB328" s="208">
        <v>1.6974E-19</v>
      </c>
      <c r="AC328" s="208">
        <v>-2.8115E-15</v>
      </c>
      <c r="AD328" s="208">
        <v>9.3899999999999994E-12</v>
      </c>
      <c r="AE328" s="208">
        <v>-1.3941000000000001E-8</v>
      </c>
      <c r="AF328" s="208">
        <v>1.0946E-5</v>
      </c>
      <c r="AG328" s="487"/>
      <c r="AI328" s="28"/>
      <c r="AK328" s="178">
        <v>10852</v>
      </c>
      <c r="AL328" s="112" t="s">
        <v>716</v>
      </c>
      <c r="AN328" s="281">
        <v>-1.5103303663279317</v>
      </c>
      <c r="AO328" s="281">
        <v>4.8866296769016767E-5</v>
      </c>
      <c r="AP328" s="281">
        <v>-1.5105895491236327</v>
      </c>
      <c r="AQ328" s="381">
        <v>5.268982775556219E-5</v>
      </c>
      <c r="AR328" s="376">
        <f t="shared" si="27"/>
        <v>259.18279570102953</v>
      </c>
      <c r="AS328" s="377">
        <f t="shared" ref="AS328:AS358" si="28">(W328-AN328)*1000</f>
        <v>6.6303663279316805</v>
      </c>
      <c r="BA328" s="527"/>
    </row>
    <row r="329" spans="1:53" x14ac:dyDescent="0.25">
      <c r="B329" s="29">
        <v>10868</v>
      </c>
      <c r="C329" s="29">
        <v>10868</v>
      </c>
      <c r="D329" s="5">
        <v>20103</v>
      </c>
      <c r="E329" s="4">
        <v>14099</v>
      </c>
      <c r="F329" s="4">
        <v>938</v>
      </c>
      <c r="H329" s="4" t="s">
        <v>524</v>
      </c>
      <c r="I329" s="112" t="s">
        <v>523</v>
      </c>
      <c r="K329" s="501" t="s">
        <v>623</v>
      </c>
      <c r="N329" s="4" t="s">
        <v>590</v>
      </c>
      <c r="V329" s="486">
        <v>-1.0449999999999999E-3</v>
      </c>
      <c r="W329" s="8">
        <v>-1.3927</v>
      </c>
      <c r="AA329" s="208">
        <v>-2.6583E-22</v>
      </c>
      <c r="AB329" s="208">
        <v>2.3015E-18</v>
      </c>
      <c r="AC329" s="208">
        <v>-8.3763000000000001E-15</v>
      </c>
      <c r="AD329" s="208">
        <v>1.6371999999999998E-11</v>
      </c>
      <c r="AE329" s="208">
        <v>-1.7946000000000001E-8</v>
      </c>
      <c r="AF329" s="208">
        <v>1.1722000000000001E-5</v>
      </c>
      <c r="AG329" s="487"/>
      <c r="AI329" s="28"/>
      <c r="AK329" s="178">
        <v>10868</v>
      </c>
      <c r="AL329" s="112" t="s">
        <v>721</v>
      </c>
      <c r="AN329" s="281">
        <v>-1.3998210703039207</v>
      </c>
      <c r="AO329" s="281">
        <v>4.2441819277033194E-5</v>
      </c>
      <c r="AP329" s="281">
        <v>-1.3999971482450968</v>
      </c>
      <c r="AQ329" s="381">
        <v>4.1511703719689315E-5</v>
      </c>
      <c r="AR329" s="376">
        <f t="shared" si="27"/>
        <v>176.07794117613372</v>
      </c>
      <c r="AS329" s="377">
        <f t="shared" si="28"/>
        <v>7.121070303920618</v>
      </c>
      <c r="BA329" s="527"/>
    </row>
    <row r="330" spans="1:53" x14ac:dyDescent="0.25">
      <c r="B330" s="29">
        <v>10894</v>
      </c>
      <c r="C330" s="29">
        <v>10894</v>
      </c>
      <c r="D330" s="5">
        <v>20002</v>
      </c>
      <c r="E330" s="4">
        <v>14098</v>
      </c>
      <c r="F330" s="4">
        <v>940</v>
      </c>
      <c r="H330" s="4" t="s">
        <v>524</v>
      </c>
      <c r="I330" s="112" t="s">
        <v>523</v>
      </c>
      <c r="K330" s="501" t="s">
        <v>623</v>
      </c>
      <c r="N330" s="4" t="s">
        <v>590</v>
      </c>
      <c r="V330" s="486">
        <v>-1.0562E-3</v>
      </c>
      <c r="W330" s="8">
        <v>-1.4965999999999999</v>
      </c>
      <c r="AA330" s="208">
        <v>4.6708000000000001E-23</v>
      </c>
      <c r="AB330" s="208">
        <v>2.4439999999999998E-19</v>
      </c>
      <c r="AC330" s="208">
        <v>-3.2678E-15</v>
      </c>
      <c r="AD330" s="208">
        <v>1.0607E-11</v>
      </c>
      <c r="AE330" s="208">
        <v>-1.5215000000000001E-8</v>
      </c>
      <c r="AF330" s="208">
        <v>1.1052E-5</v>
      </c>
      <c r="AG330" s="487"/>
      <c r="AI330" s="28"/>
      <c r="AK330" s="178">
        <v>10894</v>
      </c>
      <c r="AL330" s="112" t="s">
        <v>721</v>
      </c>
      <c r="AN330" s="281">
        <v>-1.5014867901361952</v>
      </c>
      <c r="AO330" s="281">
        <v>4.1310575450905042E-5</v>
      </c>
      <c r="AP330" s="281">
        <v>-1.5016935019009006</v>
      </c>
      <c r="AQ330" s="381">
        <v>3.6625945399974691E-5</v>
      </c>
      <c r="AR330" s="376">
        <f t="shared" si="27"/>
        <v>206.71176470532515</v>
      </c>
      <c r="AS330" s="377">
        <f t="shared" si="28"/>
        <v>4.886790136195307</v>
      </c>
      <c r="BA330" s="527"/>
    </row>
    <row r="331" spans="1:53" x14ac:dyDescent="0.25">
      <c r="B331" s="29">
        <v>10896</v>
      </c>
      <c r="C331" s="29">
        <v>10896</v>
      </c>
      <c r="D331" s="5">
        <v>20060</v>
      </c>
      <c r="E331" s="4">
        <v>14301</v>
      </c>
      <c r="F331" s="4">
        <v>942</v>
      </c>
      <c r="H331" s="4" t="s">
        <v>524</v>
      </c>
      <c r="I331" s="112" t="s">
        <v>523</v>
      </c>
      <c r="K331" s="501" t="s">
        <v>715</v>
      </c>
      <c r="N331" s="4" t="s">
        <v>590</v>
      </c>
      <c r="V331" s="486">
        <v>-1.0589E-3</v>
      </c>
      <c r="W331" s="8">
        <v>-1.4748000000000001</v>
      </c>
      <c r="AA331" s="208">
        <v>-7.3232000000000002E-22</v>
      </c>
      <c r="AB331" s="208">
        <v>5.4884999999999997E-18</v>
      </c>
      <c r="AC331" s="208">
        <v>-1.6848999999999999E-14</v>
      </c>
      <c r="AD331" s="208">
        <v>2.7379000000000001E-11</v>
      </c>
      <c r="AE331" s="208">
        <v>-2.5160999999999999E-8</v>
      </c>
      <c r="AF331" s="208">
        <v>1.3348E-5</v>
      </c>
      <c r="AG331" s="487"/>
      <c r="AI331" s="28"/>
      <c r="AK331" s="176">
        <v>10896</v>
      </c>
      <c r="AL331" s="112" t="s">
        <v>723</v>
      </c>
      <c r="AN331" s="281">
        <v>-1.5240192075905048</v>
      </c>
      <c r="AO331" s="281">
        <v>4.0517108100982618E-5</v>
      </c>
      <c r="AP331" s="281">
        <v>-1.5242801325905049</v>
      </c>
      <c r="AQ331" s="381">
        <v>3.918521491762921E-5</v>
      </c>
      <c r="AR331" s="376">
        <f t="shared" si="27"/>
        <v>260.92500000007846</v>
      </c>
      <c r="AS331" s="377">
        <f t="shared" si="28"/>
        <v>49.219207590504688</v>
      </c>
      <c r="BA331" s="527"/>
    </row>
    <row r="332" spans="1:53" x14ac:dyDescent="0.25">
      <c r="B332" s="29">
        <v>10952</v>
      </c>
      <c r="C332" s="29">
        <v>10952</v>
      </c>
      <c r="D332" s="5">
        <v>20532</v>
      </c>
      <c r="E332" s="4">
        <v>14293</v>
      </c>
      <c r="F332" s="4">
        <v>943</v>
      </c>
      <c r="H332" s="4" t="s">
        <v>524</v>
      </c>
      <c r="I332" s="112" t="s">
        <v>523</v>
      </c>
      <c r="K332" s="501" t="s">
        <v>715</v>
      </c>
      <c r="N332" s="4" t="s">
        <v>590</v>
      </c>
      <c r="V332" s="486">
        <v>-1.0356E-3</v>
      </c>
      <c r="W332" s="8">
        <v>-1.3796999999999999</v>
      </c>
      <c r="AA332" s="208">
        <v>1.0753E-21</v>
      </c>
      <c r="AB332" s="208">
        <v>-6.6225E-18</v>
      </c>
      <c r="AC332" s="208">
        <v>1.4234999999999999E-14</v>
      </c>
      <c r="AD332" s="208">
        <v>-1.0283999999999999E-11</v>
      </c>
      <c r="AE332" s="208">
        <v>-4.3975000000000002E-9</v>
      </c>
      <c r="AF332" s="208">
        <v>1.0139999999999999E-5</v>
      </c>
      <c r="AG332" s="487"/>
      <c r="AI332" s="28"/>
      <c r="AK332" s="176">
        <v>10952</v>
      </c>
      <c r="AL332" s="112" t="s">
        <v>723</v>
      </c>
      <c r="AN332" s="281">
        <v>-1.3866788851616629</v>
      </c>
      <c r="AO332" s="281">
        <v>4.247273778611416E-5</v>
      </c>
      <c r="AP332" s="281">
        <v>-1.3867880155188066</v>
      </c>
      <c r="AQ332" s="381">
        <v>3.9203971492932084E-5</v>
      </c>
      <c r="AR332" s="376">
        <f t="shared" si="27"/>
        <v>109.13035714366082</v>
      </c>
      <c r="AS332" s="377">
        <f t="shared" si="28"/>
        <v>6.9788851616630065</v>
      </c>
      <c r="BA332" s="527"/>
    </row>
    <row r="333" spans="1:53" x14ac:dyDescent="0.25">
      <c r="B333" s="29">
        <v>10953</v>
      </c>
      <c r="C333" s="29">
        <v>10953</v>
      </c>
      <c r="D333" s="5">
        <v>20520</v>
      </c>
      <c r="E333" s="4">
        <v>14433</v>
      </c>
      <c r="F333" s="4">
        <v>946</v>
      </c>
      <c r="H333" s="4" t="s">
        <v>524</v>
      </c>
      <c r="I333" s="112" t="s">
        <v>523</v>
      </c>
      <c r="K333" s="501" t="s">
        <v>715</v>
      </c>
      <c r="N333" s="4" t="s">
        <v>590</v>
      </c>
      <c r="V333" s="486">
        <v>-1.0392999999999999E-3</v>
      </c>
      <c r="W333" s="8">
        <v>-1.3763000000000001</v>
      </c>
      <c r="AA333" s="208">
        <v>-7.6874000000000002E-22</v>
      </c>
      <c r="AB333" s="208">
        <v>5.5132999999999998E-18</v>
      </c>
      <c r="AC333" s="208">
        <v>-1.5871999999999999E-14</v>
      </c>
      <c r="AD333" s="208">
        <v>2.3572E-11</v>
      </c>
      <c r="AE333" s="208">
        <v>-1.9495E-8</v>
      </c>
      <c r="AF333" s="208">
        <v>1.0458E-5</v>
      </c>
      <c r="AG333" s="487"/>
      <c r="AI333" s="28"/>
      <c r="AK333" s="176">
        <v>10953</v>
      </c>
      <c r="AL333" s="112" t="s">
        <v>724</v>
      </c>
      <c r="AN333" s="281">
        <v>-1.3817978649137479</v>
      </c>
      <c r="AO333" s="281">
        <v>6.7399302926738689E-5</v>
      </c>
      <c r="AP333" s="281">
        <v>-1.3821002451606625</v>
      </c>
      <c r="AQ333" s="381">
        <v>6.3152852877148443E-5</v>
      </c>
      <c r="AR333" s="376">
        <f t="shared" si="27"/>
        <v>302.38024691464636</v>
      </c>
      <c r="AS333" s="377">
        <f t="shared" si="28"/>
        <v>5.4978649137478186</v>
      </c>
      <c r="BA333" s="527"/>
    </row>
    <row r="334" spans="1:53" s="99" customFormat="1" x14ac:dyDescent="0.25">
      <c r="A334" s="99" t="s">
        <v>729</v>
      </c>
      <c r="B334" s="37">
        <v>10954</v>
      </c>
      <c r="C334" s="37">
        <v>10954</v>
      </c>
      <c r="D334" s="34">
        <v>20144</v>
      </c>
      <c r="E334" s="35">
        <v>14458</v>
      </c>
      <c r="F334" s="35">
        <v>949</v>
      </c>
      <c r="G334" s="35"/>
      <c r="H334" s="35" t="s">
        <v>524</v>
      </c>
      <c r="I334" s="566" t="s">
        <v>523</v>
      </c>
      <c r="J334" s="35"/>
      <c r="K334" s="648" t="s">
        <v>715</v>
      </c>
      <c r="L334" s="593"/>
      <c r="M334" s="35"/>
      <c r="N334" s="35" t="s">
        <v>590</v>
      </c>
      <c r="O334" s="101"/>
      <c r="P334" s="216"/>
      <c r="Q334" s="216"/>
      <c r="R334" s="216"/>
      <c r="S334" s="216"/>
      <c r="T334" s="216"/>
      <c r="U334" s="216"/>
      <c r="V334" s="685">
        <v>-1.0283E-3</v>
      </c>
      <c r="W334" s="102">
        <v>-1.3612</v>
      </c>
      <c r="X334" s="129"/>
      <c r="Y334" s="216"/>
      <c r="Z334" s="216"/>
      <c r="AA334" s="216">
        <v>7.5279000000000004E-22</v>
      </c>
      <c r="AB334" s="216">
        <v>-4.2278E-18</v>
      </c>
      <c r="AC334" s="216">
        <v>6.9787999999999997E-15</v>
      </c>
      <c r="AD334" s="216">
        <v>1.3037E-12</v>
      </c>
      <c r="AE334" s="216">
        <v>-1.4526000000000001E-8</v>
      </c>
      <c r="AF334" s="216">
        <v>1.4566000000000001E-5</v>
      </c>
      <c r="AG334" s="622"/>
      <c r="AH334" s="102"/>
      <c r="AI334" s="653"/>
      <c r="AJ334" s="35"/>
      <c r="AK334" s="620">
        <v>10954</v>
      </c>
      <c r="AL334" s="566" t="s">
        <v>733</v>
      </c>
      <c r="AN334" s="426">
        <v>-1.3684700000000001</v>
      </c>
      <c r="AO334" s="426">
        <v>5.8467200000000002E-5</v>
      </c>
      <c r="AP334" s="426">
        <v>-1.36873</v>
      </c>
      <c r="AQ334" s="395">
        <v>4.6368100000000001E-5</v>
      </c>
      <c r="AR334" s="623">
        <f t="shared" si="27"/>
        <v>259.99999999992696</v>
      </c>
      <c r="AS334" s="624">
        <f t="shared" si="28"/>
        <v>7.2700000000001097</v>
      </c>
      <c r="AT334" s="621"/>
      <c r="BA334" s="625"/>
    </row>
    <row r="335" spans="1:53" x14ac:dyDescent="0.25">
      <c r="B335" s="29">
        <v>10958</v>
      </c>
      <c r="C335" s="29">
        <v>10958</v>
      </c>
      <c r="D335" s="5">
        <v>20135</v>
      </c>
      <c r="E335" s="4">
        <v>14461</v>
      </c>
      <c r="F335" s="4">
        <v>950</v>
      </c>
      <c r="H335" s="4" t="s">
        <v>524</v>
      </c>
      <c r="I335" s="112" t="s">
        <v>523</v>
      </c>
      <c r="K335" s="501" t="s">
        <v>715</v>
      </c>
      <c r="N335" s="4" t="s">
        <v>590</v>
      </c>
      <c r="V335" s="486">
        <v>-1.0422999999999999E-3</v>
      </c>
      <c r="W335" s="8">
        <v>-1.4067000000000001</v>
      </c>
      <c r="AA335" s="208">
        <v>-3.8418999999999999E-22</v>
      </c>
      <c r="AB335" s="208">
        <v>3.0324000000000001E-18</v>
      </c>
      <c r="AC335" s="208">
        <v>-9.9589000000000002E-15</v>
      </c>
      <c r="AD335" s="208">
        <v>1.7552000000000001E-11</v>
      </c>
      <c r="AE335" s="208">
        <v>-1.7952000000000001E-8</v>
      </c>
      <c r="AF335" s="208">
        <v>1.1539000000000001E-5</v>
      </c>
      <c r="AG335" s="487"/>
      <c r="AI335" s="28"/>
      <c r="AK335" s="176">
        <v>10958</v>
      </c>
      <c r="AL335" s="112" t="s">
        <v>734</v>
      </c>
      <c r="AN335" s="281">
        <v>-1.4135</v>
      </c>
      <c r="AO335" s="281">
        <v>6.6183E-5</v>
      </c>
      <c r="AP335" s="281">
        <v>-1.41367</v>
      </c>
      <c r="AQ335" s="381">
        <v>5.6843599999999999E-5</v>
      </c>
      <c r="AR335" s="376">
        <f t="shared" si="27"/>
        <v>170.00000000000347</v>
      </c>
      <c r="AS335" s="377">
        <f t="shared" si="28"/>
        <v>6.7999999999999172</v>
      </c>
      <c r="BA335" s="527"/>
    </row>
    <row r="336" spans="1:53" x14ac:dyDescent="0.25">
      <c r="B336" s="29">
        <v>10960</v>
      </c>
      <c r="C336" s="29">
        <v>10960</v>
      </c>
      <c r="D336" s="5">
        <v>20150</v>
      </c>
      <c r="E336" s="4">
        <v>14457</v>
      </c>
      <c r="F336" s="4">
        <v>952</v>
      </c>
      <c r="H336" s="4" t="s">
        <v>524</v>
      </c>
      <c r="I336" s="112" t="s">
        <v>523</v>
      </c>
      <c r="K336" s="501" t="s">
        <v>715</v>
      </c>
      <c r="N336" s="4" t="s">
        <v>590</v>
      </c>
      <c r="V336" s="486">
        <v>-1.0173999999999999E-3</v>
      </c>
      <c r="W336" s="8">
        <v>-1.3940999999999999</v>
      </c>
      <c r="AA336" s="208">
        <v>-2.5498999999999999E-22</v>
      </c>
      <c r="AB336" s="208">
        <v>2.1082000000000001E-18</v>
      </c>
      <c r="AC336" s="208">
        <v>-7.3077999999999994E-15</v>
      </c>
      <c r="AD336" s="208">
        <v>1.3635E-11</v>
      </c>
      <c r="AE336" s="208">
        <v>-1.4736E-8</v>
      </c>
      <c r="AF336" s="208">
        <v>1.0006E-5</v>
      </c>
      <c r="AG336" s="487"/>
      <c r="AI336" s="28"/>
      <c r="AK336" s="176">
        <v>10960</v>
      </c>
      <c r="AL336" s="112" t="s">
        <v>735</v>
      </c>
      <c r="AN336" s="281">
        <v>-1.40049</v>
      </c>
      <c r="AO336" s="281">
        <v>5.80089E-5</v>
      </c>
      <c r="AP336" s="281">
        <v>-1.40055</v>
      </c>
      <c r="AQ336" s="381">
        <v>5.9495299999999999E-5</v>
      </c>
      <c r="AR336" s="376">
        <f t="shared" si="27"/>
        <v>59.999999999948983</v>
      </c>
      <c r="AS336" s="377">
        <f t="shared" si="28"/>
        <v>6.3900000000001178</v>
      </c>
      <c r="BA336" s="527"/>
    </row>
    <row r="337" spans="2:53" x14ac:dyDescent="0.25">
      <c r="B337" s="29">
        <v>10961</v>
      </c>
      <c r="C337" s="29">
        <v>10961</v>
      </c>
      <c r="D337" s="5">
        <v>20592</v>
      </c>
      <c r="E337" s="4">
        <v>14460</v>
      </c>
      <c r="F337" s="4">
        <v>953</v>
      </c>
      <c r="H337" s="4" t="s">
        <v>524</v>
      </c>
      <c r="I337" s="112" t="s">
        <v>523</v>
      </c>
      <c r="K337" s="501" t="s">
        <v>715</v>
      </c>
      <c r="N337" s="4" t="s">
        <v>590</v>
      </c>
      <c r="V337" s="486">
        <v>-1.0154999999999999E-3</v>
      </c>
      <c r="W337" s="8">
        <v>-1.3561000000000001</v>
      </c>
      <c r="AA337" s="208">
        <v>-8.2863000000000003E-22</v>
      </c>
      <c r="AB337" s="208">
        <v>6.0120000000000001E-18</v>
      </c>
      <c r="AC337" s="208">
        <v>-1.7618999999999999E-14</v>
      </c>
      <c r="AD337" s="208">
        <v>2.6875000000000001E-11</v>
      </c>
      <c r="AE337" s="208">
        <v>-2.2700000000000001E-8</v>
      </c>
      <c r="AF337" s="208">
        <v>1.0631999999999999E-5</v>
      </c>
      <c r="AG337" s="487"/>
      <c r="AI337" s="28"/>
      <c r="AK337" s="176">
        <v>10961</v>
      </c>
      <c r="AL337" s="112" t="s">
        <v>735</v>
      </c>
      <c r="AN337" s="281">
        <v>-1.3617600000000001</v>
      </c>
      <c r="AO337" s="281">
        <v>1.37665E-4</v>
      </c>
      <c r="AP337" s="281">
        <v>-1.3618300000000001</v>
      </c>
      <c r="AQ337" s="381">
        <v>1.1684300000000001E-4</v>
      </c>
      <c r="AR337" s="376">
        <f t="shared" si="27"/>
        <v>70.000000000014495</v>
      </c>
      <c r="AS337" s="377">
        <f t="shared" si="28"/>
        <v>5.6599999999999984</v>
      </c>
      <c r="BA337" s="527"/>
    </row>
    <row r="338" spans="2:53" x14ac:dyDescent="0.25">
      <c r="B338" s="29">
        <v>11018</v>
      </c>
      <c r="C338" s="29">
        <v>11018</v>
      </c>
      <c r="D338" s="5">
        <v>20084</v>
      </c>
      <c r="E338" s="4">
        <v>14459</v>
      </c>
      <c r="F338" s="4">
        <v>960</v>
      </c>
      <c r="H338" s="4" t="s">
        <v>524</v>
      </c>
      <c r="I338" s="112" t="s">
        <v>523</v>
      </c>
      <c r="K338" s="501" t="s">
        <v>715</v>
      </c>
      <c r="N338" s="4" t="s">
        <v>590</v>
      </c>
      <c r="V338" s="486">
        <v>-9.9759000000000002E-4</v>
      </c>
      <c r="W338" s="8">
        <v>-1.3025</v>
      </c>
      <c r="AA338" s="208">
        <v>-2.0067999999999999E-22</v>
      </c>
      <c r="AB338" s="208">
        <v>1.6505999999999999E-18</v>
      </c>
      <c r="AC338" s="208">
        <v>-5.6898000000000003E-15</v>
      </c>
      <c r="AD338" s="208">
        <v>1.0554E-11</v>
      </c>
      <c r="AE338" s="208">
        <v>-1.1084E-8</v>
      </c>
      <c r="AF338" s="208">
        <v>6.9364000000000002E-6</v>
      </c>
      <c r="AG338" s="487"/>
      <c r="AI338" s="28"/>
      <c r="AK338" s="176">
        <v>11018</v>
      </c>
      <c r="AL338" s="112" t="s">
        <v>739</v>
      </c>
      <c r="AN338" s="281">
        <v>-1.3072999999999999</v>
      </c>
      <c r="AO338" s="281">
        <v>1.59421E-4</v>
      </c>
      <c r="AP338" s="281">
        <v>-1.3073600000000001</v>
      </c>
      <c r="AQ338" s="381">
        <v>1.47114E-4</v>
      </c>
      <c r="AR338" s="376">
        <f t="shared" si="27"/>
        <v>60.000000000171028</v>
      </c>
      <c r="AS338" s="377">
        <f t="shared" si="28"/>
        <v>4.7999999999999154</v>
      </c>
      <c r="BA338" s="527"/>
    </row>
    <row r="339" spans="2:53" x14ac:dyDescent="0.25">
      <c r="B339" s="29">
        <v>11021</v>
      </c>
      <c r="C339" s="29">
        <v>11021</v>
      </c>
      <c r="D339" s="5">
        <v>20134</v>
      </c>
      <c r="E339" s="4">
        <v>15328</v>
      </c>
      <c r="F339" s="4">
        <v>961</v>
      </c>
      <c r="H339" s="4" t="s">
        <v>524</v>
      </c>
      <c r="I339" s="112" t="s">
        <v>523</v>
      </c>
      <c r="K339" s="501" t="s">
        <v>715</v>
      </c>
      <c r="N339" s="4" t="s">
        <v>590</v>
      </c>
      <c r="V339" s="486">
        <v>-9.8133000000000009E-4</v>
      </c>
      <c r="W339" s="8">
        <v>-1.3052999999999999</v>
      </c>
      <c r="AA339" s="208">
        <v>-3.9966999999999999E-22</v>
      </c>
      <c r="AB339" s="208">
        <v>2.8704000000000001E-18</v>
      </c>
      <c r="AC339" s="208">
        <v>-8.2999000000000006E-15</v>
      </c>
      <c r="AD339" s="208">
        <v>1.2432E-11</v>
      </c>
      <c r="AE339" s="208">
        <v>-1.0268E-8</v>
      </c>
      <c r="AF339" s="208">
        <v>5.2143000000000002E-6</v>
      </c>
      <c r="AG339" s="487"/>
      <c r="AI339" s="28"/>
      <c r="AK339" s="176">
        <v>11021</v>
      </c>
      <c r="AL339" s="112" t="s">
        <v>741</v>
      </c>
      <c r="AN339" s="281">
        <v>-1.3103199999999999</v>
      </c>
      <c r="AO339" s="281">
        <v>5.3988900000000001E-5</v>
      </c>
      <c r="AP339" s="281">
        <v>-1.3103400000000001</v>
      </c>
      <c r="AQ339" s="381">
        <v>5.3227499999999998E-5</v>
      </c>
      <c r="AR339" s="376">
        <f t="shared" si="27"/>
        <v>20.000000000131024</v>
      </c>
      <c r="AS339" s="377">
        <f t="shared" si="28"/>
        <v>5.0200000000000244</v>
      </c>
      <c r="BA339" s="527"/>
    </row>
    <row r="340" spans="2:53" x14ac:dyDescent="0.25">
      <c r="B340" s="29">
        <v>11022</v>
      </c>
      <c r="C340" s="29">
        <v>11022</v>
      </c>
      <c r="D340" s="5">
        <v>20138</v>
      </c>
      <c r="E340" s="4">
        <v>15164</v>
      </c>
      <c r="F340" s="4">
        <v>963</v>
      </c>
      <c r="H340" s="4" t="s">
        <v>524</v>
      </c>
      <c r="I340" s="112" t="s">
        <v>523</v>
      </c>
      <c r="K340" s="501" t="s">
        <v>715</v>
      </c>
      <c r="N340" s="4" t="s">
        <v>590</v>
      </c>
      <c r="V340" s="486">
        <v>-9.8230999999999991E-4</v>
      </c>
      <c r="W340" s="8">
        <v>-1.3165</v>
      </c>
      <c r="AA340" s="208">
        <v>1.6883999999999999E-22</v>
      </c>
      <c r="AB340" s="208">
        <v>-7.7905000000000001E-19</v>
      </c>
      <c r="AC340" s="208">
        <v>3.5314000000000001E-16</v>
      </c>
      <c r="AD340" s="208">
        <v>3.6784999999999997E-12</v>
      </c>
      <c r="AE340" s="208">
        <v>-7.9813000000000001E-9</v>
      </c>
      <c r="AF340" s="208">
        <v>7.1434000000000001E-6</v>
      </c>
      <c r="AG340" s="487"/>
      <c r="AI340" s="28"/>
      <c r="AK340" s="176">
        <v>11022</v>
      </c>
      <c r="AL340" s="112" t="s">
        <v>741</v>
      </c>
      <c r="AN340" s="281">
        <v>-1.32172</v>
      </c>
      <c r="AO340" s="281">
        <v>3.6601899999999999E-5</v>
      </c>
      <c r="AP340" s="281">
        <v>-1.32182</v>
      </c>
      <c r="AQ340" s="381">
        <v>3.85554E-5</v>
      </c>
      <c r="AR340" s="376">
        <f t="shared" si="27"/>
        <v>99.999999999988987</v>
      </c>
      <c r="AS340" s="377">
        <f t="shared" si="28"/>
        <v>5.2200000000000024</v>
      </c>
      <c r="BA340" s="527"/>
    </row>
    <row r="341" spans="2:53" x14ac:dyDescent="0.25">
      <c r="B341" s="29">
        <v>11045</v>
      </c>
      <c r="C341" s="29">
        <v>11045</v>
      </c>
      <c r="D341" s="5">
        <v>20492</v>
      </c>
      <c r="E341" s="4">
        <v>15165</v>
      </c>
      <c r="F341" s="4">
        <v>962</v>
      </c>
      <c r="H341" s="4" t="s">
        <v>524</v>
      </c>
      <c r="I341" s="112" t="s">
        <v>523</v>
      </c>
      <c r="K341" s="501" t="s">
        <v>715</v>
      </c>
      <c r="N341" s="4" t="s">
        <v>590</v>
      </c>
      <c r="V341" s="486">
        <v>-9.7711E-4</v>
      </c>
      <c r="W341" s="8">
        <v>-1.3531</v>
      </c>
      <c r="AA341" s="208">
        <v>1.6045E-22</v>
      </c>
      <c r="AB341" s="208">
        <v>-5.9539E-19</v>
      </c>
      <c r="AC341" s="208">
        <v>-7.5152000000000003E-16</v>
      </c>
      <c r="AD341" s="208">
        <v>6.6634999999999996E-12</v>
      </c>
      <c r="AE341" s="208">
        <v>-1.1930999999999999E-8</v>
      </c>
      <c r="AF341" s="208">
        <v>9.3984999999999999E-6</v>
      </c>
      <c r="AG341" s="487"/>
      <c r="AI341" s="28"/>
      <c r="AK341" s="176">
        <v>11045</v>
      </c>
      <c r="AL341" s="112" t="s">
        <v>741</v>
      </c>
      <c r="AN341" s="281">
        <v>-1.35883</v>
      </c>
      <c r="AO341" s="281">
        <v>6.4815500000000003E-5</v>
      </c>
      <c r="AP341" s="281">
        <v>-1.3588899999999999</v>
      </c>
      <c r="AQ341" s="381">
        <v>5.9506699999999997E-5</v>
      </c>
      <c r="AR341" s="376">
        <f t="shared" si="27"/>
        <v>59.999999999948983</v>
      </c>
      <c r="AS341" s="377">
        <f t="shared" si="28"/>
        <v>5.7300000000000129</v>
      </c>
      <c r="BA341" s="527"/>
    </row>
    <row r="342" spans="2:53" x14ac:dyDescent="0.25">
      <c r="B342" s="29">
        <v>11046</v>
      </c>
      <c r="C342" s="29">
        <v>11046</v>
      </c>
      <c r="D342" s="5">
        <v>20620</v>
      </c>
      <c r="E342" s="4">
        <v>15480</v>
      </c>
      <c r="F342" s="4">
        <v>971</v>
      </c>
      <c r="H342" s="4" t="s">
        <v>524</v>
      </c>
      <c r="I342" s="112" t="s">
        <v>523</v>
      </c>
      <c r="K342" s="501" t="s">
        <v>715</v>
      </c>
      <c r="N342" s="4" t="s">
        <v>590</v>
      </c>
      <c r="V342" s="486">
        <v>-9.8774999999999991E-4</v>
      </c>
      <c r="W342" s="8">
        <v>-1.3402000000000001</v>
      </c>
      <c r="AA342" s="208">
        <v>-5.6688999999999998E-23</v>
      </c>
      <c r="AB342" s="208">
        <v>1.0237E-18</v>
      </c>
      <c r="AC342" s="208">
        <v>-5.6845E-15</v>
      </c>
      <c r="AD342" s="208">
        <v>1.4597E-11</v>
      </c>
      <c r="AE342" s="208">
        <v>-1.8924000000000001E-8</v>
      </c>
      <c r="AF342" s="208">
        <v>1.2886E-5</v>
      </c>
      <c r="AG342" s="487"/>
      <c r="AI342" s="28"/>
      <c r="AK342" s="178">
        <v>11046</v>
      </c>
      <c r="AL342" s="112" t="s">
        <v>747</v>
      </c>
      <c r="AN342" s="281">
        <v>-1.34578</v>
      </c>
      <c r="AO342" s="281">
        <v>6.1013400000000001E-5</v>
      </c>
      <c r="AP342" s="281">
        <v>-1.3459099999999999</v>
      </c>
      <c r="AQ342" s="381">
        <v>5.7170299999999997E-5</v>
      </c>
      <c r="AR342" s="376">
        <f t="shared" si="27"/>
        <v>129.99999999996348</v>
      </c>
      <c r="AS342" s="377">
        <f t="shared" si="28"/>
        <v>5.5799999999999184</v>
      </c>
      <c r="BA342" s="527"/>
    </row>
    <row r="343" spans="2:53" x14ac:dyDescent="0.25">
      <c r="B343" s="29">
        <v>11055</v>
      </c>
      <c r="C343" s="29">
        <v>11055</v>
      </c>
      <c r="D343" s="5">
        <v>20136</v>
      </c>
      <c r="E343" s="4">
        <v>15850</v>
      </c>
      <c r="F343" s="4">
        <v>974</v>
      </c>
      <c r="H343" s="4" t="s">
        <v>524</v>
      </c>
      <c r="I343" s="112" t="s">
        <v>523</v>
      </c>
      <c r="K343" s="501" t="s">
        <v>715</v>
      </c>
      <c r="N343" s="4" t="s">
        <v>590</v>
      </c>
      <c r="V343" s="486">
        <v>-1.0009000000000001E-3</v>
      </c>
      <c r="W343" s="8">
        <v>-1.3199000000000001</v>
      </c>
      <c r="AA343" s="208">
        <v>-6.5375E-22</v>
      </c>
      <c r="AB343" s="208">
        <v>4.6949000000000003E-18</v>
      </c>
      <c r="AC343" s="208">
        <v>-1.3575E-14</v>
      </c>
      <c r="AD343" s="208">
        <v>2.0335999999999999E-11</v>
      </c>
      <c r="AE343" s="208">
        <v>-1.6702E-8</v>
      </c>
      <c r="AF343" s="208">
        <v>7.8411000000000002E-6</v>
      </c>
      <c r="AG343" s="487"/>
      <c r="AI343" s="28"/>
      <c r="AK343" s="178">
        <v>11055</v>
      </c>
      <c r="AL343" s="112" t="s">
        <v>746</v>
      </c>
      <c r="AN343" s="281">
        <v>-1.32315</v>
      </c>
      <c r="AO343" s="281">
        <v>4.7892200000000002E-5</v>
      </c>
      <c r="AP343" s="281">
        <v>-1.3233600000000001</v>
      </c>
      <c r="AQ343" s="381">
        <v>4.3080200000000001E-5</v>
      </c>
      <c r="AR343" s="376">
        <f t="shared" ref="AR343:AR380" si="29">(AN343-AP343)*10^6</f>
        <v>210.00000000004349</v>
      </c>
      <c r="AS343" s="377">
        <f t="shared" si="28"/>
        <v>3.2499999999999751</v>
      </c>
      <c r="BA343" s="527"/>
    </row>
    <row r="344" spans="2:53" x14ac:dyDescent="0.25">
      <c r="B344" s="29">
        <v>11057</v>
      </c>
      <c r="C344" s="29">
        <v>11057</v>
      </c>
      <c r="D344" s="5">
        <v>20169</v>
      </c>
      <c r="E344" s="4">
        <v>15863</v>
      </c>
      <c r="F344" s="4">
        <v>975</v>
      </c>
      <c r="H344" s="4" t="s">
        <v>524</v>
      </c>
      <c r="I344" s="112" t="s">
        <v>523</v>
      </c>
      <c r="K344" s="501" t="s">
        <v>715</v>
      </c>
      <c r="N344" s="4" t="s">
        <v>590</v>
      </c>
      <c r="V344" s="486">
        <v>-9.7955000000000004E-4</v>
      </c>
      <c r="W344" s="8">
        <v>-1.3375999999999999</v>
      </c>
      <c r="AA344" s="208">
        <v>1.0142000000000001E-21</v>
      </c>
      <c r="AB344" s="208">
        <v>-6.2766999999999999E-18</v>
      </c>
      <c r="AC344" s="208">
        <v>1.3738E-14</v>
      </c>
      <c r="AD344" s="208">
        <v>-1.0812999999999999E-11</v>
      </c>
      <c r="AE344" s="208">
        <v>-2.2907E-9</v>
      </c>
      <c r="AF344" s="208">
        <v>8.1983999999999993E-6</v>
      </c>
      <c r="AG344" s="487"/>
      <c r="AI344" s="28"/>
      <c r="AK344" s="178">
        <v>11057</v>
      </c>
      <c r="AL344" s="112" t="s">
        <v>747</v>
      </c>
      <c r="AN344" s="281">
        <v>-1.34199</v>
      </c>
      <c r="AO344" s="281">
        <v>6.4127499999999999E-5</v>
      </c>
      <c r="AP344" s="281">
        <v>-1.34206</v>
      </c>
      <c r="AQ344" s="381">
        <v>5.6823600000000003E-5</v>
      </c>
      <c r="AR344" s="376">
        <f t="shared" si="29"/>
        <v>70.000000000014495</v>
      </c>
      <c r="AS344" s="377">
        <f t="shared" si="28"/>
        <v>4.390000000000116</v>
      </c>
      <c r="BA344" s="527"/>
    </row>
    <row r="345" spans="2:53" x14ac:dyDescent="0.25">
      <c r="B345" s="29">
        <v>11058</v>
      </c>
      <c r="C345" s="29">
        <v>11058</v>
      </c>
      <c r="D345" s="5">
        <v>21291</v>
      </c>
      <c r="E345" s="4">
        <v>16646</v>
      </c>
      <c r="F345" s="4">
        <v>976</v>
      </c>
      <c r="H345" s="4" t="s">
        <v>524</v>
      </c>
      <c r="I345" s="112" t="s">
        <v>523</v>
      </c>
      <c r="K345" s="501" t="s">
        <v>715</v>
      </c>
      <c r="N345" s="4" t="s">
        <v>590</v>
      </c>
      <c r="V345" s="486">
        <v>-9.8011999999999991E-4</v>
      </c>
      <c r="W345" s="8">
        <v>-1.331</v>
      </c>
      <c r="AA345" s="208">
        <v>-3.5443000000000001E-22</v>
      </c>
      <c r="AB345" s="208">
        <v>2.7556999999999999E-18</v>
      </c>
      <c r="AC345" s="208">
        <v>-8.8895999999999999E-15</v>
      </c>
      <c r="AD345" s="208">
        <v>1.5358000000000001E-11</v>
      </c>
      <c r="AE345" s="208">
        <v>-1.5109E-8</v>
      </c>
      <c r="AF345" s="208">
        <v>8.8992999999999997E-6</v>
      </c>
      <c r="AG345" s="487"/>
      <c r="AI345" s="28"/>
      <c r="AK345" s="178">
        <v>11058</v>
      </c>
      <c r="AL345" s="112" t="s">
        <v>772</v>
      </c>
      <c r="AN345" s="281">
        <v>-1.3354600000000001</v>
      </c>
      <c r="AO345" s="281">
        <v>7.8313399999999995E-5</v>
      </c>
      <c r="AP345" s="281">
        <v>-1.33588</v>
      </c>
      <c r="AQ345" s="381">
        <v>8.0942399999999999E-5</v>
      </c>
      <c r="AR345" s="376">
        <f t="shared" si="29"/>
        <v>419.99999999986494</v>
      </c>
      <c r="AS345" s="377">
        <f t="shared" si="28"/>
        <v>4.4600000000001305</v>
      </c>
      <c r="BA345" s="527"/>
    </row>
    <row r="346" spans="2:53" x14ac:dyDescent="0.25">
      <c r="B346" s="29">
        <v>11085</v>
      </c>
      <c r="C346" s="29">
        <v>11085</v>
      </c>
      <c r="D346" s="5">
        <v>20962</v>
      </c>
      <c r="E346" s="4">
        <v>15864</v>
      </c>
      <c r="F346" s="4">
        <v>977</v>
      </c>
      <c r="H346" s="4" t="s">
        <v>524</v>
      </c>
      <c r="I346" s="112" t="s">
        <v>523</v>
      </c>
      <c r="K346" s="501" t="s">
        <v>715</v>
      </c>
      <c r="N346" s="4" t="s">
        <v>590</v>
      </c>
      <c r="V346" s="486">
        <v>-9.2349999999999995E-4</v>
      </c>
      <c r="W346" s="43">
        <v>-1.2563</v>
      </c>
      <c r="AA346" s="208">
        <v>-6.3430000000000004E-23</v>
      </c>
      <c r="AB346" s="208">
        <v>4.7719999999999995E-19</v>
      </c>
      <c r="AC346" s="208">
        <v>-1.4711999999999999E-15</v>
      </c>
      <c r="AD346" s="208">
        <v>2.4021E-12</v>
      </c>
      <c r="AE346" s="208">
        <v>-2.3613000000000001E-9</v>
      </c>
      <c r="AF346" s="208">
        <v>2.6127E-6</v>
      </c>
      <c r="AG346" s="487"/>
      <c r="AI346" s="28"/>
      <c r="AK346" s="178">
        <v>11085</v>
      </c>
      <c r="AL346" s="112" t="s">
        <v>752</v>
      </c>
      <c r="AN346" s="364">
        <v>-1.2604</v>
      </c>
      <c r="AO346" s="281">
        <v>9.0869800000000002E-5</v>
      </c>
      <c r="AP346" s="364">
        <v>-1.2604200000000001</v>
      </c>
      <c r="AQ346" s="381">
        <v>8.6905500000000003E-5</v>
      </c>
      <c r="AR346" s="376">
        <f t="shared" si="29"/>
        <v>20.000000000131024</v>
      </c>
      <c r="AS346" s="377">
        <f t="shared" si="28"/>
        <v>4.0999999999999925</v>
      </c>
      <c r="BA346" s="527"/>
    </row>
    <row r="347" spans="2:53" x14ac:dyDescent="0.25">
      <c r="B347" s="29">
        <v>11111</v>
      </c>
      <c r="C347" s="29">
        <v>11111</v>
      </c>
      <c r="D347" s="5">
        <v>20380</v>
      </c>
      <c r="E347" s="4">
        <v>15865</v>
      </c>
      <c r="F347" s="4">
        <v>978</v>
      </c>
      <c r="H347" s="4" t="s">
        <v>524</v>
      </c>
      <c r="I347" s="112" t="s">
        <v>523</v>
      </c>
      <c r="K347" s="501" t="s">
        <v>715</v>
      </c>
      <c r="N347" s="4" t="s">
        <v>590</v>
      </c>
      <c r="V347" s="486">
        <v>-9.2376999999999997E-4</v>
      </c>
      <c r="W347" s="43">
        <v>-1.2645999999999999</v>
      </c>
      <c r="AA347" s="208">
        <v>-1.7909000000000001E-22</v>
      </c>
      <c r="AB347" s="208">
        <v>1.5318999999999999E-18</v>
      </c>
      <c r="AC347" s="208">
        <v>-5.5064999999999998E-15</v>
      </c>
      <c r="AD347" s="208">
        <v>1.0641E-11</v>
      </c>
      <c r="AE347" s="208">
        <v>-1.1652000000000001E-8</v>
      </c>
      <c r="AF347" s="208">
        <v>7.1965999999999998E-6</v>
      </c>
      <c r="AG347" s="487"/>
      <c r="AI347" s="28"/>
      <c r="AK347" s="178">
        <v>11111</v>
      </c>
      <c r="AL347" s="112" t="s">
        <v>752</v>
      </c>
      <c r="AN347" s="364">
        <v>-1.2698</v>
      </c>
      <c r="AO347" s="281">
        <v>4.77399E-5</v>
      </c>
      <c r="AP347" s="364">
        <v>-1.2698499999999999</v>
      </c>
      <c r="AQ347" s="381">
        <v>4.0624399999999997E-5</v>
      </c>
      <c r="AR347" s="376">
        <f t="shared" si="29"/>
        <v>49.999999999883471</v>
      </c>
      <c r="AS347" s="377">
        <f t="shared" si="28"/>
        <v>5.2000000000000934</v>
      </c>
      <c r="BA347" s="527"/>
    </row>
    <row r="348" spans="2:53" x14ac:dyDescent="0.25">
      <c r="B348" s="29">
        <v>11096</v>
      </c>
      <c r="C348" s="29">
        <v>11096</v>
      </c>
      <c r="D348" s="5">
        <v>20189</v>
      </c>
      <c r="E348" s="4">
        <v>16132</v>
      </c>
      <c r="F348" s="4">
        <v>990</v>
      </c>
      <c r="H348" s="4" t="s">
        <v>524</v>
      </c>
      <c r="I348" s="112" t="s">
        <v>523</v>
      </c>
      <c r="K348" s="501" t="s">
        <v>715</v>
      </c>
      <c r="N348" s="4" t="s">
        <v>590</v>
      </c>
      <c r="V348" s="486">
        <v>-9.3086999999999998E-4</v>
      </c>
      <c r="W348" s="43">
        <v>-1.2525999999999999</v>
      </c>
      <c r="AA348" s="208">
        <v>-7.2318000000000003E-22</v>
      </c>
      <c r="AB348" s="208">
        <v>5.2318000000000002E-18</v>
      </c>
      <c r="AC348" s="208">
        <v>-1.5242999999999999E-14</v>
      </c>
      <c r="AD348" s="208">
        <v>2.3013E-11</v>
      </c>
      <c r="AE348" s="208">
        <v>-1.9186000000000001E-8</v>
      </c>
      <c r="AF348" s="208">
        <v>9.2080000000000006E-6</v>
      </c>
      <c r="AG348" s="487"/>
      <c r="AI348" s="28"/>
      <c r="AK348" s="178">
        <v>11096</v>
      </c>
      <c r="AL348" s="112" t="s">
        <v>762</v>
      </c>
      <c r="AN348" s="364">
        <v>-1.2582800000000001</v>
      </c>
      <c r="AO348" s="281">
        <v>6.8510399999999994E-5</v>
      </c>
      <c r="AP348" s="364">
        <v>-1.2583899999999999</v>
      </c>
      <c r="AQ348" s="381">
        <v>6.5534499999999994E-5</v>
      </c>
      <c r="AR348" s="376">
        <f t="shared" si="29"/>
        <v>109.99999999983245</v>
      </c>
      <c r="AS348" s="377">
        <f t="shared" si="28"/>
        <v>5.6800000000001294</v>
      </c>
      <c r="BA348" s="527"/>
    </row>
    <row r="349" spans="2:53" x14ac:dyDescent="0.25">
      <c r="B349" s="29">
        <v>11150</v>
      </c>
      <c r="C349" s="29">
        <v>11150</v>
      </c>
      <c r="D349" s="5">
        <v>18340</v>
      </c>
      <c r="E349" s="4">
        <v>14103</v>
      </c>
      <c r="F349" s="4">
        <v>991</v>
      </c>
      <c r="H349" s="4" t="s">
        <v>524</v>
      </c>
      <c r="I349" s="112" t="s">
        <v>523</v>
      </c>
      <c r="K349" s="501" t="s">
        <v>623</v>
      </c>
      <c r="N349" s="4" t="s">
        <v>590</v>
      </c>
      <c r="V349" s="486">
        <v>-9.0016E-4</v>
      </c>
      <c r="W349" s="8">
        <v>-1.3289</v>
      </c>
      <c r="AA349" s="208">
        <v>-8.9958000000000005E-23</v>
      </c>
      <c r="AB349" s="208">
        <v>8.6890999999999999E-19</v>
      </c>
      <c r="AC349" s="208">
        <v>-3.4887000000000001E-15</v>
      </c>
      <c r="AD349" s="208">
        <v>7.3878999999999992E-12</v>
      </c>
      <c r="AE349" s="208">
        <v>-8.7048E-9</v>
      </c>
      <c r="AF349" s="208">
        <v>6.3928E-6</v>
      </c>
      <c r="AG349" s="487"/>
      <c r="AI349" s="28"/>
      <c r="AK349" s="178">
        <v>11150</v>
      </c>
      <c r="AL349" s="112" t="s">
        <v>762</v>
      </c>
      <c r="AN349" s="281">
        <v>-1.33474</v>
      </c>
      <c r="AO349" s="281">
        <v>1.13786E-4</v>
      </c>
      <c r="AP349" s="281">
        <v>-1.3347500000000001</v>
      </c>
      <c r="AQ349" s="381">
        <v>8.2369399999999998E-5</v>
      </c>
      <c r="AR349" s="376">
        <f t="shared" si="29"/>
        <v>10.000000000065512</v>
      </c>
      <c r="AS349" s="377">
        <f t="shared" si="28"/>
        <v>5.8400000000000674</v>
      </c>
      <c r="BA349" s="527"/>
    </row>
    <row r="350" spans="2:53" x14ac:dyDescent="0.25">
      <c r="B350" s="29">
        <v>11232</v>
      </c>
      <c r="C350" s="29">
        <v>11232</v>
      </c>
      <c r="D350" s="5">
        <v>20623</v>
      </c>
      <c r="E350" s="4">
        <v>13782</v>
      </c>
      <c r="F350" s="4">
        <v>995</v>
      </c>
      <c r="H350" s="4" t="s">
        <v>524</v>
      </c>
      <c r="I350" s="112" t="s">
        <v>523</v>
      </c>
      <c r="K350" s="501" t="s">
        <v>623</v>
      </c>
      <c r="N350" s="4" t="s">
        <v>590</v>
      </c>
      <c r="V350" s="486">
        <v>-8.5054E-4</v>
      </c>
      <c r="W350" s="8">
        <v>-1.3646</v>
      </c>
      <c r="AA350" s="208">
        <v>-4.2172999999999999E-22</v>
      </c>
      <c r="AB350" s="208">
        <v>3.0351999999999998E-18</v>
      </c>
      <c r="AC350" s="208">
        <v>-8.7739999999999994E-15</v>
      </c>
      <c r="AD350" s="208">
        <v>1.3094000000000001E-11</v>
      </c>
      <c r="AE350" s="208">
        <v>-1.0905000000000001E-8</v>
      </c>
      <c r="AF350" s="208">
        <v>6.5827999999999999E-6</v>
      </c>
      <c r="AG350" s="487"/>
      <c r="AI350" s="28"/>
      <c r="AK350" s="176">
        <v>11232</v>
      </c>
      <c r="AL350" s="112" t="s">
        <v>766</v>
      </c>
      <c r="AN350" s="281">
        <v>-1.3713200000000001</v>
      </c>
      <c r="AO350" s="281">
        <v>5.1683500000000001E-5</v>
      </c>
      <c r="AP350" s="281">
        <v>-1.3714900000000001</v>
      </c>
      <c r="AQ350" s="381">
        <v>4.8733400000000003E-5</v>
      </c>
      <c r="AR350" s="376">
        <f t="shared" si="29"/>
        <v>170.00000000000347</v>
      </c>
      <c r="AS350" s="377">
        <f t="shared" si="28"/>
        <v>6.7200000000000593</v>
      </c>
      <c r="BA350" s="527"/>
    </row>
    <row r="351" spans="2:53" x14ac:dyDescent="0.25">
      <c r="B351" s="29">
        <v>11202</v>
      </c>
      <c r="C351" s="29">
        <v>11202</v>
      </c>
      <c r="D351" s="5">
        <v>20057</v>
      </c>
      <c r="E351" s="4">
        <v>14100</v>
      </c>
      <c r="F351" s="4">
        <v>996</v>
      </c>
      <c r="H351" s="4" t="s">
        <v>524</v>
      </c>
      <c r="I351" s="112" t="s">
        <v>523</v>
      </c>
      <c r="K351" s="501" t="s">
        <v>623</v>
      </c>
      <c r="N351" s="4" t="s">
        <v>590</v>
      </c>
      <c r="V351" s="486">
        <v>-8.6625999999999999E-4</v>
      </c>
      <c r="W351" s="8">
        <v>-1.3252999999999999</v>
      </c>
      <c r="AA351" s="208">
        <v>-5.0658999999999998E-22</v>
      </c>
      <c r="AB351" s="208">
        <v>3.7704000000000004E-18</v>
      </c>
      <c r="AC351" s="208">
        <v>-1.1452000000000001E-14</v>
      </c>
      <c r="AD351" s="208">
        <v>1.8330999999999999E-11</v>
      </c>
      <c r="AE351" s="208">
        <v>-1.6359000000000001E-8</v>
      </c>
      <c r="AF351" s="208">
        <v>8.6167E-6</v>
      </c>
      <c r="AG351" s="487"/>
      <c r="AI351" s="28"/>
      <c r="AK351" s="176">
        <v>11202</v>
      </c>
      <c r="AL351" s="112" t="s">
        <v>765</v>
      </c>
      <c r="AN351" s="281">
        <v>-1.3315300000000001</v>
      </c>
      <c r="AO351" s="281">
        <v>6.5820499999999998E-5</v>
      </c>
      <c r="AP351" s="281">
        <v>-1.33161</v>
      </c>
      <c r="AQ351" s="381">
        <v>6.6461100000000006E-5</v>
      </c>
      <c r="AR351" s="376">
        <f t="shared" si="29"/>
        <v>79.999999999857963</v>
      </c>
      <c r="AS351" s="377">
        <f t="shared" si="28"/>
        <v>6.2300000000001798</v>
      </c>
      <c r="BA351" s="527"/>
    </row>
    <row r="352" spans="2:53" x14ac:dyDescent="0.25">
      <c r="B352" s="29">
        <v>11254</v>
      </c>
      <c r="C352" s="29">
        <v>11254</v>
      </c>
      <c r="D352" s="5">
        <v>21883</v>
      </c>
      <c r="E352" s="4">
        <v>17089</v>
      </c>
      <c r="F352" s="4">
        <v>1004</v>
      </c>
      <c r="H352" s="4" t="s">
        <v>524</v>
      </c>
      <c r="I352" s="112" t="s">
        <v>523</v>
      </c>
      <c r="K352" s="501" t="s">
        <v>715</v>
      </c>
      <c r="N352" s="4" t="s">
        <v>590</v>
      </c>
      <c r="V352" s="486">
        <v>-8.6835000000000005E-4</v>
      </c>
      <c r="W352" s="8">
        <v>-1.2793000000000001</v>
      </c>
      <c r="AA352" s="208">
        <v>-2.2828000000000002E-22</v>
      </c>
      <c r="AB352" s="208">
        <v>1.7545000000000002E-18</v>
      </c>
      <c r="AC352" s="208">
        <v>-5.5784000000000001E-15</v>
      </c>
      <c r="AD352" s="208">
        <v>9.4767000000000006E-12</v>
      </c>
      <c r="AE352" s="208">
        <v>-9.1671999999999995E-9</v>
      </c>
      <c r="AF352" s="208">
        <v>6.1672E-6</v>
      </c>
      <c r="AG352" s="487"/>
      <c r="AI352" s="28"/>
      <c r="AK352" s="176">
        <v>11254</v>
      </c>
      <c r="AL352" s="112" t="s">
        <v>775</v>
      </c>
      <c r="AN352" s="281">
        <v>-1.2851699999999999</v>
      </c>
      <c r="AO352" s="281">
        <v>6.0349100000000001E-5</v>
      </c>
      <c r="AP352" s="281">
        <v>-1.28542</v>
      </c>
      <c r="AQ352" s="381">
        <v>7.0481000000000005E-5</v>
      </c>
      <c r="AR352" s="376">
        <f t="shared" si="29"/>
        <v>250.0000000000835</v>
      </c>
      <c r="AS352" s="377">
        <f t="shared" si="28"/>
        <v>5.8699999999998198</v>
      </c>
      <c r="BA352" s="527"/>
    </row>
    <row r="353" spans="1:53" x14ac:dyDescent="0.25">
      <c r="B353" s="29">
        <v>11270</v>
      </c>
      <c r="C353" s="29">
        <v>11270</v>
      </c>
      <c r="D353" s="5">
        <v>22873</v>
      </c>
      <c r="E353" s="4">
        <v>18990</v>
      </c>
      <c r="F353" s="4">
        <v>1002</v>
      </c>
      <c r="H353" s="4" t="s">
        <v>524</v>
      </c>
      <c r="I353" s="112" t="s">
        <v>523</v>
      </c>
      <c r="K353" s="501" t="s">
        <v>623</v>
      </c>
      <c r="N353" s="4" t="s">
        <v>590</v>
      </c>
      <c r="V353" s="486">
        <v>-8.8895E-4</v>
      </c>
      <c r="W353" s="8">
        <v>-1.2548999999999999</v>
      </c>
      <c r="AA353" s="208">
        <v>4.6844000000000001E-22</v>
      </c>
      <c r="AB353" s="208">
        <v>-2.8631999999999999E-18</v>
      </c>
      <c r="AC353" s="208">
        <v>6.0181999999999999E-15</v>
      </c>
      <c r="AD353" s="208">
        <v>-3.8964000000000002E-12</v>
      </c>
      <c r="AE353" s="208">
        <v>-2.7395999999999999E-9</v>
      </c>
      <c r="AF353" s="208">
        <v>6.1546999999999997E-6</v>
      </c>
      <c r="AG353" s="487"/>
      <c r="AI353" s="28" t="s">
        <v>171</v>
      </c>
      <c r="AK353" s="176">
        <v>11270</v>
      </c>
      <c r="AL353" s="112" t="s">
        <v>935</v>
      </c>
      <c r="AN353" s="281">
        <v>-1.26458</v>
      </c>
      <c r="AO353" s="281">
        <v>5.5734299999999999E-5</v>
      </c>
      <c r="AP353" s="281">
        <v>-1.2648299999999999</v>
      </c>
      <c r="AQ353" s="381">
        <v>5.9188000000000003E-5</v>
      </c>
      <c r="AR353" s="376">
        <f t="shared" ref="AR353" si="30">(AN353-AP353)*10^6</f>
        <v>249.99999999986144</v>
      </c>
      <c r="AS353" s="377">
        <f t="shared" ref="AS353" si="31">(W353-AN353)*1000</f>
        <v>9.6800000000001329</v>
      </c>
      <c r="BA353" s="527"/>
    </row>
    <row r="354" spans="1:53" x14ac:dyDescent="0.25">
      <c r="A354" s="7" t="s">
        <v>809</v>
      </c>
      <c r="B354" s="29">
        <v>11307</v>
      </c>
      <c r="C354" s="29">
        <v>11307</v>
      </c>
      <c r="D354" s="5">
        <v>23599</v>
      </c>
      <c r="E354" s="4">
        <v>17086</v>
      </c>
      <c r="F354" s="4">
        <v>1006</v>
      </c>
      <c r="H354" s="4" t="s">
        <v>524</v>
      </c>
      <c r="I354" s="112" t="s">
        <v>523</v>
      </c>
      <c r="K354" s="501" t="s">
        <v>623</v>
      </c>
      <c r="N354" s="4" t="s">
        <v>590</v>
      </c>
      <c r="V354" s="486">
        <v>-9.1104000000000001E-4</v>
      </c>
      <c r="W354" s="8">
        <v>-1.2758</v>
      </c>
      <c r="AA354" s="208">
        <v>4.2980999999999997E-24</v>
      </c>
      <c r="AB354" s="208">
        <v>1.8085000000000001E-19</v>
      </c>
      <c r="AC354" s="208">
        <v>-1.4516E-15</v>
      </c>
      <c r="AD354" s="208">
        <v>4.2334000000000001E-12</v>
      </c>
      <c r="AE354" s="208">
        <v>-6.0129999999999998E-9</v>
      </c>
      <c r="AF354" s="208">
        <v>5.2903E-6</v>
      </c>
      <c r="AG354" s="487"/>
      <c r="AI354" s="28"/>
      <c r="AK354" s="176">
        <v>11307</v>
      </c>
      <c r="AL354" s="112" t="s">
        <v>777</v>
      </c>
      <c r="AN354" s="281">
        <v>-1.28565</v>
      </c>
      <c r="AO354" s="281">
        <v>6.3683700000000002E-5</v>
      </c>
      <c r="AP354" s="281">
        <v>-1.2857099999999999</v>
      </c>
      <c r="AQ354" s="381">
        <v>6.8128900000000004E-5</v>
      </c>
      <c r="AR354" s="376">
        <f t="shared" si="29"/>
        <v>59.999999999948983</v>
      </c>
      <c r="AS354" s="377">
        <f t="shared" si="28"/>
        <v>9.8499999999999144</v>
      </c>
      <c r="BA354" s="527"/>
    </row>
    <row r="355" spans="1:53" x14ac:dyDescent="0.25">
      <c r="A355" s="7" t="s">
        <v>809</v>
      </c>
      <c r="B355" s="29">
        <v>11311</v>
      </c>
      <c r="C355" s="29">
        <v>11311</v>
      </c>
      <c r="D355" s="5">
        <v>22826</v>
      </c>
      <c r="E355" s="4">
        <v>18596</v>
      </c>
      <c r="F355" s="4">
        <v>1007</v>
      </c>
      <c r="H355" s="4" t="s">
        <v>524</v>
      </c>
      <c r="I355" s="112" t="s">
        <v>523</v>
      </c>
      <c r="K355" s="501" t="s">
        <v>715</v>
      </c>
      <c r="N355" s="4" t="s">
        <v>590</v>
      </c>
      <c r="V355" s="486">
        <v>-9.0368000000000002E-4</v>
      </c>
      <c r="W355" s="8">
        <v>-1.2829999999999999</v>
      </c>
      <c r="AA355" s="208">
        <v>-2.3395E-22</v>
      </c>
      <c r="AB355" s="208">
        <v>1.8229999999999999E-18</v>
      </c>
      <c r="AC355" s="208">
        <v>-5.8868000000000001E-15</v>
      </c>
      <c r="AD355" s="208">
        <v>1.0172E-11</v>
      </c>
      <c r="AE355" s="208">
        <v>-1.0061999999999999E-8</v>
      </c>
      <c r="AF355" s="208">
        <v>6.4327999999999996E-6</v>
      </c>
      <c r="AG355" s="487"/>
      <c r="AI355" s="28" t="s">
        <v>171</v>
      </c>
      <c r="AK355" s="176">
        <v>11311</v>
      </c>
      <c r="AL355" s="112" t="s">
        <v>935</v>
      </c>
      <c r="AN355" s="281">
        <v>-1.28888</v>
      </c>
      <c r="AO355" s="281">
        <v>4.6751700000000002E-5</v>
      </c>
      <c r="AP355" s="281">
        <v>-1.2891999999999999</v>
      </c>
      <c r="AQ355" s="381">
        <v>5.1616200000000002E-5</v>
      </c>
      <c r="AR355" s="376">
        <f t="shared" ref="AR355" si="32">(AN355-AP355)*10^6</f>
        <v>319.99999999987597</v>
      </c>
      <c r="AS355" s="377">
        <f t="shared" ref="AS355" si="33">(W355-AN355)*1000</f>
        <v>5.8800000000001074</v>
      </c>
      <c r="BA355" s="527"/>
    </row>
    <row r="356" spans="1:53" x14ac:dyDescent="0.25">
      <c r="B356" s="29">
        <v>11296</v>
      </c>
      <c r="C356" s="29">
        <v>11296</v>
      </c>
      <c r="D356" s="5">
        <v>21838</v>
      </c>
      <c r="E356" s="4">
        <v>16637</v>
      </c>
      <c r="F356" s="4">
        <v>1010</v>
      </c>
      <c r="H356" s="4" t="s">
        <v>524</v>
      </c>
      <c r="I356" s="112" t="s">
        <v>523</v>
      </c>
      <c r="K356" s="501" t="s">
        <v>623</v>
      </c>
      <c r="N356" s="4" t="s">
        <v>590</v>
      </c>
      <c r="V356" s="209">
        <v>-9.1447000000000002E-4</v>
      </c>
      <c r="W356" s="8">
        <v>-1.2721</v>
      </c>
      <c r="AA356" s="208">
        <v>1.404E-22</v>
      </c>
      <c r="AB356" s="208">
        <v>-6.8928E-19</v>
      </c>
      <c r="AC356" s="208">
        <v>5.6601999999999998E-16</v>
      </c>
      <c r="AD356" s="208">
        <v>2.3657999999999999E-12</v>
      </c>
      <c r="AE356" s="208">
        <v>-5.8109000000000003E-9</v>
      </c>
      <c r="AF356" s="208">
        <v>6.0832999999999998E-6</v>
      </c>
      <c r="AG356" s="487"/>
      <c r="AI356" s="28"/>
      <c r="AK356" s="178">
        <v>11296</v>
      </c>
      <c r="AL356" s="112" t="s">
        <v>779</v>
      </c>
      <c r="AN356" s="281">
        <v>-1.2787200000000001</v>
      </c>
      <c r="AO356" s="281">
        <v>7.6598499999999995E-5</v>
      </c>
      <c r="AP356" s="281">
        <v>-1.2789999999999999</v>
      </c>
      <c r="AQ356" s="381">
        <v>5.4258000000000001E-5</v>
      </c>
      <c r="AR356" s="376">
        <f t="shared" si="29"/>
        <v>279.99999999983595</v>
      </c>
      <c r="AS356" s="377">
        <f t="shared" si="28"/>
        <v>6.6200000000000703</v>
      </c>
      <c r="BA356" s="527"/>
    </row>
    <row r="357" spans="1:53" x14ac:dyDescent="0.25">
      <c r="B357" s="29">
        <v>11310</v>
      </c>
      <c r="C357" s="29">
        <v>11310</v>
      </c>
      <c r="D357" s="5">
        <v>21250</v>
      </c>
      <c r="E357" s="4">
        <v>16666</v>
      </c>
      <c r="F357" s="4">
        <v>1011</v>
      </c>
      <c r="H357" s="4" t="s">
        <v>524</v>
      </c>
      <c r="I357" s="112" t="s">
        <v>523</v>
      </c>
      <c r="K357" s="501" t="s">
        <v>623</v>
      </c>
      <c r="N357" s="4" t="s">
        <v>590</v>
      </c>
      <c r="V357" s="209">
        <v>-9.2409000000000002E-4</v>
      </c>
      <c r="W357" s="8">
        <v>-1.2863</v>
      </c>
      <c r="AA357" s="208">
        <v>-8.9553000000000003E-22</v>
      </c>
      <c r="AB357" s="208">
        <v>6.2235999999999998E-18</v>
      </c>
      <c r="AC357" s="208">
        <v>-1.7077999999999999E-14</v>
      </c>
      <c r="AD357" s="208">
        <v>2.3537E-11</v>
      </c>
      <c r="AE357" s="208">
        <v>-1.7179999999999999E-8</v>
      </c>
      <c r="AF357" s="208">
        <v>8.0143000000000005E-6</v>
      </c>
      <c r="AG357" s="487"/>
      <c r="AI357" s="28"/>
      <c r="AK357" s="178">
        <v>11310</v>
      </c>
      <c r="AL357" s="112" t="s">
        <v>779</v>
      </c>
      <c r="AN357" s="281">
        <v>-1.29142</v>
      </c>
      <c r="AO357" s="281">
        <v>5.2655499999999998E-5</v>
      </c>
      <c r="AP357" s="281">
        <v>-1.2915700000000001</v>
      </c>
      <c r="AQ357" s="381">
        <v>5.5546600000000001E-5</v>
      </c>
      <c r="AR357" s="376">
        <f t="shared" si="29"/>
        <v>150.0000000000945</v>
      </c>
      <c r="AS357" s="377">
        <f t="shared" si="28"/>
        <v>5.1200000000000134</v>
      </c>
      <c r="BA357" s="527"/>
    </row>
    <row r="358" spans="1:53" x14ac:dyDescent="0.25">
      <c r="B358" s="29">
        <v>11360</v>
      </c>
      <c r="C358" s="29">
        <v>11360</v>
      </c>
      <c r="D358" s="5">
        <v>21871</v>
      </c>
      <c r="E358" s="4">
        <v>16792</v>
      </c>
      <c r="F358" s="4">
        <v>1009</v>
      </c>
      <c r="H358" s="4" t="s">
        <v>524</v>
      </c>
      <c r="I358" s="112" t="s">
        <v>523</v>
      </c>
      <c r="K358" s="501" t="s">
        <v>623</v>
      </c>
      <c r="N358" s="4" t="s">
        <v>590</v>
      </c>
      <c r="V358" s="209">
        <v>-8.8756999999999996E-4</v>
      </c>
      <c r="W358" s="8">
        <v>-1.3008</v>
      </c>
      <c r="AA358" s="208">
        <v>-6.5817000000000003E-22</v>
      </c>
      <c r="AB358" s="208">
        <v>4.6704999999999999E-18</v>
      </c>
      <c r="AC358" s="208">
        <v>-1.3206E-14</v>
      </c>
      <c r="AD358" s="208">
        <v>1.9040999999999999E-11</v>
      </c>
      <c r="AE358" s="208">
        <v>-1.4753999999999999E-8</v>
      </c>
      <c r="AF358" s="208">
        <v>7.4435E-6</v>
      </c>
      <c r="AG358" s="487"/>
      <c r="AI358" s="28"/>
      <c r="AK358" s="178">
        <v>11360</v>
      </c>
      <c r="AL358" s="112" t="s">
        <v>779</v>
      </c>
      <c r="AN358" s="281">
        <v>-1.31077</v>
      </c>
      <c r="AO358" s="281">
        <v>5.4538900000000001E-5</v>
      </c>
      <c r="AP358" s="281">
        <v>-1.3109599999999999</v>
      </c>
      <c r="AQ358" s="381">
        <v>8.4145400000000002E-5</v>
      </c>
      <c r="AR358" s="376">
        <f t="shared" si="29"/>
        <v>189.99999999991246</v>
      </c>
      <c r="AS358" s="377">
        <f t="shared" si="28"/>
        <v>9.9700000000000344</v>
      </c>
      <c r="BA358" s="527"/>
    </row>
    <row r="359" spans="1:53" x14ac:dyDescent="0.25">
      <c r="B359" s="29">
        <v>11372</v>
      </c>
      <c r="C359" s="29">
        <v>11372</v>
      </c>
      <c r="K359" s="501" t="s">
        <v>825</v>
      </c>
      <c r="L359" s="372" t="s">
        <v>808</v>
      </c>
      <c r="M359" s="4" t="s">
        <v>120</v>
      </c>
      <c r="N359" s="4" t="s">
        <v>810</v>
      </c>
      <c r="O359" s="10">
        <v>0.11700000000000001</v>
      </c>
      <c r="V359" s="486">
        <v>-9.51859E-4</v>
      </c>
      <c r="W359" s="8">
        <v>-1.28562</v>
      </c>
      <c r="X359" s="120">
        <v>0.99990000000000001</v>
      </c>
      <c r="Y359" s="208">
        <v>5.2300100000000003E-27</v>
      </c>
      <c r="Z359" s="208">
        <v>-4.7236200000000002E-23</v>
      </c>
      <c r="AA359" s="208">
        <v>1.7666500000000001E-19</v>
      </c>
      <c r="AB359" s="208">
        <v>-3.5287300000000001E-16</v>
      </c>
      <c r="AC359" s="208">
        <v>4.0380500000000001E-13</v>
      </c>
      <c r="AD359" s="208">
        <v>-2.6200699999999998E-10</v>
      </c>
      <c r="AE359" s="208">
        <v>8.7288099999999999E-8</v>
      </c>
      <c r="AF359" s="208">
        <v>-8.8244800000000003E-6</v>
      </c>
      <c r="AG359" s="487">
        <v>-1.28566</v>
      </c>
      <c r="AH359" s="8">
        <v>0.99350000000000005</v>
      </c>
      <c r="AI359" s="28" t="s">
        <v>171</v>
      </c>
      <c r="AK359" s="176">
        <v>11372</v>
      </c>
      <c r="AR359" s="376"/>
      <c r="AS359" s="377"/>
      <c r="BA359" s="527"/>
    </row>
    <row r="360" spans="1:53" x14ac:dyDescent="0.25">
      <c r="B360" s="29">
        <v>11472</v>
      </c>
      <c r="C360" s="29">
        <v>11472</v>
      </c>
      <c r="K360" s="501" t="s">
        <v>825</v>
      </c>
      <c r="L360" s="372" t="s">
        <v>808</v>
      </c>
      <c r="M360" s="4" t="s">
        <v>128</v>
      </c>
      <c r="N360" s="4" t="s">
        <v>810</v>
      </c>
      <c r="O360" s="10">
        <v>3.6999999999999998E-2</v>
      </c>
      <c r="V360" s="486">
        <v>-9.8969100000000001E-4</v>
      </c>
      <c r="W360" s="8">
        <v>-1.30705</v>
      </c>
      <c r="X360" s="120">
        <v>1</v>
      </c>
      <c r="Z360" s="208">
        <v>-3.2323299999999999E-24</v>
      </c>
      <c r="AA360" s="208">
        <v>2.54877E-20</v>
      </c>
      <c r="AB360" s="208">
        <v>-8.0084199999999995E-17</v>
      </c>
      <c r="AC360" s="208">
        <v>1.2688800000000001E-13</v>
      </c>
      <c r="AD360" s="208">
        <v>-1.04526E-10</v>
      </c>
      <c r="AE360" s="208">
        <v>3.9538400000000002E-8</v>
      </c>
      <c r="AF360" s="208">
        <v>-1.39839E-6</v>
      </c>
      <c r="AG360" s="487">
        <v>-1.3070600000000001</v>
      </c>
      <c r="AH360" s="8">
        <v>0.99670000000000003</v>
      </c>
      <c r="AI360" s="28" t="s">
        <v>171</v>
      </c>
      <c r="AK360" s="176">
        <v>11472</v>
      </c>
      <c r="AR360" s="376"/>
      <c r="AS360" s="377"/>
      <c r="BA360" s="527"/>
    </row>
    <row r="361" spans="1:53" x14ac:dyDescent="0.25">
      <c r="B361" s="29">
        <v>11455</v>
      </c>
      <c r="C361" s="29">
        <v>11455</v>
      </c>
      <c r="K361" s="501" t="s">
        <v>825</v>
      </c>
      <c r="L361" s="372" t="s">
        <v>807</v>
      </c>
      <c r="M361" s="4" t="s">
        <v>120</v>
      </c>
      <c r="N361" s="4" t="s">
        <v>810</v>
      </c>
      <c r="O361" s="10">
        <v>-4.1000000000000002E-2</v>
      </c>
      <c r="V361" s="486">
        <v>-9.1071700000000002E-4</v>
      </c>
      <c r="W361" s="8">
        <v>-1.34135</v>
      </c>
      <c r="X361" s="120">
        <v>0.99970000000000003</v>
      </c>
      <c r="AA361" s="208">
        <v>1.23903E-21</v>
      </c>
      <c r="AB361" s="208">
        <v>-8.0394000000000005E-18</v>
      </c>
      <c r="AC361" s="208">
        <v>1.96687E-14</v>
      </c>
      <c r="AD361" s="208">
        <v>-2.1998600000000001E-11</v>
      </c>
      <c r="AE361" s="208">
        <v>1.00751E-8</v>
      </c>
      <c r="AF361" s="208">
        <v>1.63329E-6</v>
      </c>
      <c r="AG361" s="487">
        <v>-1.3414299999999999</v>
      </c>
      <c r="AH361" s="8">
        <v>0.99560000000000004</v>
      </c>
      <c r="AI361" s="28" t="s">
        <v>171</v>
      </c>
      <c r="AK361" s="176">
        <v>11455</v>
      </c>
      <c r="AR361" s="376"/>
      <c r="AS361" s="377"/>
      <c r="BA361" s="527"/>
    </row>
    <row r="362" spans="1:53" x14ac:dyDescent="0.25">
      <c r="B362" s="29">
        <v>11987</v>
      </c>
      <c r="C362" s="29">
        <v>11987</v>
      </c>
      <c r="D362" s="5">
        <v>21499</v>
      </c>
      <c r="E362" s="4">
        <v>17687</v>
      </c>
      <c r="F362" s="4">
        <v>1040</v>
      </c>
      <c r="H362" s="4" t="s">
        <v>524</v>
      </c>
      <c r="I362" s="112" t="s">
        <v>523</v>
      </c>
      <c r="K362" s="501" t="s">
        <v>623</v>
      </c>
      <c r="L362" s="372" t="s">
        <v>858</v>
      </c>
      <c r="O362" s="10">
        <v>-3.3000000000000002E-2</v>
      </c>
      <c r="V362" s="486">
        <v>-8.4159499999999999E-4</v>
      </c>
      <c r="W362" s="8">
        <v>-1.2859499999999999</v>
      </c>
      <c r="X362" s="120">
        <v>0.99950000000000006</v>
      </c>
      <c r="AA362" s="208">
        <v>1.1592400000000001E-21</v>
      </c>
      <c r="AB362" s="208">
        <v>-7.2511099999999996E-18</v>
      </c>
      <c r="AC362" s="208">
        <v>1.6379999999999999E-14</v>
      </c>
      <c r="AD362" s="208">
        <v>-1.4220599999999999E-11</v>
      </c>
      <c r="AE362" s="208">
        <v>-7.3795399999999995E-10</v>
      </c>
      <c r="AF362" s="208">
        <v>1.0054800000000001E-5</v>
      </c>
      <c r="AG362" s="487">
        <v>-1.2861199999999999</v>
      </c>
      <c r="AH362" s="8">
        <v>0.99550000000000005</v>
      </c>
      <c r="AI362" s="28" t="s">
        <v>171</v>
      </c>
      <c r="AK362" s="176">
        <v>11987</v>
      </c>
      <c r="AL362" s="112" t="s">
        <v>861</v>
      </c>
      <c r="AN362" s="281">
        <v>-1.2887999999999999</v>
      </c>
      <c r="AO362" s="281">
        <v>2.0925699999999999E-4</v>
      </c>
      <c r="AP362" s="281">
        <v>-1.2888900000000001</v>
      </c>
      <c r="AQ362" s="381">
        <v>2.0587700000000001E-4</v>
      </c>
      <c r="AR362" s="376">
        <f t="shared" si="29"/>
        <v>90.000000000145519</v>
      </c>
      <c r="AS362" s="377">
        <f>(W362-AN362)*1000</f>
        <v>2.8500000000000192</v>
      </c>
      <c r="BA362" s="527"/>
    </row>
    <row r="363" spans="1:53" x14ac:dyDescent="0.25">
      <c r="B363" s="29">
        <v>11988</v>
      </c>
      <c r="C363" s="29">
        <v>11988</v>
      </c>
      <c r="D363" s="5">
        <v>21105</v>
      </c>
      <c r="E363" s="4">
        <v>17684</v>
      </c>
      <c r="F363" s="4">
        <v>1041</v>
      </c>
      <c r="H363" s="4" t="s">
        <v>524</v>
      </c>
      <c r="I363" s="112" t="s">
        <v>523</v>
      </c>
      <c r="K363" s="501" t="s">
        <v>623</v>
      </c>
      <c r="L363" s="372" t="s">
        <v>858</v>
      </c>
      <c r="O363" s="10">
        <v>-7.3999999999999996E-2</v>
      </c>
      <c r="V363" s="486">
        <v>-8.4231400000000004E-4</v>
      </c>
      <c r="W363" s="8">
        <v>-1.2742899999999999</v>
      </c>
      <c r="X363" s="120">
        <v>0.99980000000000002</v>
      </c>
      <c r="AA363" s="208">
        <v>-3.7556100000000002E-22</v>
      </c>
      <c r="AB363" s="208">
        <v>3.5980299999999996E-18</v>
      </c>
      <c r="AC363" s="208">
        <v>-1.39743E-14</v>
      </c>
      <c r="AD363" s="208">
        <v>2.8377199999999999E-11</v>
      </c>
      <c r="AE363" s="208">
        <v>-3.2046400000000003E-8</v>
      </c>
      <c r="AF363" s="208">
        <v>2.12538E-5</v>
      </c>
      <c r="AG363" s="487">
        <v>-1.27461</v>
      </c>
      <c r="AH363" s="8">
        <v>0.996</v>
      </c>
      <c r="AI363" s="28" t="s">
        <v>171</v>
      </c>
      <c r="AK363" s="176">
        <v>11988</v>
      </c>
      <c r="AL363" s="112" t="s">
        <v>862</v>
      </c>
      <c r="AN363" s="281">
        <v>-1.2784599999999999</v>
      </c>
      <c r="AO363" s="281">
        <v>3.5044600000000003E-4</v>
      </c>
      <c r="AP363" s="281">
        <v>-1.2785299999999999</v>
      </c>
      <c r="AQ363" s="381">
        <v>3.50689E-4</v>
      </c>
      <c r="AR363" s="376">
        <f t="shared" si="29"/>
        <v>70.000000000014495</v>
      </c>
      <c r="AS363" s="377">
        <f>(W363-AN363)*1000</f>
        <v>4.170000000000007</v>
      </c>
      <c r="BA363" s="527"/>
    </row>
    <row r="364" spans="1:53" x14ac:dyDescent="0.25">
      <c r="B364" s="29">
        <v>11991</v>
      </c>
      <c r="C364" s="29">
        <v>11991</v>
      </c>
      <c r="D364" s="5">
        <v>21675</v>
      </c>
      <c r="E364" s="4">
        <v>17685</v>
      </c>
      <c r="F364" s="4">
        <v>1042</v>
      </c>
      <c r="H364" s="4" t="s">
        <v>524</v>
      </c>
      <c r="I364" s="112" t="s">
        <v>523</v>
      </c>
      <c r="K364" s="501" t="s">
        <v>623</v>
      </c>
      <c r="L364" s="372" t="s">
        <v>860</v>
      </c>
      <c r="O364" s="10">
        <v>-0.13700000000000001</v>
      </c>
      <c r="V364" s="486">
        <v>-9.6860399999999997E-4</v>
      </c>
      <c r="W364" s="8">
        <v>-1.28094</v>
      </c>
      <c r="X364" s="120">
        <v>0.99990000000000001</v>
      </c>
      <c r="AA364" s="208">
        <v>1.15318E-21</v>
      </c>
      <c r="AB364" s="208">
        <v>-7.0960300000000006E-18</v>
      </c>
      <c r="AC364" s="208">
        <v>1.54694E-14</v>
      </c>
      <c r="AD364" s="208">
        <v>-1.2183E-11</v>
      </c>
      <c r="AE364" s="208">
        <v>-2.83181E-9</v>
      </c>
      <c r="AF364" s="208">
        <v>1.0734600000000001E-5</v>
      </c>
      <c r="AG364" s="487">
        <v>-1.28112</v>
      </c>
      <c r="AH364" s="8">
        <v>0.99760000000000004</v>
      </c>
      <c r="AI364" s="28" t="s">
        <v>171</v>
      </c>
      <c r="AK364" s="176">
        <v>11991</v>
      </c>
      <c r="AL364" s="112" t="s">
        <v>893</v>
      </c>
      <c r="AN364" s="281">
        <v>-1.28712</v>
      </c>
      <c r="AO364" s="281">
        <v>7.0308799999999993E-5</v>
      </c>
      <c r="AP364" s="281">
        <v>-1.2872300000000001</v>
      </c>
      <c r="AQ364" s="381">
        <v>6.7928699999999999E-5</v>
      </c>
      <c r="AR364" s="376">
        <f t="shared" si="29"/>
        <v>110.0000000000545</v>
      </c>
      <c r="AS364" s="377">
        <f t="shared" ref="AS364:AS365" si="34">(W364-AN364)*1000</f>
        <v>6.1800000000000743</v>
      </c>
      <c r="BA364" s="527"/>
    </row>
    <row r="365" spans="1:53" x14ac:dyDescent="0.25">
      <c r="B365" s="29">
        <v>11992</v>
      </c>
      <c r="C365" s="29">
        <v>11992</v>
      </c>
      <c r="D365" s="5">
        <v>21902</v>
      </c>
      <c r="E365" s="4">
        <v>17686</v>
      </c>
      <c r="F365" s="4">
        <v>1043</v>
      </c>
      <c r="H365" s="4" t="s">
        <v>524</v>
      </c>
      <c r="I365" s="112" t="s">
        <v>523</v>
      </c>
      <c r="K365" s="501" t="s">
        <v>623</v>
      </c>
      <c r="L365" s="372" t="s">
        <v>860</v>
      </c>
      <c r="O365" s="10">
        <v>-0.16800000000000001</v>
      </c>
      <c r="U365" s="208">
        <v>-2.23969E-8</v>
      </c>
      <c r="V365" s="486">
        <v>-8.8774399999999999E-4</v>
      </c>
      <c r="W365" s="8">
        <v>-1.3073699999999999</v>
      </c>
      <c r="X365" s="120">
        <v>0.99870000000000003</v>
      </c>
      <c r="AA365" s="208">
        <v>-4.2067799999999998E-22</v>
      </c>
      <c r="AB365" s="208">
        <v>3.8784300000000001E-18</v>
      </c>
      <c r="AC365" s="208">
        <v>-1.4195100000000001E-14</v>
      </c>
      <c r="AD365" s="208">
        <v>2.6617800000000001E-11</v>
      </c>
      <c r="AE365" s="208">
        <v>-2.7118900000000001E-8</v>
      </c>
      <c r="AF365" s="208">
        <v>1.6152999999999999E-5</v>
      </c>
      <c r="AG365" s="487">
        <v>-1.30772</v>
      </c>
      <c r="AH365" s="8">
        <v>0.99009999999999998</v>
      </c>
      <c r="AI365" s="28" t="s">
        <v>171</v>
      </c>
      <c r="AK365" s="176">
        <v>11992</v>
      </c>
      <c r="AL365" s="112" t="s">
        <v>893</v>
      </c>
      <c r="AN365" s="281">
        <v>-1.3115699999999999</v>
      </c>
      <c r="AO365" s="281">
        <v>1.2198599999999999E-4</v>
      </c>
      <c r="AP365" s="281">
        <v>-1.31166</v>
      </c>
      <c r="AQ365" s="381">
        <v>1.10167E-4</v>
      </c>
      <c r="AR365" s="376">
        <f t="shared" si="29"/>
        <v>90.000000000145519</v>
      </c>
      <c r="AS365" s="377">
        <f t="shared" si="34"/>
        <v>4.1999999999999815</v>
      </c>
      <c r="BA365" s="527"/>
    </row>
    <row r="366" spans="1:53" x14ac:dyDescent="0.25">
      <c r="A366" s="7" t="s">
        <v>878</v>
      </c>
      <c r="B366" s="29">
        <v>12026</v>
      </c>
      <c r="C366" s="29">
        <v>12026</v>
      </c>
      <c r="D366" s="5">
        <v>17777</v>
      </c>
      <c r="E366" s="4">
        <v>17421</v>
      </c>
      <c r="F366" s="4">
        <v>1053</v>
      </c>
      <c r="H366" s="4" t="s">
        <v>524</v>
      </c>
      <c r="I366" s="112" t="s">
        <v>523</v>
      </c>
      <c r="K366" s="501"/>
      <c r="L366" s="372" t="s">
        <v>863</v>
      </c>
      <c r="O366" s="10">
        <v>-2.4E-2</v>
      </c>
      <c r="S366" s="208">
        <v>-7.7877400000000006E-15</v>
      </c>
      <c r="T366" s="208">
        <v>3.6032100000000001E-11</v>
      </c>
      <c r="U366" s="208">
        <v>-5.9073899999999998E-8</v>
      </c>
      <c r="V366" s="486">
        <v>-8.7422699999999999E-4</v>
      </c>
      <c r="W366" s="8">
        <v>-1.29945</v>
      </c>
      <c r="X366" s="120">
        <v>0.99990000000000001</v>
      </c>
      <c r="Y366" s="208">
        <v>4.58688E-27</v>
      </c>
      <c r="Z366" s="208">
        <v>-4.1089600000000003E-23</v>
      </c>
      <c r="AA366" s="208">
        <v>1.5239900000000001E-19</v>
      </c>
      <c r="AB366" s="208">
        <v>-3.00836E-16</v>
      </c>
      <c r="AC366" s="208">
        <v>3.3576400000000001E-13</v>
      </c>
      <c r="AD366" s="208">
        <v>-2.0229099999999999E-10</v>
      </c>
      <c r="AE366" s="208">
        <v>4.8234099999999999E-8</v>
      </c>
      <c r="AF366" s="208">
        <v>1.0655999999999999E-5</v>
      </c>
      <c r="AG366" s="487">
        <v>-1.29976</v>
      </c>
      <c r="AH366" s="8">
        <v>0.99929999999999997</v>
      </c>
      <c r="AI366" s="28" t="s">
        <v>171</v>
      </c>
      <c r="AK366" s="176">
        <v>12026</v>
      </c>
      <c r="AL366" s="112" t="s">
        <v>874</v>
      </c>
      <c r="AN366" s="281">
        <v>-1.30166</v>
      </c>
      <c r="AO366" s="281">
        <v>1.3252699999999999E-4</v>
      </c>
      <c r="AP366" s="281">
        <v>-1.3018400000000001</v>
      </c>
      <c r="AQ366" s="381">
        <v>1.38434E-4</v>
      </c>
      <c r="AR366" s="376">
        <f t="shared" si="29"/>
        <v>180.00000000006901</v>
      </c>
      <c r="AS366" s="377">
        <f t="shared" ref="AS366:AS380" si="35">(W366-AN366)*1000</f>
        <v>2.2100000000000453</v>
      </c>
      <c r="BA366" s="527"/>
    </row>
    <row r="367" spans="1:53" x14ac:dyDescent="0.25">
      <c r="B367" s="29">
        <v>12027</v>
      </c>
      <c r="C367" s="29">
        <v>12027</v>
      </c>
      <c r="D367" s="5">
        <v>21467</v>
      </c>
      <c r="E367" s="29">
        <v>17434</v>
      </c>
      <c r="F367" s="4">
        <v>1052</v>
      </c>
      <c r="H367" s="4" t="s">
        <v>524</v>
      </c>
      <c r="I367" s="112" t="s">
        <v>523</v>
      </c>
      <c r="K367" s="501"/>
      <c r="L367" s="372" t="s">
        <v>863</v>
      </c>
      <c r="O367" s="10">
        <v>-3.3000000000000002E-2</v>
      </c>
      <c r="S367" s="208">
        <v>-1.5726E-14</v>
      </c>
      <c r="T367" s="208">
        <v>5.9000499999999994E-11</v>
      </c>
      <c r="U367" s="208">
        <v>-7.7499999999999999E-8</v>
      </c>
      <c r="V367" s="486">
        <v>-9.4824999999999998E-4</v>
      </c>
      <c r="W367" s="8">
        <v>-1.2677700000000001</v>
      </c>
      <c r="X367" s="120">
        <v>0.99990000000000001</v>
      </c>
      <c r="AB367" s="208">
        <v>1.0667600000000001E-18</v>
      </c>
      <c r="AC367" s="208">
        <v>-7.4683299999999996E-15</v>
      </c>
      <c r="AD367" s="208">
        <v>2.0899900000000001E-11</v>
      </c>
      <c r="AE367" s="208">
        <v>-2.8871500000000001E-8</v>
      </c>
      <c r="AF367" s="208">
        <v>2.1262799999999999E-5</v>
      </c>
      <c r="AG367" s="487">
        <v>-1.26841</v>
      </c>
      <c r="AH367" s="8">
        <v>0.99829999999999997</v>
      </c>
      <c r="AI367" s="28" t="s">
        <v>171</v>
      </c>
      <c r="AK367" s="176">
        <v>12027</v>
      </c>
      <c r="AL367" s="112" t="s">
        <v>874</v>
      </c>
      <c r="AN367" s="281">
        <v>-1.2719499999999999</v>
      </c>
      <c r="AO367" s="281">
        <v>1.5529399999999999E-4</v>
      </c>
      <c r="AP367" s="281">
        <v>-1.2723599999999999</v>
      </c>
      <c r="AQ367" s="381">
        <v>1.9238099999999999E-4</v>
      </c>
      <c r="AR367" s="376">
        <f t="shared" si="29"/>
        <v>410.00000000002149</v>
      </c>
      <c r="AS367" s="377">
        <f t="shared" si="35"/>
        <v>4.1799999999998505</v>
      </c>
      <c r="BA367" s="527"/>
    </row>
    <row r="368" spans="1:53" x14ac:dyDescent="0.25">
      <c r="B368" s="29">
        <v>12028</v>
      </c>
      <c r="C368" s="29">
        <v>12028</v>
      </c>
      <c r="D368" s="5">
        <v>21865</v>
      </c>
      <c r="E368" s="4">
        <v>17349</v>
      </c>
      <c r="F368" s="4">
        <v>1069</v>
      </c>
      <c r="H368" s="4" t="s">
        <v>524</v>
      </c>
      <c r="I368" s="112" t="s">
        <v>523</v>
      </c>
      <c r="K368" s="501"/>
      <c r="L368" s="372" t="s">
        <v>864</v>
      </c>
      <c r="O368" s="10">
        <v>-4.9000000000000002E-2</v>
      </c>
      <c r="S368" s="208">
        <v>-1.29122E-14</v>
      </c>
      <c r="T368" s="208">
        <v>4.7762799999999999E-11</v>
      </c>
      <c r="U368" s="208">
        <v>-6.0412699999999997E-8</v>
      </c>
      <c r="V368" s="486">
        <v>-1.0098500000000001E-3</v>
      </c>
      <c r="W368" s="8">
        <v>-1.25898</v>
      </c>
      <c r="X368" s="120">
        <v>0.99980000000000002</v>
      </c>
      <c r="AA368" s="208">
        <v>5.9935700000000004E-22</v>
      </c>
      <c r="AB368" s="208">
        <v>-2.7289600000000002E-18</v>
      </c>
      <c r="AC368" s="208">
        <v>1.61866E-15</v>
      </c>
      <c r="AD368" s="208">
        <v>1.0649399999999999E-11</v>
      </c>
      <c r="AE368" s="208">
        <v>-2.3561900000000001E-8</v>
      </c>
      <c r="AF368" s="208">
        <v>2.0624799999999999E-5</v>
      </c>
      <c r="AG368" s="487">
        <v>-1.25963</v>
      </c>
      <c r="AH368" s="8">
        <v>0.99819999999999998</v>
      </c>
      <c r="AI368" s="28" t="s">
        <v>171</v>
      </c>
      <c r="AK368" s="176">
        <v>12028</v>
      </c>
      <c r="AL368" s="112" t="s">
        <v>894</v>
      </c>
      <c r="AN368" s="281">
        <v>-1.2635700000000001</v>
      </c>
      <c r="AO368" s="281">
        <v>5.8424500000000003E-5</v>
      </c>
      <c r="AP368" s="281">
        <v>-1.26372</v>
      </c>
      <c r="AQ368" s="381">
        <v>5.7297699999999999E-5</v>
      </c>
      <c r="AR368" s="376">
        <f t="shared" si="29"/>
        <v>149.99999999987244</v>
      </c>
      <c r="AS368" s="377">
        <f t="shared" si="35"/>
        <v>4.590000000000094</v>
      </c>
      <c r="BA368" s="527"/>
    </row>
    <row r="369" spans="2:54" x14ac:dyDescent="0.25">
      <c r="B369" s="29">
        <v>12114</v>
      </c>
      <c r="C369" s="29">
        <v>12114</v>
      </c>
      <c r="D369" s="5">
        <v>20563</v>
      </c>
      <c r="E369" s="4">
        <v>16410</v>
      </c>
      <c r="F369" s="4">
        <v>1054</v>
      </c>
      <c r="H369" s="4" t="s">
        <v>524</v>
      </c>
      <c r="I369" s="112" t="s">
        <v>523</v>
      </c>
      <c r="K369" s="501"/>
      <c r="L369" s="372" t="s">
        <v>864</v>
      </c>
      <c r="O369" s="10">
        <v>-0.104</v>
      </c>
      <c r="S369" s="208">
        <v>-8.2537800000000006E-15</v>
      </c>
      <c r="T369" s="208">
        <v>2.9484E-11</v>
      </c>
      <c r="U369" s="208">
        <v>-3.1505200000000001E-8</v>
      </c>
      <c r="V369" s="486">
        <v>-9.4850700000000002E-4</v>
      </c>
      <c r="W369" s="8">
        <v>-1.28098</v>
      </c>
      <c r="X369" s="120">
        <v>0.99980000000000002</v>
      </c>
      <c r="Y369" s="208">
        <v>3.4459600000000003E-27</v>
      </c>
      <c r="Z369" s="208">
        <v>-3.0608199999999998E-23</v>
      </c>
      <c r="AA369" s="208">
        <v>1.1196100000000001E-19</v>
      </c>
      <c r="AB369" s="208">
        <v>-2.16416E-16</v>
      </c>
      <c r="AC369" s="208">
        <v>2.3437199999999998E-13</v>
      </c>
      <c r="AD369" s="208">
        <v>-1.3561099999999999E-10</v>
      </c>
      <c r="AE369" s="208">
        <v>3.1004399999999999E-8</v>
      </c>
      <c r="AF369" s="208">
        <v>6.3932500000000002E-6</v>
      </c>
      <c r="AG369" s="487">
        <v>-1.2812600000000001</v>
      </c>
      <c r="AH369" s="8">
        <v>0.997</v>
      </c>
      <c r="AI369" s="28" t="s">
        <v>171</v>
      </c>
      <c r="AK369" s="176">
        <v>12114</v>
      </c>
      <c r="AL369" s="112" t="s">
        <v>873</v>
      </c>
      <c r="AN369" s="281">
        <v>-1.2857799999999999</v>
      </c>
      <c r="AO369" s="281">
        <v>6.6167200000000006E-5</v>
      </c>
      <c r="AP369" s="281">
        <v>-1.28599</v>
      </c>
      <c r="AQ369" s="381">
        <v>4.8946600000000003E-5</v>
      </c>
      <c r="AR369" s="376">
        <f t="shared" si="29"/>
        <v>210.00000000004349</v>
      </c>
      <c r="AS369" s="377">
        <f t="shared" si="35"/>
        <v>4.7999999999999154</v>
      </c>
      <c r="BA369" s="527"/>
    </row>
    <row r="370" spans="2:54" x14ac:dyDescent="0.25">
      <c r="B370" s="29">
        <v>12115</v>
      </c>
      <c r="C370" s="29">
        <v>12115</v>
      </c>
      <c r="D370" s="5">
        <v>21075</v>
      </c>
      <c r="E370" s="4">
        <v>17590</v>
      </c>
      <c r="F370" s="4">
        <v>1057</v>
      </c>
      <c r="H370" s="4" t="s">
        <v>524</v>
      </c>
      <c r="I370" s="112" t="s">
        <v>523</v>
      </c>
      <c r="K370" s="501"/>
      <c r="L370" s="372" t="s">
        <v>875</v>
      </c>
      <c r="O370" s="10">
        <v>-5.5E-2</v>
      </c>
      <c r="U370" s="208">
        <v>-1.6988200000000001E-8</v>
      </c>
      <c r="V370" s="486">
        <v>-8.6816400000000005E-4</v>
      </c>
      <c r="W370" s="8">
        <v>-1.28403</v>
      </c>
      <c r="X370" s="120">
        <v>0.99939999999999996</v>
      </c>
      <c r="Z370" s="208">
        <v>-1.92526E-24</v>
      </c>
      <c r="AA370" s="208">
        <v>1.4516099999999999E-20</v>
      </c>
      <c r="AB370" s="208">
        <v>-4.2782899999999998E-17</v>
      </c>
      <c r="AC370" s="208">
        <v>6.0368500000000004E-14</v>
      </c>
      <c r="AD370" s="208">
        <v>-3.6552100000000003E-11</v>
      </c>
      <c r="AE370" s="208">
        <v>-2.0743599999999999E-9</v>
      </c>
      <c r="AF370" s="208">
        <v>1.5265599999999998E-5</v>
      </c>
      <c r="AG370" s="487">
        <v>-1.2844899999999999</v>
      </c>
      <c r="AH370" s="8">
        <v>0.99590000000000001</v>
      </c>
      <c r="AI370" s="28" t="s">
        <v>171</v>
      </c>
      <c r="AK370" s="176">
        <v>12115</v>
      </c>
      <c r="AL370" s="112" t="s">
        <v>876</v>
      </c>
      <c r="AN370" s="281">
        <v>-1.2861499999999999</v>
      </c>
      <c r="AO370" s="281">
        <v>8.3073599999999997E-5</v>
      </c>
      <c r="AP370" s="281">
        <v>-1.28634</v>
      </c>
      <c r="AQ370" s="381">
        <v>9.8729999999999998E-5</v>
      </c>
      <c r="AR370" s="376">
        <f t="shared" si="29"/>
        <v>190.00000000013449</v>
      </c>
      <c r="AS370" s="377">
        <f t="shared" si="35"/>
        <v>2.1199999999998997</v>
      </c>
      <c r="BA370" s="527"/>
    </row>
    <row r="371" spans="2:54" x14ac:dyDescent="0.25">
      <c r="B371" s="29">
        <v>12113</v>
      </c>
      <c r="C371" s="29">
        <v>12113</v>
      </c>
      <c r="D371" s="5">
        <v>21810</v>
      </c>
      <c r="E371" s="4">
        <v>17435</v>
      </c>
      <c r="F371" s="4">
        <v>1058</v>
      </c>
      <c r="H371" s="4" t="s">
        <v>524</v>
      </c>
      <c r="I371" s="112" t="s">
        <v>523</v>
      </c>
      <c r="K371" s="501"/>
      <c r="L371" s="372" t="s">
        <v>877</v>
      </c>
      <c r="O371" s="10">
        <v>0.22800000000000001</v>
      </c>
      <c r="T371" s="208">
        <v>5.6544699999999998E-12</v>
      </c>
      <c r="U371" s="208">
        <v>-2.55104E-8</v>
      </c>
      <c r="V371" s="486">
        <v>-9.0414E-4</v>
      </c>
      <c r="W371" s="8">
        <v>-1.2903800000000001</v>
      </c>
      <c r="X371" s="120">
        <v>0.99960000000000004</v>
      </c>
      <c r="Z371" s="208">
        <v>-4.58509E-24</v>
      </c>
      <c r="AA371" s="208">
        <v>3.6919499999999999E-20</v>
      </c>
      <c r="AB371" s="208">
        <v>-1.1995199999999999E-16</v>
      </c>
      <c r="AC371" s="208">
        <v>2.00055E-13</v>
      </c>
      <c r="AD371" s="208">
        <v>-1.7790400000000001E-10</v>
      </c>
      <c r="AE371" s="208">
        <v>7.5285800000000006E-8</v>
      </c>
      <c r="AF371" s="208">
        <v>-3.55815E-6</v>
      </c>
      <c r="AG371" s="487">
        <v>-1.29043</v>
      </c>
      <c r="AH371" s="8">
        <v>0.99829999999999997</v>
      </c>
      <c r="AI371" s="28" t="s">
        <v>171</v>
      </c>
      <c r="AK371" s="176">
        <v>12113</v>
      </c>
      <c r="AL371" s="112" t="s">
        <v>876</v>
      </c>
      <c r="AN371" s="281">
        <v>-1.2917799999999999</v>
      </c>
      <c r="AO371" s="281">
        <v>6.2182999999999997E-5</v>
      </c>
      <c r="AP371" s="281">
        <v>-1.2919099999999999</v>
      </c>
      <c r="AQ371" s="381">
        <v>5.7878599999999998E-5</v>
      </c>
      <c r="AR371" s="376">
        <f t="shared" si="29"/>
        <v>129.99999999996348</v>
      </c>
      <c r="AS371" s="377">
        <f t="shared" si="35"/>
        <v>1.3999999999998458</v>
      </c>
      <c r="BA371" s="527"/>
    </row>
    <row r="372" spans="2:54" x14ac:dyDescent="0.25">
      <c r="B372" s="29">
        <v>12109</v>
      </c>
      <c r="C372" s="29">
        <v>12109</v>
      </c>
      <c r="D372" s="5">
        <v>21861</v>
      </c>
      <c r="E372" s="4">
        <v>17591</v>
      </c>
      <c r="F372" s="4">
        <v>1059</v>
      </c>
      <c r="H372" s="4" t="s">
        <v>524</v>
      </c>
      <c r="I372" s="112" t="s">
        <v>523</v>
      </c>
      <c r="K372" s="501"/>
      <c r="L372" s="372" t="s">
        <v>885</v>
      </c>
      <c r="M372" s="4" t="s">
        <v>886</v>
      </c>
      <c r="O372" s="10">
        <v>2.5000000000000001E-2</v>
      </c>
      <c r="R372" s="208">
        <v>-4.2338400000000003E-18</v>
      </c>
      <c r="S372" s="208">
        <v>3.2704999999999998E-14</v>
      </c>
      <c r="T372" s="208">
        <v>-6.6646599999999999E-11</v>
      </c>
      <c r="U372" s="208">
        <v>2.4926699999999999E-8</v>
      </c>
      <c r="V372" s="486">
        <v>-8.51869E-4</v>
      </c>
      <c r="W372" s="8">
        <v>-1.2896300000000001</v>
      </c>
      <c r="X372" s="120">
        <v>0.99990000000000001</v>
      </c>
      <c r="Y372" s="208">
        <v>3.6469700000000002E-27</v>
      </c>
      <c r="Z372" s="208">
        <v>-2.99427E-23</v>
      </c>
      <c r="AA372" s="208">
        <v>9.9268500000000005E-20</v>
      </c>
      <c r="AB372" s="208">
        <v>-1.68491E-16</v>
      </c>
      <c r="AC372" s="208">
        <v>1.4937199999999999E-13</v>
      </c>
      <c r="AD372" s="208">
        <v>-5.3641099999999997E-11</v>
      </c>
      <c r="AE372" s="208">
        <v>-1.3789100000000001E-8</v>
      </c>
      <c r="AF372" s="208">
        <v>2.0517E-5</v>
      </c>
      <c r="AG372" s="487">
        <v>-1.2904800000000001</v>
      </c>
      <c r="AH372" s="8">
        <v>0.99760000000000004</v>
      </c>
      <c r="AI372" s="28" t="s">
        <v>171</v>
      </c>
      <c r="AK372" s="176">
        <v>12109</v>
      </c>
      <c r="AL372" s="112" t="s">
        <v>876</v>
      </c>
      <c r="AN372" s="281">
        <v>-1.2936000000000001</v>
      </c>
      <c r="AO372" s="281">
        <v>6.5894099999999996E-5</v>
      </c>
      <c r="AP372" s="281">
        <v>-1.2937399999999999</v>
      </c>
      <c r="AQ372" s="381">
        <v>7.6474800000000002E-5</v>
      </c>
      <c r="AR372" s="376">
        <f t="shared" si="29"/>
        <v>139.99999999980696</v>
      </c>
      <c r="AS372" s="377">
        <f t="shared" si="35"/>
        <v>3.9700000000000291</v>
      </c>
      <c r="BA372" s="527"/>
    </row>
    <row r="373" spans="2:54" x14ac:dyDescent="0.25">
      <c r="B373" s="29">
        <v>12128</v>
      </c>
      <c r="C373" s="29">
        <v>12128</v>
      </c>
      <c r="D373" s="5">
        <v>21818</v>
      </c>
      <c r="E373" s="4">
        <v>17589</v>
      </c>
      <c r="F373" s="4">
        <v>1060</v>
      </c>
      <c r="H373" s="4" t="s">
        <v>524</v>
      </c>
      <c r="I373" s="112" t="s">
        <v>523</v>
      </c>
      <c r="K373" s="501"/>
      <c r="L373" s="372" t="s">
        <v>879</v>
      </c>
      <c r="O373" s="10">
        <v>-0.14000000000000001</v>
      </c>
      <c r="T373" s="208">
        <v>1.5345199999999999E-11</v>
      </c>
      <c r="U373" s="208">
        <v>-5.0102500000000001E-8</v>
      </c>
      <c r="V373" s="486">
        <v>-8.1314799999999997E-4</v>
      </c>
      <c r="W373" s="8">
        <v>-1.31393</v>
      </c>
      <c r="X373" s="120">
        <v>0.99970000000000003</v>
      </c>
      <c r="Y373" s="208">
        <v>6.3552500000000001E-27</v>
      </c>
      <c r="Z373" s="208">
        <v>-5.3385399999999999E-23</v>
      </c>
      <c r="AA373" s="208">
        <v>1.8459599999999999E-19</v>
      </c>
      <c r="AB373" s="208">
        <v>-3.3810099999999998E-16</v>
      </c>
      <c r="AC373" s="208">
        <v>3.4854399999999998E-13</v>
      </c>
      <c r="AD373" s="208">
        <v>-1.9157599999999999E-10</v>
      </c>
      <c r="AE373" s="208">
        <v>3.7537000000000001E-8</v>
      </c>
      <c r="AF373" s="208">
        <v>1.32778E-5</v>
      </c>
      <c r="AG373" s="208">
        <v>-1.31447</v>
      </c>
      <c r="AH373" s="488">
        <v>0.99880000000000002</v>
      </c>
      <c r="AI373" s="28" t="s">
        <v>171</v>
      </c>
      <c r="AJ373" s="28"/>
      <c r="AK373" s="176">
        <v>12128</v>
      </c>
      <c r="AL373" s="176" t="s">
        <v>876</v>
      </c>
      <c r="AM373" s="112"/>
      <c r="AN373" s="7">
        <v>-1.31732</v>
      </c>
      <c r="AO373" s="281">
        <v>7.2351100000000006E-5</v>
      </c>
      <c r="AP373" s="281">
        <v>-1.3174300000000001</v>
      </c>
      <c r="AQ373" s="281">
        <v>7.7768800000000007E-5</v>
      </c>
      <c r="AR373" s="376">
        <f t="shared" si="29"/>
        <v>110.0000000000545</v>
      </c>
      <c r="AS373" s="377">
        <f t="shared" si="35"/>
        <v>3.3900000000000041</v>
      </c>
      <c r="AT373" s="377"/>
      <c r="AU373" s="458"/>
      <c r="BB373" s="527"/>
    </row>
    <row r="374" spans="2:54" x14ac:dyDescent="0.25">
      <c r="B374" s="29">
        <v>12108</v>
      </c>
      <c r="C374" s="29">
        <v>12108</v>
      </c>
      <c r="D374" s="5">
        <v>22185</v>
      </c>
      <c r="E374" s="4">
        <v>18479</v>
      </c>
      <c r="F374" s="4">
        <v>1072</v>
      </c>
      <c r="H374" s="4" t="s">
        <v>524</v>
      </c>
      <c r="I374" s="112" t="s">
        <v>523</v>
      </c>
      <c r="K374" s="501"/>
      <c r="L374" s="372" t="s">
        <v>885</v>
      </c>
      <c r="O374" s="10">
        <v>-7.6999999999999999E-2</v>
      </c>
      <c r="R374" s="208">
        <v>4.12453E-17</v>
      </c>
      <c r="S374" s="208">
        <v>-1.2002E-13</v>
      </c>
      <c r="T374" s="208">
        <v>6.6865099999999999E-11</v>
      </c>
      <c r="U374" s="208">
        <v>6.0698899999999996E-9</v>
      </c>
      <c r="V374" s="486">
        <v>-8.3140799999999995E-4</v>
      </c>
      <c r="W374" s="8">
        <v>-1.2875000000000001</v>
      </c>
      <c r="X374" s="120">
        <v>0.99980000000000002</v>
      </c>
      <c r="Y374" s="208">
        <v>4.87607E-27</v>
      </c>
      <c r="Z374" s="208">
        <v>-4.0809999999999998E-23</v>
      </c>
      <c r="AA374" s="208">
        <v>1.3956800000000001E-19</v>
      </c>
      <c r="AB374" s="208">
        <v>-2.50309E-16</v>
      </c>
      <c r="AC374" s="208">
        <v>2.49682E-13</v>
      </c>
      <c r="AD374" s="208">
        <v>-1.3198599999999999E-10</v>
      </c>
      <c r="AE374" s="208">
        <v>2.6462299999999999E-8</v>
      </c>
      <c r="AF374" s="208">
        <v>7.7379999999999994E-6</v>
      </c>
      <c r="AG374" s="487">
        <v>-1.2878700000000001</v>
      </c>
      <c r="AH374" s="8">
        <v>0.99870000000000003</v>
      </c>
      <c r="AI374" s="28" t="s">
        <v>171</v>
      </c>
      <c r="AK374" s="176">
        <v>12108</v>
      </c>
      <c r="AL374" s="112" t="s">
        <v>897</v>
      </c>
      <c r="AN374" s="281">
        <v>-1.29149</v>
      </c>
      <c r="AO374" s="281">
        <v>3.9857000000000001E-5</v>
      </c>
      <c r="AP374" s="281">
        <v>-1.29152</v>
      </c>
      <c r="AQ374" s="381">
        <v>3.7828099999999998E-5</v>
      </c>
      <c r="AR374" s="376">
        <f t="shared" si="29"/>
        <v>29.999999999974492</v>
      </c>
      <c r="AS374" s="377">
        <f t="shared" si="35"/>
        <v>3.989999999999938</v>
      </c>
      <c r="BA374" s="527"/>
    </row>
    <row r="375" spans="2:54" x14ac:dyDescent="0.25">
      <c r="B375" s="29">
        <v>12112</v>
      </c>
      <c r="C375" s="29">
        <v>12112</v>
      </c>
      <c r="D375" s="5">
        <v>22213</v>
      </c>
      <c r="E375" s="4">
        <v>17596</v>
      </c>
      <c r="F375" s="4">
        <v>1064</v>
      </c>
      <c r="H375" s="4" t="s">
        <v>524</v>
      </c>
      <c r="I375" s="112" t="s">
        <v>523</v>
      </c>
      <c r="K375" s="501"/>
      <c r="L375" s="372" t="s">
        <v>885</v>
      </c>
      <c r="M375" s="4" t="s">
        <v>516</v>
      </c>
      <c r="O375" s="10">
        <v>5.8000000000000003E-2</v>
      </c>
      <c r="S375" s="208">
        <v>2.3964399999999999E-14</v>
      </c>
      <c r="T375" s="208">
        <v>-6.3302800000000004E-11</v>
      </c>
      <c r="U375" s="208">
        <v>1.9799699999999999E-8</v>
      </c>
      <c r="V375" s="486">
        <v>-8.9106700000000005E-4</v>
      </c>
      <c r="W375" s="8">
        <v>-1.2981799999999999</v>
      </c>
      <c r="X375" s="120">
        <v>0.99990000000000001</v>
      </c>
      <c r="AA375" s="208">
        <v>-7.1753399999999994E-23</v>
      </c>
      <c r="AB375" s="208">
        <v>9.3733399999999998E-19</v>
      </c>
      <c r="AC375" s="208">
        <v>-4.6521499999999997E-15</v>
      </c>
      <c r="AD375" s="208">
        <v>1.16816E-11</v>
      </c>
      <c r="AE375" s="208">
        <v>-1.5891599999999999E-8</v>
      </c>
      <c r="AF375" s="208">
        <v>1.36896E-5</v>
      </c>
      <c r="AG375" s="487">
        <v>-1.2986899999999999</v>
      </c>
      <c r="AH375" s="8">
        <v>0.99890000000000001</v>
      </c>
      <c r="AI375" s="28" t="s">
        <v>171</v>
      </c>
      <c r="AK375" s="176">
        <v>12112</v>
      </c>
      <c r="AL375" s="112" t="s">
        <v>888</v>
      </c>
      <c r="AN375" s="281">
        <v>-1.30182</v>
      </c>
      <c r="AO375" s="281">
        <v>6.1626199999999996E-5</v>
      </c>
      <c r="AP375" s="281">
        <v>-1.30206</v>
      </c>
      <c r="AQ375" s="381">
        <v>6.5936200000000001E-5</v>
      </c>
      <c r="AR375" s="376">
        <f t="shared" si="29"/>
        <v>240.00000000001796</v>
      </c>
      <c r="AS375" s="377">
        <f t="shared" si="35"/>
        <v>3.6400000000000876</v>
      </c>
      <c r="BA375" s="527"/>
    </row>
    <row r="376" spans="2:54" x14ac:dyDescent="0.25">
      <c r="B376" s="29">
        <v>12116</v>
      </c>
      <c r="C376" s="29">
        <v>12116</v>
      </c>
      <c r="D376" s="5">
        <v>21576</v>
      </c>
      <c r="E376" s="4">
        <v>17383</v>
      </c>
      <c r="F376" s="4">
        <v>1065</v>
      </c>
      <c r="H376" s="4" t="s">
        <v>524</v>
      </c>
      <c r="I376" s="112" t="s">
        <v>523</v>
      </c>
      <c r="K376" s="501"/>
      <c r="L376" s="372" t="s">
        <v>877</v>
      </c>
      <c r="M376" s="4" t="s">
        <v>514</v>
      </c>
      <c r="O376" s="10">
        <v>-8.6999999999999994E-2</v>
      </c>
      <c r="U376" s="208">
        <v>-2.50852E-8</v>
      </c>
      <c r="V376" s="486">
        <v>-8.1167800000000003E-4</v>
      </c>
      <c r="W376" s="8">
        <v>-1.30968</v>
      </c>
      <c r="X376" s="120">
        <v>0.99950000000000006</v>
      </c>
      <c r="AB376" s="208">
        <v>1.5097899999999999E-18</v>
      </c>
      <c r="AC376" s="208">
        <v>-9.3381800000000006E-15</v>
      </c>
      <c r="AD376" s="208">
        <v>2.28917E-11</v>
      </c>
      <c r="AE376" s="208">
        <v>-2.80604E-8</v>
      </c>
      <c r="AF376" s="208">
        <v>1.9559799999999999E-5</v>
      </c>
      <c r="AG376" s="487">
        <v>-1.3103899999999999</v>
      </c>
      <c r="AH376" s="8">
        <v>0.99650000000000005</v>
      </c>
      <c r="AI376" s="28" t="s">
        <v>171</v>
      </c>
      <c r="AK376" s="176">
        <v>12116</v>
      </c>
      <c r="AL376" s="112" t="s">
        <v>892</v>
      </c>
      <c r="AN376" s="281">
        <v>-1.31226</v>
      </c>
      <c r="AO376" s="281">
        <v>6.9185500000000004E-5</v>
      </c>
      <c r="AP376" s="281">
        <v>-1.3123</v>
      </c>
      <c r="AQ376" s="381">
        <v>6.0349600000000002E-5</v>
      </c>
      <c r="AR376" s="376">
        <f t="shared" si="29"/>
        <v>40.000000000040004</v>
      </c>
      <c r="AS376" s="377">
        <f t="shared" si="35"/>
        <v>2.5800000000000267</v>
      </c>
      <c r="BA376" s="527"/>
    </row>
    <row r="377" spans="2:54" x14ac:dyDescent="0.25">
      <c r="B377" s="29">
        <v>12117</v>
      </c>
      <c r="C377" s="29">
        <v>12117</v>
      </c>
      <c r="D377" s="5">
        <v>21905</v>
      </c>
      <c r="E377" s="4">
        <v>17386</v>
      </c>
      <c r="F377" s="4">
        <v>1063</v>
      </c>
      <c r="H377" s="4" t="s">
        <v>524</v>
      </c>
      <c r="I377" s="112" t="s">
        <v>523</v>
      </c>
      <c r="K377" s="501"/>
      <c r="L377" s="372" t="s">
        <v>877</v>
      </c>
      <c r="M377" s="4" t="s">
        <v>120</v>
      </c>
      <c r="O377" s="10">
        <v>-0.04</v>
      </c>
      <c r="R377" s="208">
        <v>4.1497999999999999E-17</v>
      </c>
      <c r="S377" s="208">
        <v>-1.5556E-13</v>
      </c>
      <c r="T377" s="208">
        <v>1.9015399999999999E-10</v>
      </c>
      <c r="U377" s="208">
        <v>-1.11107E-7</v>
      </c>
      <c r="V377" s="486">
        <v>-8.3416800000000004E-4</v>
      </c>
      <c r="W377" s="8">
        <v>-1.28834</v>
      </c>
      <c r="X377" s="120">
        <v>0.99960000000000004</v>
      </c>
      <c r="Y377" s="208">
        <v>3.4393600000000002E-27</v>
      </c>
      <c r="Z377" s="208">
        <v>-3.02578E-23</v>
      </c>
      <c r="AA377" s="208">
        <v>1.0955899999999999E-19</v>
      </c>
      <c r="AB377" s="208">
        <v>-2.08781E-16</v>
      </c>
      <c r="AC377" s="208">
        <v>2.1930599999999999E-13</v>
      </c>
      <c r="AD377" s="208">
        <v>-1.15109E-10</v>
      </c>
      <c r="AE377" s="208">
        <v>1.23557E-8</v>
      </c>
      <c r="AF377" s="208">
        <v>1.68223E-5</v>
      </c>
      <c r="AG377" s="487">
        <v>-1.28904</v>
      </c>
      <c r="AH377" s="8">
        <v>0.99860000000000004</v>
      </c>
      <c r="AI377" s="28" t="s">
        <v>171</v>
      </c>
      <c r="AK377" s="176">
        <v>12117</v>
      </c>
      <c r="AL377" s="112" t="s">
        <v>891</v>
      </c>
      <c r="AN377" s="281">
        <v>-1.29121</v>
      </c>
      <c r="AO377" s="281">
        <v>6.3474500000000004E-5</v>
      </c>
      <c r="AP377" s="281">
        <v>-1.29169</v>
      </c>
      <c r="AQ377" s="381">
        <v>6.7522100000000002E-5</v>
      </c>
      <c r="AR377" s="376">
        <f t="shared" si="29"/>
        <v>480.00000000003593</v>
      </c>
      <c r="AS377" s="377">
        <f t="shared" si="35"/>
        <v>2.8699999999999282</v>
      </c>
      <c r="BA377" s="527"/>
    </row>
    <row r="378" spans="2:54" x14ac:dyDescent="0.25">
      <c r="B378" s="29">
        <v>12118</v>
      </c>
      <c r="C378" s="29">
        <v>12118</v>
      </c>
      <c r="D378" s="5">
        <v>22080</v>
      </c>
      <c r="E378" s="4">
        <v>18548</v>
      </c>
      <c r="F378" s="4">
        <v>1071</v>
      </c>
      <c r="H378" s="4" t="s">
        <v>524</v>
      </c>
      <c r="I378" s="112" t="s">
        <v>523</v>
      </c>
      <c r="K378" s="501"/>
      <c r="L378" s="372" t="s">
        <v>877</v>
      </c>
      <c r="M378" s="4" t="s">
        <v>128</v>
      </c>
      <c r="O378" s="10">
        <v>-5.3999999999999999E-2</v>
      </c>
      <c r="S378" s="208">
        <v>2.5466600000000001E-14</v>
      </c>
      <c r="T378" s="208">
        <v>-5.6131900000000002E-11</v>
      </c>
      <c r="U378" s="208">
        <v>-4.8436199999999999E-9</v>
      </c>
      <c r="V378" s="486">
        <v>-8.4517100000000003E-4</v>
      </c>
      <c r="W378" s="8">
        <v>-1.2621599999999999</v>
      </c>
      <c r="X378" s="120">
        <v>0.99970000000000003</v>
      </c>
      <c r="AA378" s="208">
        <v>2.5828399999999998E-22</v>
      </c>
      <c r="AB378" s="208">
        <v>-3.03495E-19</v>
      </c>
      <c r="AC378" s="208">
        <v>-5.1422699999999998E-15</v>
      </c>
      <c r="AD378" s="208">
        <v>1.9748699999999999E-11</v>
      </c>
      <c r="AE378" s="208">
        <v>-2.9609800000000001E-8</v>
      </c>
      <c r="AF378" s="208">
        <v>2.24559E-5</v>
      </c>
      <c r="AG378" s="487">
        <v>-1.26305</v>
      </c>
      <c r="AH378" s="8">
        <v>0.99670000000000003</v>
      </c>
      <c r="AI378" s="28" t="s">
        <v>171</v>
      </c>
      <c r="AK378" s="176">
        <v>12118</v>
      </c>
      <c r="AL378" s="112" t="s">
        <v>897</v>
      </c>
      <c r="AN378" s="281">
        <v>-1.26536</v>
      </c>
      <c r="AO378" s="281">
        <v>3.8721799999999999E-5</v>
      </c>
      <c r="AP378" s="281">
        <v>-1.2656400000000001</v>
      </c>
      <c r="AQ378" s="381">
        <v>3.5346699999999998E-5</v>
      </c>
      <c r="AR378" s="376">
        <f t="shared" si="29"/>
        <v>280.00000000005798</v>
      </c>
      <c r="AS378" s="377">
        <f t="shared" si="35"/>
        <v>3.2000000000000917</v>
      </c>
      <c r="BA378" s="527"/>
    </row>
    <row r="379" spans="2:54" x14ac:dyDescent="0.25">
      <c r="B379" s="29">
        <v>12127</v>
      </c>
      <c r="C379" s="29">
        <v>12127</v>
      </c>
      <c r="D379" s="5">
        <v>22693</v>
      </c>
      <c r="E379" s="4">
        <v>18481</v>
      </c>
      <c r="F379" s="4">
        <v>1073</v>
      </c>
      <c r="H379" s="4" t="s">
        <v>524</v>
      </c>
      <c r="I379" s="112" t="s">
        <v>523</v>
      </c>
      <c r="K379" s="501"/>
      <c r="L379" s="372" t="s">
        <v>879</v>
      </c>
      <c r="M379" s="4" t="s">
        <v>128</v>
      </c>
      <c r="O379" s="10">
        <v>-3.9E-2</v>
      </c>
      <c r="S379" s="208">
        <v>3.4755200000000001E-14</v>
      </c>
      <c r="T379" s="208">
        <v>-9.1066899999999996E-11</v>
      </c>
      <c r="U379" s="208">
        <v>3.2475700000000003E-8</v>
      </c>
      <c r="V379" s="486">
        <v>-8.6444500000000004E-4</v>
      </c>
      <c r="W379" s="8">
        <v>-1.2846500000000001</v>
      </c>
      <c r="X379" s="120">
        <v>0.99980000000000002</v>
      </c>
      <c r="AA379" s="208">
        <v>-4.0388900000000001E-23</v>
      </c>
      <c r="AB379" s="208">
        <v>2.2801300000000002E-19</v>
      </c>
      <c r="AC379" s="208">
        <v>-9.1853700000000008E-16</v>
      </c>
      <c r="AD379" s="208">
        <v>3.9783099999999998E-12</v>
      </c>
      <c r="AE379" s="208">
        <v>-9.9663200000000008E-9</v>
      </c>
      <c r="AF379" s="208">
        <v>1.2882400000000001E-5</v>
      </c>
      <c r="AG379" s="487">
        <v>-1.2849699999999999</v>
      </c>
      <c r="AH379" s="8">
        <v>0.99919999999999998</v>
      </c>
      <c r="AI379" s="28" t="s">
        <v>171</v>
      </c>
      <c r="AK379" s="176">
        <v>12127</v>
      </c>
      <c r="AL379" s="112" t="s">
        <v>897</v>
      </c>
      <c r="AN379" s="281">
        <v>-1.2878499999999999</v>
      </c>
      <c r="AO379" s="281">
        <v>4.48039E-5</v>
      </c>
      <c r="AP379" s="281">
        <v>-1.2881</v>
      </c>
      <c r="AQ379" s="381">
        <v>3.9501200000000001E-5</v>
      </c>
      <c r="AR379" s="376">
        <f t="shared" si="29"/>
        <v>250.0000000000835</v>
      </c>
      <c r="AS379" s="377">
        <f t="shared" si="35"/>
        <v>3.1999999999998696</v>
      </c>
      <c r="BA379" s="527"/>
    </row>
    <row r="380" spans="2:54" x14ac:dyDescent="0.25">
      <c r="B380" s="29">
        <v>12024</v>
      </c>
      <c r="C380" s="29">
        <v>12024</v>
      </c>
      <c r="D380" s="5">
        <v>22496</v>
      </c>
      <c r="E380" s="4">
        <v>18546</v>
      </c>
      <c r="F380" s="4">
        <v>1074</v>
      </c>
      <c r="H380" s="4" t="s">
        <v>524</v>
      </c>
      <c r="I380" s="112" t="s">
        <v>523</v>
      </c>
      <c r="K380" s="501"/>
      <c r="L380" s="372" t="s">
        <v>898</v>
      </c>
      <c r="M380" s="4" t="s">
        <v>516</v>
      </c>
      <c r="O380" s="10">
        <v>-5.5E-2</v>
      </c>
      <c r="S380" s="208">
        <v>-8.2069799999999999E-15</v>
      </c>
      <c r="T380" s="208">
        <v>4.1349799999999999E-11</v>
      </c>
      <c r="U380" s="208">
        <v>-6.9006099999999995E-8</v>
      </c>
      <c r="V380" s="486">
        <v>-8.86443E-4</v>
      </c>
      <c r="W380" s="8">
        <v>-1.25299</v>
      </c>
      <c r="X380" s="120">
        <v>0.99919999999999998</v>
      </c>
      <c r="Y380" s="208">
        <v>4.6780800000000003E-27</v>
      </c>
      <c r="Z380" s="208">
        <v>-4.2536700000000003E-23</v>
      </c>
      <c r="AA380" s="208">
        <v>1.59963E-19</v>
      </c>
      <c r="AB380" s="208">
        <v>-3.19522E-16</v>
      </c>
      <c r="AC380" s="208">
        <v>3.5985499999999998E-13</v>
      </c>
      <c r="AD380" s="208">
        <v>-2.1840800000000001E-10</v>
      </c>
      <c r="AE380" s="208">
        <v>5.3439800000000003E-8</v>
      </c>
      <c r="AF380" s="208">
        <v>8.9488600000000006E-6</v>
      </c>
      <c r="AG380" s="487">
        <v>-1.2534700000000001</v>
      </c>
      <c r="AH380" s="8">
        <v>0.99660000000000004</v>
      </c>
      <c r="AI380" s="28" t="s">
        <v>171</v>
      </c>
      <c r="AK380" s="176">
        <v>12024</v>
      </c>
      <c r="AL380" s="112" t="s">
        <v>897</v>
      </c>
      <c r="AN380" s="281">
        <v>-1.25492</v>
      </c>
      <c r="AO380" s="281">
        <v>3.6067299999999999E-5</v>
      </c>
      <c r="AP380" s="281">
        <v>-1.25502</v>
      </c>
      <c r="AQ380" s="381">
        <v>3.8394299999999999E-5</v>
      </c>
      <c r="AR380" s="376">
        <f t="shared" si="29"/>
        <v>99.999999999988987</v>
      </c>
      <c r="AS380" s="377">
        <f t="shared" si="35"/>
        <v>1.9299999999999873</v>
      </c>
      <c r="BA380" s="527"/>
    </row>
    <row r="381" spans="2:54" x14ac:dyDescent="0.25">
      <c r="B381" s="29">
        <v>12183</v>
      </c>
      <c r="C381" s="29">
        <v>12183</v>
      </c>
      <c r="E381" s="4">
        <v>18925</v>
      </c>
      <c r="F381" s="4">
        <v>1119</v>
      </c>
      <c r="H381" s="4" t="s">
        <v>524</v>
      </c>
      <c r="I381" s="112" t="s">
        <v>523</v>
      </c>
      <c r="K381" s="501"/>
      <c r="L381" s="372" t="s">
        <v>910</v>
      </c>
      <c r="M381" s="4" t="s">
        <v>128</v>
      </c>
      <c r="O381" s="10">
        <v>7.2999999999999995E-2</v>
      </c>
      <c r="U381" s="208">
        <v>-1.33518E-8</v>
      </c>
      <c r="V381" s="486">
        <v>-8.5412400000000005E-4</v>
      </c>
      <c r="W381" s="8">
        <v>-1.33971</v>
      </c>
      <c r="X381" s="120">
        <v>0.99990000000000001</v>
      </c>
      <c r="AA381" s="208">
        <v>1.26071E-21</v>
      </c>
      <c r="AB381" s="208">
        <v>-7.1625899999999994E-18</v>
      </c>
      <c r="AC381" s="208">
        <v>1.3552300000000001E-14</v>
      </c>
      <c r="AD381" s="208">
        <v>-6.54212E-12</v>
      </c>
      <c r="AE381" s="208">
        <v>-8.3801199999999998E-9</v>
      </c>
      <c r="AF381" s="208">
        <v>1.20423E-5</v>
      </c>
      <c r="AG381" s="487">
        <v>-1.3401400000000001</v>
      </c>
      <c r="AH381" s="8">
        <v>0.99529999999999996</v>
      </c>
      <c r="AI381" s="28" t="s">
        <v>171</v>
      </c>
      <c r="AK381" s="176">
        <v>12183</v>
      </c>
      <c r="AL381" s="112" t="s">
        <v>949</v>
      </c>
      <c r="AN381" s="281">
        <v>-1.3419300000000001</v>
      </c>
      <c r="AO381" s="281">
        <v>8.3298200000000001E-5</v>
      </c>
      <c r="AP381" s="281">
        <v>-1.3420300000000001</v>
      </c>
      <c r="AQ381" s="381">
        <v>8.3237899999999998E-5</v>
      </c>
      <c r="AR381" s="376">
        <f t="shared" ref="AR381" si="36">(AN381-AP381)*10^6</f>
        <v>99.999999999988987</v>
      </c>
      <c r="AS381" s="377">
        <f t="shared" ref="AS381" si="37">(W381-AN381)*1000</f>
        <v>2.2200000000001108</v>
      </c>
      <c r="BA381" s="527"/>
    </row>
    <row r="382" spans="2:54" x14ac:dyDescent="0.25">
      <c r="B382" s="29">
        <v>12186</v>
      </c>
      <c r="C382" s="29">
        <v>12186</v>
      </c>
      <c r="D382" s="5">
        <v>22678</v>
      </c>
      <c r="E382" s="4">
        <v>18528</v>
      </c>
      <c r="F382" s="4">
        <v>1081</v>
      </c>
      <c r="H382" s="4" t="s">
        <v>524</v>
      </c>
      <c r="I382" s="112" t="s">
        <v>523</v>
      </c>
      <c r="K382" s="501"/>
      <c r="L382" s="372" t="s">
        <v>910</v>
      </c>
      <c r="M382" s="4" t="s">
        <v>886</v>
      </c>
      <c r="O382" s="10">
        <v>5.2999999999999999E-2</v>
      </c>
      <c r="S382" s="208">
        <v>2.2858800000000001E-14</v>
      </c>
      <c r="T382" s="208">
        <v>-5.4195800000000003E-11</v>
      </c>
      <c r="U382" s="208">
        <v>-3.29319E-10</v>
      </c>
      <c r="V382" s="486">
        <v>-8.8533299999999998E-4</v>
      </c>
      <c r="W382" s="8">
        <v>-1.3115000000000001</v>
      </c>
      <c r="X382" s="120">
        <v>0.99990000000000001</v>
      </c>
      <c r="AA382" s="208">
        <v>-1.1331300000000001E-22</v>
      </c>
      <c r="AB382" s="208">
        <v>1.3992800000000001E-18</v>
      </c>
      <c r="AC382" s="208">
        <v>-6.2324300000000002E-15</v>
      </c>
      <c r="AD382" s="208">
        <v>1.39362E-11</v>
      </c>
      <c r="AE382" s="208">
        <v>-1.7651200000000001E-8</v>
      </c>
      <c r="AF382" s="208">
        <v>1.49494E-5</v>
      </c>
      <c r="AG382" s="487">
        <v>-1.31199</v>
      </c>
      <c r="AH382" s="8">
        <v>0.99829999999999997</v>
      </c>
      <c r="AI382" s="28" t="s">
        <v>171</v>
      </c>
      <c r="AK382" s="176">
        <v>12186</v>
      </c>
      <c r="AL382" s="112" t="s">
        <v>909</v>
      </c>
      <c r="AN382" s="281">
        <v>-1.31847</v>
      </c>
      <c r="AO382" s="281">
        <v>5.0048800000000001E-5</v>
      </c>
      <c r="AP382" s="281">
        <v>-1.3185800000000001</v>
      </c>
      <c r="AQ382" s="381">
        <v>5.9253999999999999E-5</v>
      </c>
      <c r="AR382" s="376">
        <f t="shared" ref="AR382:AR385" si="38">(AN382-AP382)*10^6</f>
        <v>110.0000000000545</v>
      </c>
      <c r="AS382" s="377">
        <f t="shared" ref="AS382:AS385" si="39">(W382-AN382)*1000</f>
        <v>6.9699999999999207</v>
      </c>
      <c r="BA382" s="527"/>
    </row>
    <row r="383" spans="2:54" x14ac:dyDescent="0.25">
      <c r="B383" s="29">
        <v>12241</v>
      </c>
      <c r="C383" s="29">
        <v>12241</v>
      </c>
      <c r="D383" s="5">
        <v>20116</v>
      </c>
      <c r="E383" s="4">
        <v>15862</v>
      </c>
      <c r="F383" s="4">
        <v>1085</v>
      </c>
      <c r="H383" s="4" t="s">
        <v>524</v>
      </c>
      <c r="I383" s="112" t="s">
        <v>523</v>
      </c>
      <c r="K383" s="501"/>
      <c r="L383" s="372" t="s">
        <v>908</v>
      </c>
      <c r="M383" s="4" t="s">
        <v>128</v>
      </c>
      <c r="O383" s="10">
        <v>0.12</v>
      </c>
      <c r="T383" s="208">
        <v>8.2776000000000002E-12</v>
      </c>
      <c r="U383" s="208">
        <v>-3.1899400000000002E-8</v>
      </c>
      <c r="V383" s="486">
        <v>-8.6879399999999999E-4</v>
      </c>
      <c r="W383" s="8">
        <v>-1.3090599999999999</v>
      </c>
      <c r="X383" s="120">
        <v>0.99970000000000003</v>
      </c>
      <c r="AA383" s="208">
        <v>1.23002E-21</v>
      </c>
      <c r="AB383" s="208">
        <v>-7.1195099999999995E-18</v>
      </c>
      <c r="AC383" s="208">
        <v>1.41712E-14</v>
      </c>
      <c r="AD383" s="208">
        <v>-8.4318700000000005E-12</v>
      </c>
      <c r="AE383" s="208">
        <v>-7.15078E-9</v>
      </c>
      <c r="AF383" s="208">
        <v>1.3879900000000001E-5</v>
      </c>
      <c r="AG383" s="487">
        <v>-1.30952</v>
      </c>
      <c r="AH383" s="8">
        <v>0.99770000000000003</v>
      </c>
      <c r="AI383" s="28" t="s">
        <v>171</v>
      </c>
      <c r="AK383" s="176">
        <v>12241</v>
      </c>
      <c r="AL383" s="112" t="s">
        <v>905</v>
      </c>
      <c r="AN383" s="281">
        <v>-1.31138</v>
      </c>
      <c r="AO383" s="281">
        <v>5.3571600000000001E-5</v>
      </c>
      <c r="AP383" s="281">
        <v>-1.31145</v>
      </c>
      <c r="AQ383" s="381">
        <v>5.8162599999999998E-5</v>
      </c>
      <c r="AR383" s="376">
        <f t="shared" si="38"/>
        <v>70.000000000014495</v>
      </c>
      <c r="AS383" s="377">
        <f t="shared" si="39"/>
        <v>2.3200000000000998</v>
      </c>
      <c r="BA383" s="527"/>
    </row>
    <row r="384" spans="2:54" x14ac:dyDescent="0.25">
      <c r="B384" s="29">
        <v>12219</v>
      </c>
      <c r="C384" s="29">
        <v>12219</v>
      </c>
      <c r="D384" s="5">
        <v>22257</v>
      </c>
      <c r="E384" s="4">
        <v>18547</v>
      </c>
      <c r="F384" s="4">
        <v>1083</v>
      </c>
      <c r="H384" s="4" t="s">
        <v>524</v>
      </c>
      <c r="I384" s="112" t="s">
        <v>523</v>
      </c>
      <c r="K384" s="501"/>
      <c r="L384" s="372" t="s">
        <v>906</v>
      </c>
      <c r="O384" s="10">
        <v>0.12</v>
      </c>
      <c r="S384" s="208">
        <v>8.6128699999999999E-15</v>
      </c>
      <c r="T384" s="208">
        <v>-2.2947699999999999E-11</v>
      </c>
      <c r="U384" s="208">
        <v>-2.8163999999999999E-9</v>
      </c>
      <c r="V384" s="486">
        <v>-8.30647E-4</v>
      </c>
      <c r="W384" s="8">
        <v>-1.34622</v>
      </c>
      <c r="X384" s="120">
        <v>0.99970000000000003</v>
      </c>
      <c r="AA384" s="208">
        <v>-6.1777499999999998E-22</v>
      </c>
      <c r="AB384" s="208">
        <v>5.3435800000000003E-18</v>
      </c>
      <c r="AC384" s="208">
        <v>-1.85279E-14</v>
      </c>
      <c r="AD384" s="208">
        <v>3.3357999999999997E-11</v>
      </c>
      <c r="AE384" s="208">
        <v>-3.3509099999999998E-8</v>
      </c>
      <c r="AF384" s="208">
        <v>2.0584299999999999E-5</v>
      </c>
      <c r="AG384" s="487">
        <v>-1.3469100000000001</v>
      </c>
      <c r="AH384" s="8">
        <v>0.99709999999999999</v>
      </c>
      <c r="AI384" s="28" t="s">
        <v>171</v>
      </c>
      <c r="AK384" s="176">
        <v>12219</v>
      </c>
      <c r="AL384" s="112" t="s">
        <v>905</v>
      </c>
      <c r="AN384" s="281">
        <v>-1.3470899999999999</v>
      </c>
      <c r="AO384" s="281">
        <v>7.5936800000000001E-5</v>
      </c>
      <c r="AP384" s="281">
        <v>-1.3471599999999999</v>
      </c>
      <c r="AQ384" s="381">
        <v>7.7099099999999995E-5</v>
      </c>
      <c r="AR384" s="376">
        <f t="shared" si="38"/>
        <v>70.000000000014495</v>
      </c>
      <c r="AS384" s="377">
        <f t="shared" si="39"/>
        <v>0.86999999999992639</v>
      </c>
      <c r="BA384" s="527"/>
    </row>
    <row r="385" spans="1:53" x14ac:dyDescent="0.25">
      <c r="B385" s="29">
        <v>12302</v>
      </c>
      <c r="C385" s="29">
        <v>12302</v>
      </c>
      <c r="D385" s="5">
        <v>22508</v>
      </c>
      <c r="E385" s="4">
        <v>18682</v>
      </c>
      <c r="F385" s="4">
        <v>1084</v>
      </c>
      <c r="H385" s="4" t="s">
        <v>524</v>
      </c>
      <c r="I385" s="112" t="s">
        <v>523</v>
      </c>
      <c r="K385" s="501"/>
      <c r="L385" s="372" t="s">
        <v>907</v>
      </c>
      <c r="O385" s="10">
        <v>2.1999999999999999E-2</v>
      </c>
      <c r="T385" s="208">
        <v>-2.1754699999999998E-12</v>
      </c>
      <c r="U385" s="208">
        <v>-6.4854000000000002E-10</v>
      </c>
      <c r="V385" s="486">
        <v>-9.6035999999999995E-4</v>
      </c>
      <c r="W385" s="8">
        <v>-1.2958400000000001</v>
      </c>
      <c r="X385" s="120">
        <v>0.99980000000000002</v>
      </c>
      <c r="AA385" s="208">
        <v>2.2789799999999999E-21</v>
      </c>
      <c r="AB385" s="208">
        <v>-1.5215099999999998E-17</v>
      </c>
      <c r="AC385" s="208">
        <v>3.9133600000000001E-14</v>
      </c>
      <c r="AD385" s="208">
        <v>-4.7425499999999998E-11</v>
      </c>
      <c r="AE385" s="208">
        <v>2.48263E-8</v>
      </c>
      <c r="AF385" s="208">
        <v>7.0932300000000003E-7</v>
      </c>
      <c r="AG385" s="487">
        <v>-1.2958799999999999</v>
      </c>
      <c r="AH385" s="8">
        <v>0.99829999999999997</v>
      </c>
      <c r="AI385" s="28" t="s">
        <v>171</v>
      </c>
      <c r="AK385" s="176">
        <v>12302</v>
      </c>
      <c r="AL385" s="112" t="s">
        <v>905</v>
      </c>
      <c r="AN385" s="281">
        <v>-1.2975000000000001</v>
      </c>
      <c r="AO385" s="281">
        <v>8.4266100000000003E-5</v>
      </c>
      <c r="AP385" s="281">
        <v>-1.29758</v>
      </c>
      <c r="AQ385" s="381">
        <v>8.5121E-5</v>
      </c>
      <c r="AR385" s="376">
        <f t="shared" si="38"/>
        <v>79.999999999857963</v>
      </c>
      <c r="AS385" s="377">
        <f t="shared" si="39"/>
        <v>1.6599999999999948</v>
      </c>
      <c r="BA385" s="527"/>
    </row>
    <row r="386" spans="1:53" x14ac:dyDescent="0.25">
      <c r="B386" s="29">
        <v>11914</v>
      </c>
      <c r="C386" s="29">
        <v>11914</v>
      </c>
      <c r="D386" s="5">
        <v>22934</v>
      </c>
      <c r="E386" s="4">
        <v>18989</v>
      </c>
      <c r="F386" s="4">
        <v>1108</v>
      </c>
      <c r="H386" s="4" t="s">
        <v>524</v>
      </c>
      <c r="I386" s="112" t="s">
        <v>523</v>
      </c>
      <c r="K386" s="501"/>
      <c r="L386" s="372" t="s">
        <v>934</v>
      </c>
      <c r="M386" s="4" t="s">
        <v>128</v>
      </c>
      <c r="O386" s="10">
        <v>-0.124</v>
      </c>
      <c r="Q386" s="208">
        <v>2.9777699999999999E-20</v>
      </c>
      <c r="R386" s="208">
        <v>-1.60186E-16</v>
      </c>
      <c r="S386" s="208">
        <v>3.0133800000000001E-13</v>
      </c>
      <c r="T386" s="208">
        <v>-2.3463200000000001E-10</v>
      </c>
      <c r="U386" s="208">
        <v>6.3268200000000005E-8</v>
      </c>
      <c r="V386" s="486">
        <v>-9.5754100000000001E-4</v>
      </c>
      <c r="W386" s="8">
        <v>-1.3243400000000001</v>
      </c>
      <c r="X386" s="120">
        <v>0.99980000000000002</v>
      </c>
      <c r="AA386" s="208">
        <v>-8.5064599999999996E-22</v>
      </c>
      <c r="AB386" s="208">
        <v>6.3293299999999999E-18</v>
      </c>
      <c r="AC386" s="208">
        <v>-1.9267199999999999E-14</v>
      </c>
      <c r="AD386" s="208">
        <v>3.1551199999999998E-11</v>
      </c>
      <c r="AE386" s="208">
        <v>-2.9864000000000002E-8</v>
      </c>
      <c r="AF386" s="208">
        <v>1.6744799999999999E-5</v>
      </c>
      <c r="AG386" s="487">
        <v>-1.3248500000000001</v>
      </c>
      <c r="AH386" s="8">
        <v>0.99790000000000001</v>
      </c>
      <c r="AI386" s="28" t="s">
        <v>171</v>
      </c>
      <c r="AK386" s="176">
        <v>11914</v>
      </c>
      <c r="AL386" s="112" t="s">
        <v>936</v>
      </c>
      <c r="AN386" s="281">
        <v>-1.32894</v>
      </c>
      <c r="AO386" s="281">
        <v>6.7879299999999999E-5</v>
      </c>
      <c r="AP386" s="281">
        <v>-1.32938</v>
      </c>
      <c r="AQ386" s="381">
        <v>9.1583599999999995E-5</v>
      </c>
      <c r="AR386" s="376">
        <f t="shared" ref="AR386:AR387" si="40">(AN386-AP386)*10^6</f>
        <v>439.99999999999596</v>
      </c>
      <c r="AS386" s="377">
        <f t="shared" ref="AS386:AS387" si="41">(W386-AN386)*1000</f>
        <v>4.5999999999999375</v>
      </c>
      <c r="BA386" s="527"/>
    </row>
    <row r="387" spans="1:53" x14ac:dyDescent="0.25">
      <c r="B387" s="29">
        <v>11915</v>
      </c>
      <c r="C387" s="29">
        <v>11915</v>
      </c>
      <c r="D387" s="5">
        <v>22365</v>
      </c>
      <c r="E387" s="4">
        <v>18687</v>
      </c>
      <c r="F387" s="4">
        <v>1109</v>
      </c>
      <c r="H387" s="4" t="s">
        <v>524</v>
      </c>
      <c r="I387" s="112" t="s">
        <v>523</v>
      </c>
      <c r="K387" s="501"/>
      <c r="L387" s="372" t="s">
        <v>934</v>
      </c>
      <c r="M387" s="4" t="s">
        <v>937</v>
      </c>
      <c r="O387" s="10">
        <v>-0.106</v>
      </c>
      <c r="T387" s="208">
        <v>1.9169599999999999E-11</v>
      </c>
      <c r="U387" s="208">
        <v>-5.0167199999999999E-8</v>
      </c>
      <c r="V387" s="486">
        <v>-9.8934000000000001E-4</v>
      </c>
      <c r="W387" s="8">
        <v>-1.2855099999999999</v>
      </c>
      <c r="X387" s="120">
        <v>0.99990000000000001</v>
      </c>
      <c r="AA387" s="208">
        <v>-5.8472399999999998E-22</v>
      </c>
      <c r="AB387" s="208">
        <v>5.18045E-18</v>
      </c>
      <c r="AC387" s="208">
        <v>-1.8643900000000001E-14</v>
      </c>
      <c r="AD387" s="208">
        <v>3.5110599999999999E-11</v>
      </c>
      <c r="AE387" s="208">
        <v>-3.7031000000000003E-8</v>
      </c>
      <c r="AF387" s="208">
        <v>2.2960300000000001E-5</v>
      </c>
      <c r="AG387" s="487">
        <v>-1.2862899999999999</v>
      </c>
      <c r="AH387" s="8">
        <v>0.99829999999999997</v>
      </c>
      <c r="AI387" s="28" t="s">
        <v>171</v>
      </c>
      <c r="AK387" s="176">
        <v>11915</v>
      </c>
      <c r="AL387" s="112" t="s">
        <v>936</v>
      </c>
      <c r="AN387" s="281">
        <v>-1.2889699999999999</v>
      </c>
      <c r="AO387" s="281">
        <v>7.9210700000000004E-5</v>
      </c>
      <c r="AP387" s="281">
        <v>-1.28921</v>
      </c>
      <c r="AQ387" s="381">
        <v>7.1532799999999994E-5</v>
      </c>
      <c r="AR387" s="376">
        <f t="shared" si="40"/>
        <v>240.00000000001796</v>
      </c>
      <c r="AS387" s="377">
        <f t="shared" si="41"/>
        <v>3.4600000000000186</v>
      </c>
      <c r="BA387" s="527"/>
    </row>
    <row r="388" spans="1:53" x14ac:dyDescent="0.25">
      <c r="B388" s="29">
        <v>11916</v>
      </c>
      <c r="C388" s="29">
        <v>11916</v>
      </c>
      <c r="E388" s="4">
        <v>18922</v>
      </c>
      <c r="F388" s="4">
        <v>1110</v>
      </c>
      <c r="H388" s="4" t="s">
        <v>524</v>
      </c>
      <c r="I388" s="112" t="s">
        <v>523</v>
      </c>
      <c r="K388" s="501"/>
      <c r="L388" s="372" t="s">
        <v>934</v>
      </c>
      <c r="M388" s="4" t="s">
        <v>886</v>
      </c>
      <c r="O388" s="10">
        <v>-0.13200000000000001</v>
      </c>
      <c r="R388" s="208">
        <v>-1.00201E-17</v>
      </c>
      <c r="S388" s="208">
        <v>3.5902899999999999E-14</v>
      </c>
      <c r="T388" s="208">
        <v>-2.0609100000000001E-11</v>
      </c>
      <c r="U388" s="208">
        <v>-3.3741499999999998E-8</v>
      </c>
      <c r="V388" s="486">
        <v>-9.5896499999999999E-4</v>
      </c>
      <c r="W388" s="8">
        <v>-1.30467</v>
      </c>
      <c r="X388" s="120">
        <v>0.99970000000000003</v>
      </c>
      <c r="AA388" s="208">
        <v>-7.9967500000000002E-22</v>
      </c>
      <c r="AB388" s="208">
        <v>6.5861999999999997E-18</v>
      </c>
      <c r="AC388" s="208">
        <v>-2.20165E-14</v>
      </c>
      <c r="AD388" s="208">
        <v>3.8817599999999999E-11</v>
      </c>
      <c r="AE388" s="208">
        <v>-3.8960099999999998E-8</v>
      </c>
      <c r="AF388" s="208">
        <v>2.33043E-5</v>
      </c>
      <c r="AG388" s="487">
        <v>-1.3054699999999999</v>
      </c>
      <c r="AH388" s="8">
        <v>0.99809999999999999</v>
      </c>
      <c r="AI388" s="28" t="s">
        <v>171</v>
      </c>
      <c r="AK388" s="176">
        <v>11916</v>
      </c>
      <c r="AL388" s="112" t="s">
        <v>940</v>
      </c>
      <c r="AN388" s="281">
        <v>-1.30751</v>
      </c>
      <c r="AO388" s="281">
        <v>8.4414999999999997E-5</v>
      </c>
      <c r="AP388" s="281">
        <v>-1.3077099999999999</v>
      </c>
      <c r="AQ388" s="381">
        <v>9.1024499999999996E-5</v>
      </c>
      <c r="AR388" s="376">
        <f t="shared" ref="AR388" si="42">(AN388-AP388)*10^6</f>
        <v>199.99999999997797</v>
      </c>
      <c r="AS388" s="377">
        <f t="shared" ref="AS388" si="43">(W388-AN388)*1000</f>
        <v>2.8399999999999537</v>
      </c>
      <c r="BA388" s="527"/>
    </row>
    <row r="389" spans="1:53" x14ac:dyDescent="0.25">
      <c r="B389" s="29">
        <v>11989</v>
      </c>
      <c r="C389" s="29">
        <v>11989</v>
      </c>
      <c r="D389" s="5">
        <v>22771</v>
      </c>
      <c r="E389" s="4">
        <v>18988</v>
      </c>
      <c r="F389" s="4">
        <v>1111</v>
      </c>
      <c r="H389" s="4" t="s">
        <v>524</v>
      </c>
      <c r="I389" s="112" t="s">
        <v>523</v>
      </c>
      <c r="K389" s="501"/>
      <c r="L389" s="372" t="s">
        <v>934</v>
      </c>
      <c r="M389" s="4" t="s">
        <v>120</v>
      </c>
      <c r="O389" s="10">
        <v>-0.187</v>
      </c>
      <c r="S389" s="208">
        <v>-4.7700800000000004E-15</v>
      </c>
      <c r="T389" s="208">
        <v>2.3890100000000001E-11</v>
      </c>
      <c r="U389" s="208">
        <v>-4.2587499999999997E-8</v>
      </c>
      <c r="V389" s="486">
        <v>-8.7598199999999998E-4</v>
      </c>
      <c r="W389" s="8">
        <v>-1.2659</v>
      </c>
      <c r="X389" s="120">
        <v>0.99980000000000002</v>
      </c>
      <c r="AA389" s="208">
        <v>-4.23747E-22</v>
      </c>
      <c r="AB389" s="208">
        <v>3.8741999999999998E-18</v>
      </c>
      <c r="AC389" s="208">
        <v>-1.4103700000000001E-14</v>
      </c>
      <c r="AD389" s="208">
        <v>2.6474200000000001E-11</v>
      </c>
      <c r="AE389" s="208">
        <v>-2.74427E-8</v>
      </c>
      <c r="AF389" s="208">
        <v>1.68781E-5</v>
      </c>
      <c r="AG389" s="487">
        <v>-1.2664599999999999</v>
      </c>
      <c r="AH389" s="8">
        <v>0.99839999999999995</v>
      </c>
      <c r="AI389" s="28" t="s">
        <v>171</v>
      </c>
      <c r="AK389" s="176">
        <v>11989</v>
      </c>
      <c r="AL389" s="112" t="s">
        <v>938</v>
      </c>
      <c r="AN389" s="281">
        <v>-1.27135</v>
      </c>
      <c r="AO389" s="281">
        <v>1.3107200000000001E-4</v>
      </c>
      <c r="AP389" s="281">
        <v>-1.2716799999999999</v>
      </c>
      <c r="AQ389" s="381">
        <v>1.4373000000000001E-4</v>
      </c>
      <c r="AR389" s="376">
        <f t="shared" ref="AR389" si="44">(AN389-AP389)*10^6</f>
        <v>329.99999999994145</v>
      </c>
      <c r="AS389" s="377">
        <f t="shared" ref="AS389" si="45">(W389-AN389)*1000</f>
        <v>5.4499999999999549</v>
      </c>
      <c r="BA389" s="527"/>
    </row>
    <row r="390" spans="1:53" x14ac:dyDescent="0.25">
      <c r="B390" s="29">
        <v>12543</v>
      </c>
      <c r="C390" s="29">
        <v>12543</v>
      </c>
      <c r="E390" s="4">
        <v>19038</v>
      </c>
      <c r="F390" s="4">
        <v>1129</v>
      </c>
      <c r="H390" s="4" t="s">
        <v>524</v>
      </c>
      <c r="I390" s="112" t="s">
        <v>523</v>
      </c>
      <c r="K390" s="501"/>
      <c r="L390" s="705" t="s">
        <v>961</v>
      </c>
      <c r="M390" s="4" t="s">
        <v>120</v>
      </c>
      <c r="O390" s="10">
        <v>-3.3000000000000002E-2</v>
      </c>
      <c r="S390" s="208">
        <v>8.21144E-15</v>
      </c>
      <c r="T390" s="486">
        <v>-2.9454499999999999E-11</v>
      </c>
      <c r="U390" s="208">
        <v>1.8821099999999999E-8</v>
      </c>
      <c r="V390" s="208">
        <v>-9.5140299999999997E-4</v>
      </c>
      <c r="W390" s="8">
        <v>-1.5096099999999999</v>
      </c>
      <c r="X390" s="120">
        <v>0.99980000000000002</v>
      </c>
      <c r="Y390" s="208">
        <v>-5.6865800000000004E-28</v>
      </c>
      <c r="Z390" s="208">
        <v>3.5246800000000003E-24</v>
      </c>
      <c r="AA390" s="208">
        <v>-4.7399199999999997E-21</v>
      </c>
      <c r="AB390" s="208">
        <v>-1.4641299999999999E-17</v>
      </c>
      <c r="AC390" s="208">
        <v>5.7042100000000003E-14</v>
      </c>
      <c r="AD390" s="208">
        <v>-7.5439800000000001E-11</v>
      </c>
      <c r="AE390" s="208">
        <v>4.2532300000000003E-8</v>
      </c>
      <c r="AF390" s="208">
        <v>-3.46404E-6</v>
      </c>
      <c r="AG390" s="487">
        <v>-1.50962</v>
      </c>
      <c r="AH390" s="8">
        <v>0.99880000000000002</v>
      </c>
      <c r="AI390" s="28" t="s">
        <v>171</v>
      </c>
      <c r="AK390" s="176">
        <v>12543</v>
      </c>
      <c r="AL390" s="112" t="s">
        <v>962</v>
      </c>
      <c r="AN390" s="281">
        <v>-1.51363</v>
      </c>
      <c r="AO390" s="281">
        <v>6.3534000000000005E-5</v>
      </c>
      <c r="AP390" s="281">
        <v>-1.5137400000000001</v>
      </c>
      <c r="AQ390" s="381">
        <v>5.1014899999999998E-5</v>
      </c>
      <c r="AR390" s="376">
        <f t="shared" ref="AR390" si="46">(AN390-AP390)*10^6</f>
        <v>110.0000000000545</v>
      </c>
      <c r="AS390" s="377">
        <f t="shared" ref="AS390" si="47">(W390-AN390)*1000</f>
        <v>4.0200000000001346</v>
      </c>
      <c r="BA390" s="527"/>
    </row>
    <row r="391" spans="1:53" x14ac:dyDescent="0.25">
      <c r="A391" s="7" t="s">
        <v>986</v>
      </c>
      <c r="B391" s="29">
        <v>12581</v>
      </c>
      <c r="C391" s="29">
        <v>12581</v>
      </c>
      <c r="D391" s="5">
        <v>12544</v>
      </c>
      <c r="E391" s="4">
        <v>11434</v>
      </c>
      <c r="F391" s="4">
        <v>838</v>
      </c>
      <c r="K391" s="501"/>
      <c r="L391" s="372" t="s">
        <v>979</v>
      </c>
      <c r="M391" s="4" t="s">
        <v>514</v>
      </c>
      <c r="O391" s="10">
        <v>1.4E-2</v>
      </c>
      <c r="U391" s="208">
        <v>-1.0912E-8</v>
      </c>
      <c r="V391" s="486">
        <v>-9.4838500000000005E-4</v>
      </c>
      <c r="W391" s="8">
        <v>-1.43851</v>
      </c>
      <c r="X391" s="120">
        <v>0.99980000000000002</v>
      </c>
      <c r="AC391" s="208">
        <v>-7.5269000000000001E-16</v>
      </c>
      <c r="AD391" s="208">
        <v>4.1225599999999998E-12</v>
      </c>
      <c r="AE391" s="208">
        <v>-8.3539199999999992E-9</v>
      </c>
      <c r="AF391" s="208">
        <v>9.7416699999999999E-6</v>
      </c>
      <c r="AG391" s="487">
        <v>-1.4388000000000001</v>
      </c>
      <c r="AH391" s="8">
        <v>0.99839999999999995</v>
      </c>
      <c r="AI391" s="28" t="s">
        <v>171</v>
      </c>
      <c r="AK391" s="176">
        <v>12581</v>
      </c>
      <c r="AL391" s="112" t="s">
        <v>980</v>
      </c>
      <c r="AN391" s="281">
        <v>-1.44299</v>
      </c>
      <c r="AO391" s="281">
        <v>4.6999300000000002E-5</v>
      </c>
      <c r="AP391" s="281">
        <v>-1.4432</v>
      </c>
      <c r="AQ391" s="381">
        <v>5.7887499999999998E-5</v>
      </c>
      <c r="AR391" s="376">
        <f t="shared" ref="AR391" si="48">(AN391-AP391)*10^6</f>
        <v>210.00000000004349</v>
      </c>
      <c r="AS391" s="377">
        <f t="shared" ref="AS391" si="49">(W391-AN391)*1000</f>
        <v>4.4800000000000395</v>
      </c>
      <c r="BA391" s="527"/>
    </row>
    <row r="392" spans="1:53" x14ac:dyDescent="0.25">
      <c r="B392" s="29">
        <v>20110</v>
      </c>
      <c r="C392" s="29">
        <v>20110</v>
      </c>
      <c r="E392" s="4">
        <v>20210</v>
      </c>
      <c r="F392" s="4">
        <v>1134</v>
      </c>
      <c r="K392" s="501"/>
      <c r="L392" s="372" t="s">
        <v>984</v>
      </c>
      <c r="M392" s="4" t="s">
        <v>128</v>
      </c>
      <c r="O392" s="10">
        <v>5.0000000000000001E-3</v>
      </c>
      <c r="U392" s="208">
        <v>-9.9408900000000008E-9</v>
      </c>
      <c r="V392" s="486">
        <v>-1.00417E-3</v>
      </c>
      <c r="W392" s="8">
        <v>-1.35551</v>
      </c>
      <c r="X392" s="120">
        <v>0.99980000000000002</v>
      </c>
      <c r="AA392" s="208">
        <v>2.8325300000000002E-21</v>
      </c>
      <c r="AB392" s="208">
        <v>-1.88753E-17</v>
      </c>
      <c r="AC392" s="208">
        <v>4.7571000000000002E-14</v>
      </c>
      <c r="AD392" s="208">
        <v>-5.4389999999999999E-11</v>
      </c>
      <c r="AE392" s="208">
        <v>2.40232E-8</v>
      </c>
      <c r="AF392" s="208">
        <v>3.5008500000000001E-6</v>
      </c>
      <c r="AG392" s="487">
        <v>-1.35551</v>
      </c>
      <c r="AH392" s="8">
        <v>0.99729999999999996</v>
      </c>
      <c r="AI392" s="28" t="s">
        <v>171</v>
      </c>
      <c r="AK392" s="176">
        <v>20110</v>
      </c>
      <c r="AL392" s="112" t="s">
        <v>982</v>
      </c>
      <c r="AN392" s="281">
        <v>-1.3566199999999999</v>
      </c>
      <c r="AO392" s="281">
        <v>4.9799000000000002E-5</v>
      </c>
      <c r="AP392" s="281">
        <v>-1.35676</v>
      </c>
      <c r="AQ392" s="381">
        <v>4.51286E-5</v>
      </c>
      <c r="AR392" s="376">
        <f t="shared" ref="AR392:AR393" si="50">(AN392-AP392)*10^6</f>
        <v>140.00000000002899</v>
      </c>
      <c r="AS392" s="377">
        <f t="shared" ref="AS392:AS393" si="51">(W392-AN392)*1000</f>
        <v>1.1099999999999444</v>
      </c>
      <c r="BA392" s="527"/>
    </row>
    <row r="393" spans="1:53" x14ac:dyDescent="0.25">
      <c r="B393" s="29">
        <v>20073</v>
      </c>
      <c r="C393" s="29">
        <v>20073</v>
      </c>
      <c r="E393" s="4">
        <v>20211</v>
      </c>
      <c r="F393" s="4">
        <v>1133</v>
      </c>
      <c r="K393" s="501"/>
      <c r="L393" s="372" t="s">
        <v>984</v>
      </c>
      <c r="M393" s="4" t="s">
        <v>516</v>
      </c>
      <c r="O393" s="10">
        <v>0.128</v>
      </c>
      <c r="T393" s="208">
        <v>8.6331100000000006E-12</v>
      </c>
      <c r="U393" s="208">
        <v>-2.6034099999999999E-8</v>
      </c>
      <c r="V393" s="486">
        <v>-1.01336E-3</v>
      </c>
      <c r="W393" s="8">
        <v>-1.3619000000000001</v>
      </c>
      <c r="X393" s="120">
        <v>0.99970000000000003</v>
      </c>
      <c r="Y393" s="208">
        <v>2.7735200000000001E-27</v>
      </c>
      <c r="Z393" s="208">
        <v>-2.5088199999999999E-23</v>
      </c>
      <c r="AA393" s="208">
        <v>9.40772E-20</v>
      </c>
      <c r="AB393" s="208">
        <v>-1.88352E-16</v>
      </c>
      <c r="AC393" s="208">
        <v>2.14694E-13</v>
      </c>
      <c r="AD393" s="208">
        <v>-1.34473E-10</v>
      </c>
      <c r="AE393" s="208">
        <v>3.61852E-8</v>
      </c>
      <c r="AF393" s="208">
        <v>5.1483299999999999E-6</v>
      </c>
      <c r="AG393" s="487">
        <v>-1.36215</v>
      </c>
      <c r="AH393" s="8">
        <v>0.99760000000000004</v>
      </c>
      <c r="AI393" s="28" t="s">
        <v>171</v>
      </c>
      <c r="AK393" s="176">
        <v>20073</v>
      </c>
      <c r="AL393" s="112" t="s">
        <v>982</v>
      </c>
      <c r="AN393" s="281">
        <v>-1.3628</v>
      </c>
      <c r="AO393" s="281">
        <v>6.0897699999999998E-5</v>
      </c>
      <c r="AP393" s="281">
        <v>-1.3629199999999999</v>
      </c>
      <c r="AQ393" s="381">
        <v>5.2805800000000002E-5</v>
      </c>
      <c r="AR393" s="376">
        <f t="shared" si="50"/>
        <v>119.99999999989797</v>
      </c>
      <c r="AS393" s="377">
        <f t="shared" si="51"/>
        <v>0.89999999999990088</v>
      </c>
      <c r="BA393" s="527"/>
    </row>
    <row r="394" spans="1:53" x14ac:dyDescent="0.25">
      <c r="B394" s="29">
        <v>20167</v>
      </c>
      <c r="C394" s="29">
        <v>20167</v>
      </c>
      <c r="E394" s="4">
        <v>20217</v>
      </c>
      <c r="F394" s="4">
        <v>1136</v>
      </c>
      <c r="K394" s="501"/>
      <c r="L394" s="372" t="s">
        <v>987</v>
      </c>
      <c r="M394" s="4" t="s">
        <v>937</v>
      </c>
      <c r="N394"/>
      <c r="O394" s="10">
        <v>-5.6000000000000001E-2</v>
      </c>
      <c r="P394" s="7"/>
      <c r="S394" s="7"/>
      <c r="U394" s="208">
        <v>-1.18894E-8</v>
      </c>
      <c r="V394" s="527">
        <v>-9.2468599999999998E-4</v>
      </c>
      <c r="W394" s="8">
        <v>-1.5641499999999999</v>
      </c>
      <c r="X394" s="120">
        <v>0.99980000000000002</v>
      </c>
      <c r="Y394" s="527">
        <v>2.6852999999999999E-27</v>
      </c>
      <c r="Z394" s="208">
        <v>-2.4450799999999999E-23</v>
      </c>
      <c r="AA394" s="208">
        <v>9.2295399999999997E-20</v>
      </c>
      <c r="AB394" s="208">
        <v>-1.8577700000000001E-16</v>
      </c>
      <c r="AC394" s="208">
        <v>2.12653E-13</v>
      </c>
      <c r="AD394" s="208">
        <v>-1.3458299999999999E-10</v>
      </c>
      <c r="AE394" s="208">
        <v>3.9327300000000002E-8</v>
      </c>
      <c r="AF394" s="208">
        <v>1.53257E-6</v>
      </c>
      <c r="AG394" s="487">
        <v>-1.56429</v>
      </c>
      <c r="AH394" s="8">
        <v>0.99829999999999997</v>
      </c>
      <c r="AI394" s="28" t="s">
        <v>171</v>
      </c>
      <c r="AK394" s="176">
        <v>20167</v>
      </c>
      <c r="AL394" s="112" t="s">
        <v>988</v>
      </c>
      <c r="AN394" s="281">
        <v>-1.5662700000000001</v>
      </c>
      <c r="AO394" s="281">
        <v>4.5670800000000003E-5</v>
      </c>
      <c r="AP394" s="281">
        <v>-1.56654</v>
      </c>
      <c r="AQ394" s="381">
        <v>5.6079199999999997E-5</v>
      </c>
      <c r="AR394" s="376">
        <f t="shared" ref="AR394:AR396" si="52">(AN394-AP394)*10^6</f>
        <v>269.9999999999925</v>
      </c>
      <c r="AS394" s="377">
        <f t="shared" ref="AS394:AS396" si="53">(W394-AN394)*1000</f>
        <v>2.1200000000001218</v>
      </c>
      <c r="BA394" s="527"/>
    </row>
    <row r="395" spans="1:53" x14ac:dyDescent="0.25">
      <c r="B395" s="29">
        <v>20066</v>
      </c>
      <c r="C395" s="29">
        <v>20066</v>
      </c>
      <c r="E395" s="4">
        <v>20220</v>
      </c>
      <c r="F395" s="4">
        <v>1137</v>
      </c>
      <c r="K395" s="501"/>
      <c r="L395" s="372" t="s">
        <v>989</v>
      </c>
      <c r="M395" s="4" t="s">
        <v>937</v>
      </c>
      <c r="O395" s="10">
        <v>-2.8000000000000001E-2</v>
      </c>
      <c r="V395" s="486">
        <v>-1.0267799999999999E-3</v>
      </c>
      <c r="W395" s="8">
        <v>-1.3851800000000001</v>
      </c>
      <c r="X395" s="120">
        <v>0.99990000000000001</v>
      </c>
      <c r="Z395" s="208">
        <v>-2.7748800000000001E-24</v>
      </c>
      <c r="AA395" s="208">
        <v>2.1835000000000001E-20</v>
      </c>
      <c r="AB395" s="208">
        <v>-6.9413799999999997E-17</v>
      </c>
      <c r="AC395" s="208">
        <v>1.1369099999999999E-13</v>
      </c>
      <c r="AD395" s="208">
        <v>-1.0023E-10</v>
      </c>
      <c r="AE395" s="208">
        <v>4.3181600000000001E-8</v>
      </c>
      <c r="AF395" s="208">
        <v>-2.7090400000000001E-6</v>
      </c>
      <c r="AG395" s="487">
        <v>-1.38523</v>
      </c>
      <c r="AH395" s="8">
        <v>0.99829999999999997</v>
      </c>
      <c r="AI395" s="28" t="s">
        <v>171</v>
      </c>
      <c r="AK395" s="176">
        <v>20066</v>
      </c>
      <c r="AL395" s="112" t="s">
        <v>988</v>
      </c>
      <c r="AN395" s="281">
        <v>-1.38968</v>
      </c>
      <c r="AO395" s="281">
        <v>7.3221399999999997E-5</v>
      </c>
      <c r="AP395" s="281">
        <v>-1.3903300000000001</v>
      </c>
      <c r="AQ395" s="381">
        <v>5.5598900000000001E-5</v>
      </c>
      <c r="AR395" s="376">
        <f t="shared" si="52"/>
        <v>650.00000000003945</v>
      </c>
      <c r="AS395" s="377">
        <f t="shared" si="53"/>
        <v>4.4999999999999485</v>
      </c>
      <c r="BA395" s="527"/>
    </row>
    <row r="396" spans="1:53" x14ac:dyDescent="0.25">
      <c r="A396" s="7" t="s">
        <v>985</v>
      </c>
      <c r="B396" s="29">
        <v>20162</v>
      </c>
      <c r="C396" s="29">
        <v>20162</v>
      </c>
      <c r="D396" s="5">
        <v>19097</v>
      </c>
      <c r="E396" s="4">
        <v>12487</v>
      </c>
      <c r="F396" s="4">
        <v>897</v>
      </c>
      <c r="K396" s="501"/>
      <c r="L396" s="372" t="s">
        <v>987</v>
      </c>
      <c r="M396" s="4" t="s">
        <v>514</v>
      </c>
      <c r="O396" s="10">
        <v>-2.4E-2</v>
      </c>
      <c r="V396" s="486">
        <v>-1.00866E-3</v>
      </c>
      <c r="W396" s="8">
        <v>-1.3793800000000001</v>
      </c>
      <c r="X396" s="120">
        <v>0.99980000000000002</v>
      </c>
      <c r="Z396" s="208">
        <v>-4.1700600000000003E-24</v>
      </c>
      <c r="AA396" s="208">
        <v>3.3226199999999997E-20</v>
      </c>
      <c r="AB396" s="208">
        <v>-1.06883E-16</v>
      </c>
      <c r="AC396" s="208">
        <v>1.76343E-13</v>
      </c>
      <c r="AD396" s="208">
        <v>-1.5421400000000001E-10</v>
      </c>
      <c r="AE396" s="208">
        <v>6.2735100000000004E-8</v>
      </c>
      <c r="AF396" s="208">
        <v>-2.7173400000000001E-6</v>
      </c>
      <c r="AG396" s="487">
        <v>-1.37924</v>
      </c>
      <c r="AH396" s="8">
        <v>0.99619999999999997</v>
      </c>
      <c r="AI396" s="28" t="s">
        <v>171</v>
      </c>
      <c r="AK396" s="176">
        <v>20162</v>
      </c>
      <c r="AL396" s="112" t="s">
        <v>988</v>
      </c>
      <c r="AN396" s="281">
        <v>-1.38222</v>
      </c>
      <c r="AO396" s="281">
        <v>6.1296899999999999E-5</v>
      </c>
      <c r="AP396" s="281">
        <v>-1.38236</v>
      </c>
      <c r="AQ396" s="381">
        <v>5.0849800000000002E-5</v>
      </c>
      <c r="AR396" s="376">
        <f t="shared" si="52"/>
        <v>140.00000000002899</v>
      </c>
      <c r="AS396" s="377">
        <f t="shared" si="53"/>
        <v>2.8399999999999537</v>
      </c>
      <c r="BA396" s="527"/>
    </row>
    <row r="397" spans="1:53" x14ac:dyDescent="0.25">
      <c r="B397" s="29">
        <v>20067</v>
      </c>
      <c r="C397" s="29">
        <v>20067</v>
      </c>
      <c r="E397" s="4">
        <v>20212</v>
      </c>
      <c r="F397" s="4">
        <v>1138</v>
      </c>
      <c r="K397" s="501"/>
      <c r="L397" s="372" t="s">
        <v>989</v>
      </c>
      <c r="M397" s="4" t="s">
        <v>990</v>
      </c>
      <c r="O397" s="10">
        <v>-4.9000000000000002E-2</v>
      </c>
      <c r="U397" s="208">
        <v>-1.2068700000000001E-8</v>
      </c>
      <c r="V397" s="486">
        <v>-1.0000499999999999E-3</v>
      </c>
      <c r="W397" s="8">
        <v>-1.3577999999999999</v>
      </c>
      <c r="X397" s="120">
        <v>0.99980000000000002</v>
      </c>
      <c r="Z397" s="208">
        <v>-2.3916599999999998E-24</v>
      </c>
      <c r="AA397" s="208">
        <v>1.9185099999999999E-20</v>
      </c>
      <c r="AB397" s="208">
        <v>-6.1786700000000004E-17</v>
      </c>
      <c r="AC397" s="208">
        <v>1.00747E-13</v>
      </c>
      <c r="AD397" s="208">
        <v>-8.4384899999999995E-11</v>
      </c>
      <c r="AE397" s="208">
        <v>2.92328E-8</v>
      </c>
      <c r="AF397" s="208">
        <v>4.5846299999999997E-6</v>
      </c>
      <c r="AG397" s="487">
        <v>-1.3581000000000001</v>
      </c>
      <c r="AH397" s="8">
        <v>0.99860000000000004</v>
      </c>
      <c r="AI397" s="28" t="s">
        <v>171</v>
      </c>
      <c r="AK397" s="176">
        <v>20067</v>
      </c>
      <c r="AL397" s="112" t="s">
        <v>988</v>
      </c>
      <c r="AN397" s="281">
        <v>-1.3642799999999999</v>
      </c>
      <c r="AO397" s="281">
        <v>6.5574900000000001E-5</v>
      </c>
      <c r="AP397" s="281">
        <v>-1.3649899999999999</v>
      </c>
      <c r="AQ397" s="381">
        <v>4.5081699999999999E-5</v>
      </c>
      <c r="AR397" s="376">
        <f t="shared" ref="AR397" si="54">(AN397-AP397)*10^6</f>
        <v>709.9999999999884</v>
      </c>
      <c r="AS397" s="377">
        <f t="shared" ref="AS397" si="55">(W397-AN397)*1000</f>
        <v>6.4800000000000413</v>
      </c>
      <c r="BA397" s="527"/>
    </row>
    <row r="398" spans="1:53" x14ac:dyDescent="0.25">
      <c r="B398" s="29">
        <v>12537</v>
      </c>
      <c r="C398" s="29">
        <v>12537</v>
      </c>
      <c r="E398" s="4">
        <v>20219</v>
      </c>
      <c r="F398" s="4">
        <v>1141</v>
      </c>
      <c r="K398" s="501"/>
      <c r="L398" s="372" t="s">
        <v>994</v>
      </c>
      <c r="M398" s="4" t="s">
        <v>516</v>
      </c>
      <c r="O398" s="10">
        <v>-4.7E-2</v>
      </c>
      <c r="U398" s="208">
        <v>-5.8249300000000001E-9</v>
      </c>
      <c r="V398" s="486">
        <v>-9.5103799999999997E-4</v>
      </c>
      <c r="W398" s="8">
        <v>-1.49444</v>
      </c>
      <c r="X398" s="120">
        <v>0.99980000000000002</v>
      </c>
      <c r="AA398" s="208">
        <v>5.3508499999999999E-21</v>
      </c>
      <c r="AB398" s="208">
        <v>-3.6168899999999999E-17</v>
      </c>
      <c r="AC398" s="208">
        <v>9.4135899999999997E-14</v>
      </c>
      <c r="AD398" s="208">
        <v>-1.15878E-10</v>
      </c>
      <c r="AE398" s="208">
        <v>6.4049000000000007E-8</v>
      </c>
      <c r="AF398" s="208">
        <v>-6.8758600000000003E-6</v>
      </c>
      <c r="AG398" s="487">
        <v>-1.4943599999999999</v>
      </c>
      <c r="AH398" s="8">
        <v>0.99739999999999995</v>
      </c>
      <c r="AI398" s="28" t="s">
        <v>171</v>
      </c>
      <c r="AK398" s="176">
        <v>12537</v>
      </c>
      <c r="AL398" s="112" t="s">
        <v>992</v>
      </c>
      <c r="AN398" s="281">
        <v>-1.5079899999999999</v>
      </c>
      <c r="AO398" s="281">
        <v>4.7808600000000002E-5</v>
      </c>
      <c r="AP398" s="281">
        <v>-1.5085500000000001</v>
      </c>
      <c r="AQ398" s="381">
        <v>4.03879E-5</v>
      </c>
      <c r="AR398" s="376">
        <f t="shared" ref="AR398:AR399" si="56">(AN398-AP398)*10^6</f>
        <v>560.00000000011596</v>
      </c>
      <c r="AS398" s="377">
        <f t="shared" ref="AS398:AS399" si="57">(W398-AN398)*1000</f>
        <v>13.549999999999951</v>
      </c>
      <c r="BA398" s="527"/>
    </row>
    <row r="399" spans="1:53" x14ac:dyDescent="0.25">
      <c r="B399" s="29">
        <v>20044</v>
      </c>
      <c r="C399" s="29">
        <v>20044</v>
      </c>
      <c r="E399" s="4">
        <v>20209</v>
      </c>
      <c r="F399" s="4">
        <v>1140</v>
      </c>
      <c r="K399" s="501"/>
      <c r="L399" s="372" t="s">
        <v>989</v>
      </c>
      <c r="M399" s="4" t="s">
        <v>516</v>
      </c>
      <c r="O399" s="10">
        <v>4.7E-2</v>
      </c>
      <c r="S399" s="208">
        <v>8.9561200000000001E-15</v>
      </c>
      <c r="T399" s="208">
        <v>-4.2070999999999999E-11</v>
      </c>
      <c r="U399" s="208">
        <v>3.3629299999999999E-8</v>
      </c>
      <c r="V399" s="486">
        <v>-1.0284000000000001E-3</v>
      </c>
      <c r="W399" s="8">
        <v>-1.3734999999999999</v>
      </c>
      <c r="X399" s="120">
        <v>0.99980000000000002</v>
      </c>
      <c r="AB399" s="208">
        <v>6.4467400000000001E-19</v>
      </c>
      <c r="AC399" s="208">
        <v>-4.5867300000000003E-15</v>
      </c>
      <c r="AD399" s="208">
        <v>1.2615200000000001E-11</v>
      </c>
      <c r="AE399" s="208">
        <v>-1.57781E-8</v>
      </c>
      <c r="AF399" s="208">
        <v>1.04036E-5</v>
      </c>
      <c r="AG399" s="487">
        <v>-1.3738900000000001</v>
      </c>
      <c r="AH399" s="8">
        <v>0.99660000000000004</v>
      </c>
      <c r="AI399" s="28" t="s">
        <v>171</v>
      </c>
      <c r="AK399" s="176">
        <v>20044</v>
      </c>
      <c r="AL399" s="112" t="s">
        <v>992</v>
      </c>
      <c r="AN399" s="281">
        <v>-1.3766400000000001</v>
      </c>
      <c r="AO399" s="281">
        <v>5.1016700000000002E-5</v>
      </c>
      <c r="AP399" s="281">
        <v>-1.3768899999999999</v>
      </c>
      <c r="AQ399" s="381">
        <v>6.4393000000000005E-5</v>
      </c>
      <c r="AR399" s="376">
        <f t="shared" si="56"/>
        <v>249.99999999986144</v>
      </c>
      <c r="AS399" s="377">
        <f t="shared" si="57"/>
        <v>3.1400000000001427</v>
      </c>
      <c r="BA399" s="527"/>
    </row>
    <row r="400" spans="1:53" x14ac:dyDescent="0.25">
      <c r="B400" s="29">
        <v>12538</v>
      </c>
      <c r="C400" s="29">
        <v>12538</v>
      </c>
      <c r="E400" s="4">
        <v>17090</v>
      </c>
      <c r="F400" s="4">
        <v>1146</v>
      </c>
      <c r="K400" s="501"/>
      <c r="L400" s="372" t="s">
        <v>994</v>
      </c>
      <c r="M400" s="4" t="s">
        <v>996</v>
      </c>
      <c r="O400" s="10">
        <v>1.4999999999999999E-2</v>
      </c>
      <c r="T400" s="208">
        <v>-1.10954E-11</v>
      </c>
      <c r="U400" s="208">
        <v>9.7691599999999994E-9</v>
      </c>
      <c r="V400" s="486">
        <v>-9.1939300000000001E-4</v>
      </c>
      <c r="W400" s="8">
        <v>-1.4916400000000001</v>
      </c>
      <c r="X400" s="120">
        <v>0.99970000000000003</v>
      </c>
      <c r="Z400" s="208">
        <v>-1.6620000000000001E-24</v>
      </c>
      <c r="AA400" s="208">
        <v>1.4548999999999999E-20</v>
      </c>
      <c r="AB400" s="208">
        <v>-5.2389899999999999E-17</v>
      </c>
      <c r="AC400" s="208">
        <v>9.8759399999999995E-14</v>
      </c>
      <c r="AD400" s="208">
        <v>-1.00539E-10</v>
      </c>
      <c r="AE400" s="208">
        <v>4.82663E-8</v>
      </c>
      <c r="AF400" s="208">
        <v>-2.05869E-6</v>
      </c>
      <c r="AG400" s="487">
        <v>-1.49176</v>
      </c>
      <c r="AH400" s="8">
        <v>0.99850000000000005</v>
      </c>
      <c r="AI400" s="28" t="s">
        <v>171</v>
      </c>
      <c r="AK400" s="176">
        <v>12538</v>
      </c>
      <c r="AL400" s="112" t="s">
        <v>997</v>
      </c>
      <c r="AN400" s="281">
        <v>-1.49396</v>
      </c>
      <c r="AO400" s="281">
        <v>6.7709100000000005E-5</v>
      </c>
      <c r="AP400" s="281">
        <v>-1.4940899999999999</v>
      </c>
      <c r="AQ400" s="381">
        <v>6.4518399999999995E-5</v>
      </c>
      <c r="AR400" s="376">
        <f t="shared" ref="AR400" si="58">(AN400-AP400)*10^6</f>
        <v>129.99999999996348</v>
      </c>
      <c r="AS400" s="377">
        <f t="shared" ref="AS400" si="59">(W400-AN400)*1000</f>
        <v>2.3199999999998777</v>
      </c>
      <c r="BA400" s="527"/>
    </row>
    <row r="401" spans="1:53" x14ac:dyDescent="0.25">
      <c r="B401" s="29">
        <v>20055</v>
      </c>
      <c r="C401" s="29">
        <v>20055</v>
      </c>
      <c r="E401" s="4">
        <v>20283</v>
      </c>
      <c r="F401" s="4">
        <v>1147</v>
      </c>
      <c r="K401" s="501"/>
      <c r="L401" s="372" t="s">
        <v>987</v>
      </c>
      <c r="M401" s="4" t="s">
        <v>1001</v>
      </c>
      <c r="O401" s="10">
        <v>5.5E-2</v>
      </c>
      <c r="R401" s="208">
        <v>-9.2261999999999995E-18</v>
      </c>
      <c r="S401" s="208">
        <v>4.9993399999999997E-14</v>
      </c>
      <c r="T401" s="208">
        <v>-9.1002999999999996E-11</v>
      </c>
      <c r="U401" s="208">
        <v>3.3146300000000001E-8</v>
      </c>
      <c r="V401" s="486">
        <v>-8.9477100000000004E-4</v>
      </c>
      <c r="W401" s="8">
        <v>-1.5887800000000001</v>
      </c>
      <c r="X401" s="120">
        <v>0.99980000000000002</v>
      </c>
      <c r="Z401" s="208">
        <v>-2.4336099999999998E-24</v>
      </c>
      <c r="AA401" s="208">
        <v>1.7820900000000001E-20</v>
      </c>
      <c r="AB401" s="208">
        <v>-5.1115600000000002E-17</v>
      </c>
      <c r="AC401" s="208">
        <v>7.12943E-14</v>
      </c>
      <c r="AD401" s="208">
        <v>-4.65522E-11</v>
      </c>
      <c r="AE401" s="208">
        <v>7.7528699999999999E-9</v>
      </c>
      <c r="AF401" s="208">
        <v>7.4120999999999997E-6</v>
      </c>
      <c r="AG401" s="487">
        <v>-1.5891299999999999</v>
      </c>
      <c r="AH401" s="8">
        <v>0.99850000000000005</v>
      </c>
      <c r="AI401" s="28" t="s">
        <v>171</v>
      </c>
      <c r="AK401" s="176">
        <v>20055</v>
      </c>
      <c r="AL401" s="112" t="s">
        <v>1002</v>
      </c>
      <c r="AN401" s="281">
        <v>-1.59019</v>
      </c>
      <c r="AO401" s="281">
        <v>5.1019200000000001E-5</v>
      </c>
      <c r="AP401" s="281">
        <v>-1.5904199999999999</v>
      </c>
      <c r="AQ401" s="381">
        <v>5.5469200000000001E-5</v>
      </c>
      <c r="AR401" s="376">
        <f t="shared" ref="AR401" si="60">(AN401-AP401)*10^6</f>
        <v>229.99999999995248</v>
      </c>
      <c r="AS401" s="377">
        <f t="shared" ref="AS401" si="61">(W401-AN401)*1000</f>
        <v>1.4099999999999113</v>
      </c>
      <c r="BA401" s="527"/>
    </row>
    <row r="402" spans="1:53" x14ac:dyDescent="0.25">
      <c r="B402" s="29">
        <v>20173</v>
      </c>
      <c r="C402" s="29">
        <v>20173</v>
      </c>
      <c r="E402" s="4">
        <v>20265</v>
      </c>
      <c r="F402" s="4">
        <v>1150</v>
      </c>
      <c r="K402" s="501"/>
      <c r="L402" s="372" t="s">
        <v>987</v>
      </c>
      <c r="M402" s="4" t="s">
        <v>996</v>
      </c>
      <c r="O402" s="10">
        <v>3.5000000000000003E-2</v>
      </c>
      <c r="Q402" s="208">
        <v>2.2226600000000001E-20</v>
      </c>
      <c r="R402" s="208">
        <v>-1.30065E-16</v>
      </c>
      <c r="S402" s="208">
        <v>2.7610599999999998E-13</v>
      </c>
      <c r="T402" s="208">
        <v>-2.49378E-10</v>
      </c>
      <c r="U402" s="208">
        <v>7.0451899999999996E-8</v>
      </c>
      <c r="V402" s="486">
        <v>-9.0437799999999995E-4</v>
      </c>
      <c r="W402" s="8">
        <v>-1.5825800000000001</v>
      </c>
      <c r="X402" s="120">
        <v>0.99980000000000002</v>
      </c>
      <c r="Z402" s="208">
        <v>-3.6466899999999997E-24</v>
      </c>
      <c r="AA402" s="208">
        <v>2.91342E-20</v>
      </c>
      <c r="AB402" s="208">
        <v>-9.4483400000000001E-17</v>
      </c>
      <c r="AC402" s="208">
        <v>1.58493E-13</v>
      </c>
      <c r="AD402" s="208">
        <v>-1.43733E-10</v>
      </c>
      <c r="AE402" s="208">
        <v>6.4952199999999996E-8</v>
      </c>
      <c r="AF402" s="208">
        <v>-7.6095300000000001E-6</v>
      </c>
      <c r="AG402" s="487">
        <v>-1.58253</v>
      </c>
      <c r="AH402" s="8">
        <v>0.99750000000000005</v>
      </c>
      <c r="AI402" s="28" t="s">
        <v>171</v>
      </c>
      <c r="AK402" s="176">
        <v>20173</v>
      </c>
      <c r="AL402" s="112" t="s">
        <v>1002</v>
      </c>
      <c r="AN402" s="281">
        <v>-1.5836300000000001</v>
      </c>
      <c r="AO402" s="281">
        <v>5.0659399999999998E-5</v>
      </c>
      <c r="AP402" s="281">
        <v>-1.5840399999999999</v>
      </c>
      <c r="AQ402" s="381">
        <v>9.4271000000000006E-5</v>
      </c>
      <c r="AR402" s="376">
        <f>(AN402-AP402)*10^6</f>
        <v>409.9999999997994</v>
      </c>
      <c r="AS402" s="377">
        <f>(W402-AN402)*1000</f>
        <v>1.0499999999999954</v>
      </c>
      <c r="BA402" s="527"/>
    </row>
    <row r="403" spans="1:53" x14ac:dyDescent="0.25">
      <c r="B403" s="29"/>
      <c r="C403" s="29"/>
      <c r="K403" s="501"/>
      <c r="V403" s="486"/>
      <c r="AG403" s="487"/>
      <c r="AI403" s="28"/>
      <c r="AR403" s="376"/>
      <c r="AS403" s="377"/>
      <c r="BA403" s="527"/>
    </row>
    <row r="405" spans="1:53" x14ac:dyDescent="0.25">
      <c r="B405" s="29"/>
      <c r="C405" s="29"/>
      <c r="K405" s="501"/>
      <c r="V405" s="486"/>
      <c r="AG405" s="487"/>
      <c r="AI405" s="28"/>
      <c r="AR405" s="376"/>
      <c r="AS405" s="377"/>
      <c r="BA405" s="527"/>
    </row>
    <row r="406" spans="1:53" x14ac:dyDescent="0.25">
      <c r="B406" s="29"/>
      <c r="C406" s="29"/>
      <c r="K406" s="501"/>
      <c r="V406" s="486"/>
      <c r="AG406" s="487"/>
      <c r="AI406" s="28"/>
      <c r="AR406" s="376"/>
      <c r="AS406" s="377"/>
      <c r="BA406" s="527"/>
    </row>
    <row r="407" spans="1:53" x14ac:dyDescent="0.25">
      <c r="B407" s="29"/>
      <c r="C407" s="29"/>
      <c r="K407" s="501"/>
      <c r="V407" s="486"/>
      <c r="AG407" s="487"/>
      <c r="AI407" s="28"/>
      <c r="AR407" s="376"/>
      <c r="AS407" s="377"/>
      <c r="BA407" s="527"/>
    </row>
    <row r="408" spans="1:53" x14ac:dyDescent="0.25">
      <c r="B408" s="29"/>
      <c r="C408" s="29"/>
      <c r="K408" s="501"/>
      <c r="V408" s="486"/>
      <c r="AG408" s="487"/>
      <c r="AI408" s="28"/>
      <c r="AR408" s="376"/>
      <c r="AS408" s="377"/>
      <c r="BA408" s="527"/>
    </row>
    <row r="409" spans="1:53" x14ac:dyDescent="0.25">
      <c r="B409" s="29"/>
      <c r="C409" s="29"/>
      <c r="K409" s="501"/>
      <c r="V409" s="486"/>
      <c r="AG409" s="487"/>
      <c r="AI409" s="28"/>
      <c r="AR409" s="376"/>
      <c r="AS409" s="377"/>
      <c r="BA409" s="527"/>
    </row>
    <row r="410" spans="1:53" x14ac:dyDescent="0.25">
      <c r="K410" s="501"/>
      <c r="V410" s="486"/>
      <c r="AI410" s="28"/>
      <c r="AK410" s="193"/>
      <c r="AR410" s="376"/>
      <c r="AS410" s="377"/>
      <c r="BA410" s="527"/>
    </row>
    <row r="411" spans="1:53" x14ac:dyDescent="0.25">
      <c r="K411" s="501"/>
      <c r="V411" s="486"/>
      <c r="AI411" s="28"/>
      <c r="AK411" s="193"/>
      <c r="AR411" s="376"/>
      <c r="AS411" s="377"/>
      <c r="BA411" s="527"/>
    </row>
    <row r="412" spans="1:53" ht="21" x14ac:dyDescent="0.25">
      <c r="A412" s="497" t="s">
        <v>605</v>
      </c>
      <c r="E412" s="498"/>
      <c r="I412" s="572" t="s">
        <v>671</v>
      </c>
      <c r="L412" s="373"/>
      <c r="V412" s="686"/>
      <c r="W412" s="4"/>
      <c r="X412" s="370"/>
      <c r="AE412" s="684"/>
      <c r="AK412" s="499"/>
      <c r="AM412" s="174"/>
      <c r="AR412" s="371"/>
      <c r="AS412" s="11"/>
      <c r="AT412" s="4"/>
      <c r="BA412" s="527"/>
    </row>
    <row r="413" spans="1:53" x14ac:dyDescent="0.25">
      <c r="B413" s="4">
        <v>251</v>
      </c>
      <c r="C413" s="4">
        <v>251</v>
      </c>
      <c r="D413" s="5">
        <v>18821</v>
      </c>
      <c r="E413" s="540">
        <v>11426</v>
      </c>
      <c r="F413" s="1">
        <v>840</v>
      </c>
      <c r="H413" s="6" t="s">
        <v>524</v>
      </c>
      <c r="I413" s="112" t="s">
        <v>495</v>
      </c>
      <c r="J413" s="6"/>
      <c r="K413" s="577" t="s">
        <v>670</v>
      </c>
      <c r="L413" s="372" t="s">
        <v>614</v>
      </c>
      <c r="M413" s="4" t="s">
        <v>120</v>
      </c>
      <c r="N413" s="4" t="s">
        <v>290</v>
      </c>
      <c r="O413" s="542">
        <v>9.5000000000000001E-2</v>
      </c>
      <c r="P413" s="487"/>
      <c r="Q413" s="487"/>
      <c r="R413" s="487"/>
      <c r="S413" s="487"/>
      <c r="T413" s="487"/>
      <c r="U413" s="487"/>
      <c r="V413" s="487">
        <v>-9.1987931545761984E-4</v>
      </c>
      <c r="W413" s="8">
        <v>-1.4203303821288888</v>
      </c>
      <c r="X413" s="120">
        <v>0.99997659532813377</v>
      </c>
      <c r="AA413" s="486">
        <v>-7.5783216851698211E-22</v>
      </c>
      <c r="AB413" s="208">
        <v>5.3910563513090287E-18</v>
      </c>
      <c r="AC413" s="208">
        <v>-1.4699063167829695E-14</v>
      </c>
      <c r="AD413" s="208">
        <v>1.7780181067825014E-11</v>
      </c>
      <c r="AE413" s="208">
        <v>-5.0920990621007908E-9</v>
      </c>
      <c r="AF413" s="208">
        <v>-8.3684072891955137E-6</v>
      </c>
      <c r="AG413" s="199">
        <v>-1.4204228611936371</v>
      </c>
      <c r="AH413" s="8">
        <v>0.99993794296588079</v>
      </c>
      <c r="AK413" s="176">
        <v>251</v>
      </c>
      <c r="AL413" s="112" t="s">
        <v>622</v>
      </c>
      <c r="AN413" s="281">
        <v>-1.4235875269037581</v>
      </c>
      <c r="AO413" s="281">
        <v>2.7331130256038277E-4</v>
      </c>
      <c r="AP413" s="281">
        <v>-1.423703670396808</v>
      </c>
      <c r="AQ413" s="381">
        <v>2.8087508668433846E-4</v>
      </c>
      <c r="AR413" s="200">
        <f t="shared" ref="AR413:AR415" si="62">(AN413-AP413)*10^6</f>
        <v>116.14349304989169</v>
      </c>
      <c r="AS413" s="321">
        <f t="shared" ref="AS413:AS420" si="63">(W413-AN413)*1000</f>
        <v>3.2571447748692695</v>
      </c>
    </row>
    <row r="414" spans="1:53" x14ac:dyDescent="0.25">
      <c r="B414" s="4">
        <v>252</v>
      </c>
      <c r="C414" s="4">
        <v>252</v>
      </c>
      <c r="D414" s="5">
        <v>18299</v>
      </c>
      <c r="E414" s="540">
        <v>11436</v>
      </c>
      <c r="F414" s="1">
        <v>843</v>
      </c>
      <c r="H414" s="6" t="s">
        <v>524</v>
      </c>
      <c r="I414" s="112" t="s">
        <v>495</v>
      </c>
      <c r="J414" s="6"/>
      <c r="K414" s="577" t="s">
        <v>670</v>
      </c>
      <c r="L414" s="372" t="s">
        <v>616</v>
      </c>
      <c r="M414" s="4" t="s">
        <v>120</v>
      </c>
      <c r="N414" s="4" t="s">
        <v>290</v>
      </c>
      <c r="O414" s="542">
        <v>1.4999999999999999E-2</v>
      </c>
      <c r="P414" s="487"/>
      <c r="Q414" s="487"/>
      <c r="R414" s="487"/>
      <c r="S414" s="487"/>
      <c r="T414" s="487"/>
      <c r="U414" s="487"/>
      <c r="V414" s="486">
        <v>-9.9635022681444831E-4</v>
      </c>
      <c r="W414" s="8">
        <v>-1.3757556561972721</v>
      </c>
      <c r="X414" s="120">
        <v>0.99994542371782358</v>
      </c>
      <c r="AA414" s="208">
        <v>2.3050267535002367E-21</v>
      </c>
      <c r="AB414" s="208">
        <v>-1.5847100997574571E-17</v>
      </c>
      <c r="AC414" s="208">
        <v>4.2735225885807169E-14</v>
      </c>
      <c r="AD414" s="208">
        <v>-5.8391217190138827E-11</v>
      </c>
      <c r="AE414" s="208">
        <v>4.458445260146086E-8</v>
      </c>
      <c r="AF414" s="208">
        <v>-1.942025837090479E-5</v>
      </c>
      <c r="AG414" s="199">
        <v>-1.375828881485903</v>
      </c>
      <c r="AH414" s="8">
        <v>0.99845285670885853</v>
      </c>
      <c r="AK414" s="176">
        <v>252</v>
      </c>
      <c r="AL414" s="112" t="s">
        <v>635</v>
      </c>
      <c r="AN414" s="281">
        <v>-1.393245749110684</v>
      </c>
      <c r="AO414" s="281">
        <v>5.2479457401098758E-5</v>
      </c>
      <c r="AP414" s="281">
        <v>-1.3935287561277301</v>
      </c>
      <c r="AQ414" s="381">
        <v>6.1982470896116483E-5</v>
      </c>
      <c r="AR414" s="200">
        <f t="shared" si="62"/>
        <v>283.00701704608855</v>
      </c>
      <c r="AS414" s="321">
        <f t="shared" si="63"/>
        <v>17.490092913411857</v>
      </c>
    </row>
    <row r="415" spans="1:53" x14ac:dyDescent="0.25">
      <c r="B415" s="4">
        <v>253</v>
      </c>
      <c r="C415" s="4">
        <v>253</v>
      </c>
      <c r="D415" s="5">
        <v>17898</v>
      </c>
      <c r="E415" s="540">
        <v>11438</v>
      </c>
      <c r="F415" s="1">
        <v>845</v>
      </c>
      <c r="H415" s="6" t="s">
        <v>524</v>
      </c>
      <c r="I415" s="112" t="s">
        <v>666</v>
      </c>
      <c r="J415" s="6"/>
      <c r="K415" s="325" t="s">
        <v>665</v>
      </c>
      <c r="L415" s="372" t="s">
        <v>617</v>
      </c>
      <c r="M415" s="4" t="s">
        <v>120</v>
      </c>
      <c r="N415" s="4" t="s">
        <v>290</v>
      </c>
      <c r="O415" s="542">
        <v>0.11</v>
      </c>
      <c r="P415" s="487"/>
      <c r="Q415" s="487"/>
      <c r="R415" s="487"/>
      <c r="S415" s="487"/>
      <c r="T415" s="487"/>
      <c r="U415" s="487"/>
      <c r="V415" s="487">
        <v>-9.293714718186316E-4</v>
      </c>
      <c r="W415" s="8">
        <v>-1.4218788847024404</v>
      </c>
      <c r="X415" s="120">
        <v>0.99997366908501573</v>
      </c>
      <c r="AA415" s="208">
        <v>-2.6125879964233034E-21</v>
      </c>
      <c r="AB415" s="208">
        <v>1.7317429876222945E-17</v>
      </c>
      <c r="AC415" s="208">
        <v>-4.26909701556207E-14</v>
      </c>
      <c r="AD415" s="208">
        <v>4.6028066965570026E-11</v>
      </c>
      <c r="AE415" s="208">
        <v>-1.540579532038015E-8</v>
      </c>
      <c r="AF415" s="208">
        <v>-8.7298057529801733E-6</v>
      </c>
      <c r="AG415" s="199">
        <v>-1.421826285851997</v>
      </c>
      <c r="AH415" s="8">
        <v>0.99971548665323218</v>
      </c>
      <c r="AK415" s="176">
        <v>253</v>
      </c>
      <c r="AL415" s="112" t="s">
        <v>636</v>
      </c>
      <c r="AN415" s="281">
        <v>-1.427205595109984</v>
      </c>
      <c r="AO415" s="281">
        <v>9.1713844747447944E-5</v>
      </c>
      <c r="AP415" s="281">
        <v>-1.4290263344450747</v>
      </c>
      <c r="AQ415" s="381">
        <v>7.7663564671529429E-5</v>
      </c>
      <c r="AR415" s="200">
        <f t="shared" si="62"/>
        <v>1820.7393350906375</v>
      </c>
      <c r="AS415" s="321">
        <f t="shared" si="63"/>
        <v>5.3267104075436222</v>
      </c>
    </row>
    <row r="416" spans="1:53" x14ac:dyDescent="0.25">
      <c r="B416" s="4">
        <v>254</v>
      </c>
      <c r="C416" s="4">
        <v>254</v>
      </c>
      <c r="D416" s="5">
        <v>18081</v>
      </c>
      <c r="E416" s="540">
        <v>11427</v>
      </c>
      <c r="F416" s="1">
        <v>842</v>
      </c>
      <c r="H416" s="6" t="s">
        <v>524</v>
      </c>
      <c r="I416" s="112" t="s">
        <v>495</v>
      </c>
      <c r="J416" s="6"/>
      <c r="K416" s="577" t="s">
        <v>670</v>
      </c>
      <c r="L416" s="372" t="s">
        <v>614</v>
      </c>
      <c r="M416" s="4" t="s">
        <v>128</v>
      </c>
      <c r="N416" s="4" t="s">
        <v>290</v>
      </c>
      <c r="O416" s="542">
        <v>5.5E-2</v>
      </c>
      <c r="P416" s="487"/>
      <c r="Q416" s="487"/>
      <c r="R416" s="487"/>
      <c r="S416" s="487"/>
      <c r="T416" s="487"/>
      <c r="U416" s="487"/>
      <c r="V416" s="487">
        <v>-1.0281659727308769E-3</v>
      </c>
      <c r="W416" s="8">
        <v>-1.4131348988888959</v>
      </c>
      <c r="X416" s="120">
        <v>0.99997881136632516</v>
      </c>
      <c r="AA416" s="208">
        <v>-1.4680322001673725E-21</v>
      </c>
      <c r="AB416" s="208">
        <v>9.5177686058227425E-18</v>
      </c>
      <c r="AC416" s="208">
        <v>-2.3484986520218694E-14</v>
      </c>
      <c r="AD416" s="208">
        <v>2.6376184462440651E-11</v>
      </c>
      <c r="AE416" s="208">
        <v>-8.3019012747640186E-9</v>
      </c>
      <c r="AF416" s="208">
        <v>-1.1064603829549476E-5</v>
      </c>
      <c r="AG416" s="199">
        <v>-1.4132666211591982</v>
      </c>
      <c r="AH416" s="8">
        <v>0.99992980054836789</v>
      </c>
      <c r="AK416" s="176">
        <v>254</v>
      </c>
      <c r="AL416" s="112" t="s">
        <v>621</v>
      </c>
      <c r="AN416" s="281">
        <v>-1.4168996530297735</v>
      </c>
      <c r="AO416" s="281">
        <v>6.4523836497276752E-5</v>
      </c>
      <c r="AP416" s="281">
        <v>-1.4171912494705605</v>
      </c>
      <c r="AQ416" s="381">
        <v>4.6001296180603679E-5</v>
      </c>
      <c r="AR416" s="200">
        <f t="shared" ref="AR416:AR438" si="64">(AN416-AP416)*10^6</f>
        <v>291.59644078702308</v>
      </c>
      <c r="AS416" s="321">
        <f t="shared" si="63"/>
        <v>3.7647541408776242</v>
      </c>
    </row>
    <row r="417" spans="2:46" x14ac:dyDescent="0.25">
      <c r="B417" s="4">
        <v>255</v>
      </c>
      <c r="C417" s="4">
        <v>255</v>
      </c>
      <c r="D417" s="5">
        <v>12887</v>
      </c>
      <c r="E417" s="540">
        <v>11437</v>
      </c>
      <c r="F417" s="1">
        <v>847</v>
      </c>
      <c r="H417" s="6" t="s">
        <v>524</v>
      </c>
      <c r="I417" s="112" t="s">
        <v>666</v>
      </c>
      <c r="J417" s="6"/>
      <c r="K417" s="6" t="s">
        <v>665</v>
      </c>
      <c r="L417" s="372" t="s">
        <v>617</v>
      </c>
      <c r="M417" s="4" t="s">
        <v>128</v>
      </c>
      <c r="N417" s="4" t="s">
        <v>290</v>
      </c>
      <c r="O417" s="542">
        <v>-7.0000000000000007E-2</v>
      </c>
      <c r="P417" s="487"/>
      <c r="Q417" s="487"/>
      <c r="R417" s="487"/>
      <c r="S417" s="487"/>
      <c r="T417" s="487"/>
      <c r="U417" s="487"/>
      <c r="V417" s="487">
        <v>-1.0425476888087956E-3</v>
      </c>
      <c r="W417" s="8">
        <v>-1.4045350075285292</v>
      </c>
      <c r="X417" s="120">
        <v>0.99995455576682502</v>
      </c>
      <c r="AA417" s="208">
        <v>3.3509023765266379E-22</v>
      </c>
      <c r="AB417" s="208">
        <v>-2.4364088139706136E-18</v>
      </c>
      <c r="AC417" s="208">
        <v>7.4956642893692876E-15</v>
      </c>
      <c r="AD417" s="208">
        <v>-1.3057765900236673E-11</v>
      </c>
      <c r="AE417" s="208">
        <v>1.4751336927319124E-8</v>
      </c>
      <c r="AF417" s="208">
        <v>-1.1472586732913527E-5</v>
      </c>
      <c r="AG417" s="199">
        <v>-1.404600020951118</v>
      </c>
      <c r="AH417" s="8">
        <v>0.99975281146915151</v>
      </c>
      <c r="AK417" s="176">
        <v>255</v>
      </c>
      <c r="AL417" s="112" t="s">
        <v>637</v>
      </c>
      <c r="AN417" s="281">
        <v>-1.4087437287661075</v>
      </c>
      <c r="AO417" s="281">
        <v>4.5593463521841978E-5</v>
      </c>
      <c r="AP417" s="281">
        <v>-1.4090958076651896</v>
      </c>
      <c r="AQ417" s="381">
        <v>4.4341578808195107E-5</v>
      </c>
      <c r="AR417" s="200">
        <f t="shared" si="64"/>
        <v>352.07889908206448</v>
      </c>
      <c r="AS417" s="321">
        <f t="shared" si="63"/>
        <v>4.2087212375783167</v>
      </c>
    </row>
    <row r="418" spans="2:46" x14ac:dyDescent="0.25">
      <c r="B418" s="4">
        <v>256</v>
      </c>
      <c r="C418" s="4">
        <v>256</v>
      </c>
      <c r="D418" s="5">
        <v>18608</v>
      </c>
      <c r="E418" s="540">
        <v>11516</v>
      </c>
      <c r="F418" s="1">
        <v>849</v>
      </c>
      <c r="H418" s="6" t="s">
        <v>524</v>
      </c>
      <c r="I418" s="112" t="s">
        <v>666</v>
      </c>
      <c r="J418" s="6"/>
      <c r="K418" s="6" t="s">
        <v>665</v>
      </c>
      <c r="L418" s="372" t="s">
        <v>618</v>
      </c>
      <c r="M418" s="4" t="s">
        <v>120</v>
      </c>
      <c r="N418" s="4" t="s">
        <v>290</v>
      </c>
      <c r="O418" s="542">
        <v>0.04</v>
      </c>
      <c r="P418" s="487"/>
      <c r="Q418" s="487"/>
      <c r="R418" s="487"/>
      <c r="S418" s="487"/>
      <c r="T418" s="487"/>
      <c r="U418" s="487"/>
      <c r="V418" s="487">
        <v>-9.2459289272820181E-4</v>
      </c>
      <c r="W418" s="8">
        <v>-1.4051191591816345</v>
      </c>
      <c r="X418" s="120">
        <v>0.9999150473550682</v>
      </c>
      <c r="AA418" s="208">
        <v>-6.6291542599499637E-22</v>
      </c>
      <c r="AB418" s="208">
        <v>4.1274636581454192E-18</v>
      </c>
      <c r="AC418" s="208">
        <v>-8.686087178005013E-15</v>
      </c>
      <c r="AD418" s="208">
        <v>4.9090855441963436E-12</v>
      </c>
      <c r="AE418" s="208">
        <v>7.1284067044749197E-9</v>
      </c>
      <c r="AF418" s="208">
        <v>-1.2528522306733352E-5</v>
      </c>
      <c r="AG418" s="199">
        <v>-1.4052165308428826</v>
      </c>
      <c r="AH418" s="8">
        <v>0.99992385573319698</v>
      </c>
      <c r="AK418" s="176">
        <v>256</v>
      </c>
      <c r="AL418" s="112" t="s">
        <v>637</v>
      </c>
      <c r="AN418" s="281">
        <v>-1.4090995000469499</v>
      </c>
      <c r="AO418" s="281">
        <v>5.0753193082518873E-5</v>
      </c>
      <c r="AP418" s="281">
        <v>-1.4094238131421897</v>
      </c>
      <c r="AQ418" s="381">
        <v>5.4214620341314253E-5</v>
      </c>
      <c r="AR418" s="200">
        <f t="shared" si="64"/>
        <v>324.3130952397255</v>
      </c>
      <c r="AS418" s="321">
        <f t="shared" si="63"/>
        <v>3.9803408653154015</v>
      </c>
    </row>
    <row r="419" spans="2:46" x14ac:dyDescent="0.25">
      <c r="B419" s="4">
        <v>257</v>
      </c>
      <c r="C419" s="4">
        <v>257</v>
      </c>
      <c r="D419" s="5">
        <v>17862</v>
      </c>
      <c r="E419" s="540">
        <v>11441</v>
      </c>
      <c r="F419" s="1">
        <v>848</v>
      </c>
      <c r="H419" s="6" t="s">
        <v>524</v>
      </c>
      <c r="I419" s="112" t="s">
        <v>666</v>
      </c>
      <c r="J419" s="6"/>
      <c r="K419" s="6" t="s">
        <v>665</v>
      </c>
      <c r="L419" s="372" t="s">
        <v>618</v>
      </c>
      <c r="M419" s="4" t="s">
        <v>128</v>
      </c>
      <c r="N419" s="4" t="s">
        <v>290</v>
      </c>
      <c r="O419" s="542">
        <v>7.0000000000000007E-2</v>
      </c>
      <c r="P419" s="487"/>
      <c r="Q419" s="487"/>
      <c r="R419" s="487"/>
      <c r="S419" s="487"/>
      <c r="T419" s="487"/>
      <c r="U419" s="487"/>
      <c r="V419" s="487">
        <v>-9.2399948219772272E-4</v>
      </c>
      <c r="W419" s="8">
        <v>-1.3861228423573635</v>
      </c>
      <c r="X419" s="120">
        <v>0.99995286408300432</v>
      </c>
      <c r="AA419" s="208">
        <v>-1.8666892569273074E-22</v>
      </c>
      <c r="AB419" s="208">
        <v>1.362627257465468E-18</v>
      </c>
      <c r="AC419" s="208">
        <v>-3.9175862205971761E-15</v>
      </c>
      <c r="AD419" s="208">
        <v>4.7163330736492453E-12</v>
      </c>
      <c r="AE419" s="208">
        <v>1.5609037923201357E-9</v>
      </c>
      <c r="AF419" s="208">
        <v>-1.0607691811834434E-5</v>
      </c>
      <c r="AG419" s="199">
        <v>-1.3862319323116752</v>
      </c>
      <c r="AH419" s="8">
        <v>0.99992426541181123</v>
      </c>
      <c r="AK419" s="176">
        <v>257</v>
      </c>
      <c r="AL419" s="112" t="s">
        <v>637</v>
      </c>
      <c r="AN419" s="281">
        <v>-1.3917804206087334</v>
      </c>
      <c r="AO419" s="281">
        <v>4.7968575447688543E-5</v>
      </c>
      <c r="AP419" s="281">
        <v>-1.3922168828125776</v>
      </c>
      <c r="AQ419" s="381">
        <v>5.5983141387500173E-5</v>
      </c>
      <c r="AR419" s="200">
        <f t="shared" si="64"/>
        <v>436.46220384419007</v>
      </c>
      <c r="AS419" s="321">
        <f t="shared" si="63"/>
        <v>5.6575782513699213</v>
      </c>
    </row>
    <row r="420" spans="2:46" ht="16.5" customHeight="1" x14ac:dyDescent="0.25">
      <c r="B420" s="4">
        <v>258</v>
      </c>
      <c r="C420" s="4">
        <v>258</v>
      </c>
      <c r="D420" s="5">
        <v>18862</v>
      </c>
      <c r="E420" s="540">
        <v>11518</v>
      </c>
      <c r="F420" s="1">
        <v>864</v>
      </c>
      <c r="H420" s="6" t="s">
        <v>524</v>
      </c>
      <c r="I420" s="112" t="s">
        <v>666</v>
      </c>
      <c r="J420" s="6"/>
      <c r="K420" s="6" t="s">
        <v>665</v>
      </c>
      <c r="L420" s="500" t="s">
        <v>628</v>
      </c>
      <c r="M420" s="2" t="s">
        <v>629</v>
      </c>
      <c r="N420" s="4" t="s">
        <v>290</v>
      </c>
      <c r="O420" s="542">
        <v>0.14000000000000001</v>
      </c>
      <c r="P420" s="487"/>
      <c r="Q420" s="487"/>
      <c r="R420" s="487"/>
      <c r="S420" s="487"/>
      <c r="T420" s="487"/>
      <c r="U420" s="487"/>
      <c r="V420" s="487">
        <v>-9.440053347992719E-4</v>
      </c>
      <c r="W420" s="488">
        <v>-1.3843115323875499</v>
      </c>
      <c r="X420" s="506">
        <v>0.9999721520634679</v>
      </c>
      <c r="Y420" s="487"/>
      <c r="Z420" s="487"/>
      <c r="AA420" s="487">
        <v>-1.8567168325331581E-21</v>
      </c>
      <c r="AB420" s="487">
        <v>1.2625493535207681E-17</v>
      </c>
      <c r="AC420" s="487">
        <v>-3.2442186000226545E-14</v>
      </c>
      <c r="AD420" s="487">
        <v>3.6913895306405436E-11</v>
      </c>
      <c r="AE420" s="487">
        <v>-1.1689892257621598E-8</v>
      </c>
      <c r="AF420" s="487">
        <v>-1.1416845381509069E-5</v>
      </c>
      <c r="AG420" s="526">
        <v>-1.384442990153955</v>
      </c>
      <c r="AH420" s="488">
        <v>0.99996971942406643</v>
      </c>
      <c r="AK420" s="176">
        <v>258</v>
      </c>
      <c r="AL420" s="112" t="s">
        <v>646</v>
      </c>
      <c r="AN420" s="281">
        <v>-1.3877288352906489</v>
      </c>
      <c r="AO420" s="281">
        <v>6.5254518455577307E-5</v>
      </c>
      <c r="AP420" s="281">
        <v>-1.3887556190406476</v>
      </c>
      <c r="AQ420" s="381">
        <v>4.9018793655818451E-5</v>
      </c>
      <c r="AR420" s="200">
        <f t="shared" si="64"/>
        <v>1026.7837499986499</v>
      </c>
      <c r="AS420" s="321">
        <f t="shared" si="63"/>
        <v>3.4173029030990509</v>
      </c>
    </row>
    <row r="421" spans="2:46" x14ac:dyDescent="0.25">
      <c r="AR421" s="200"/>
      <c r="AS421" s="321"/>
    </row>
    <row r="422" spans="2:46" x14ac:dyDescent="0.25">
      <c r="B422" s="4">
        <v>260</v>
      </c>
      <c r="C422" s="4">
        <v>260</v>
      </c>
      <c r="D422" s="5">
        <v>18242</v>
      </c>
      <c r="E422" s="540">
        <v>11764</v>
      </c>
      <c r="F422" s="1">
        <v>853</v>
      </c>
      <c r="H422" s="6" t="s">
        <v>524</v>
      </c>
      <c r="I422" s="112" t="s">
        <v>666</v>
      </c>
      <c r="J422" s="6"/>
      <c r="K422" s="6" t="s">
        <v>665</v>
      </c>
      <c r="L422" s="372" t="s">
        <v>625</v>
      </c>
      <c r="M422" s="4" t="s">
        <v>120</v>
      </c>
      <c r="N422" s="4" t="s">
        <v>290</v>
      </c>
      <c r="O422" s="544">
        <v>0.08</v>
      </c>
      <c r="V422" s="208">
        <v>-1.0029653603769212E-3</v>
      </c>
      <c r="W422" s="8">
        <v>-1.4128804844195246</v>
      </c>
      <c r="X422" s="120">
        <v>0.9999687770148763</v>
      </c>
      <c r="AA422" s="208">
        <v>-1.5447810064895311E-21</v>
      </c>
      <c r="AB422" s="208">
        <v>9.7478253779743935E-18</v>
      </c>
      <c r="AC422" s="208">
        <v>-2.195814872105479E-14</v>
      </c>
      <c r="AD422" s="208">
        <v>1.8650468345713481E-11</v>
      </c>
      <c r="AE422" s="208">
        <v>2.3800819867558401E-9</v>
      </c>
      <c r="AF422" s="208">
        <v>-1.4122918528907448E-5</v>
      </c>
      <c r="AG422" s="199">
        <v>-1.4129903307521949</v>
      </c>
      <c r="AH422" s="8">
        <v>0.99991848346539292</v>
      </c>
      <c r="AK422" s="176">
        <v>260</v>
      </c>
      <c r="AL422" s="112" t="s">
        <v>644</v>
      </c>
      <c r="AN422" s="281">
        <v>-1.417400599116124</v>
      </c>
      <c r="AO422" s="281">
        <v>1.1190061836039991E-4</v>
      </c>
      <c r="AP422" s="281">
        <v>-1.4178128396973519</v>
      </c>
      <c r="AQ422" s="381">
        <v>1.1860891259998186E-4</v>
      </c>
      <c r="AR422" s="200">
        <f t="shared" si="64"/>
        <v>412.24058122790728</v>
      </c>
      <c r="AS422" s="321">
        <f t="shared" ref="AS422:AS430" si="65">(W422-AN422)*1000</f>
        <v>4.5201146965994088</v>
      </c>
    </row>
    <row r="423" spans="2:46" x14ac:dyDescent="0.25">
      <c r="B423" s="4">
        <v>261</v>
      </c>
      <c r="C423" s="4">
        <v>261</v>
      </c>
      <c r="D423" s="5">
        <v>18771</v>
      </c>
      <c r="E423" s="540">
        <v>11760</v>
      </c>
      <c r="F423" s="1">
        <v>855</v>
      </c>
      <c r="H423" s="6" t="s">
        <v>524</v>
      </c>
      <c r="I423" s="112" t="s">
        <v>666</v>
      </c>
      <c r="J423" s="6"/>
      <c r="K423" s="6" t="s">
        <v>665</v>
      </c>
      <c r="L423" s="372" t="s">
        <v>625</v>
      </c>
      <c r="M423" s="4" t="s">
        <v>128</v>
      </c>
      <c r="N423" s="4" t="s">
        <v>290</v>
      </c>
      <c r="O423" s="544">
        <v>0.02</v>
      </c>
      <c r="V423" s="208">
        <v>-1.0196467021427187E-3</v>
      </c>
      <c r="W423" s="8">
        <v>-1.3692749180880377</v>
      </c>
      <c r="X423" s="120">
        <v>0.99997890965053793</v>
      </c>
      <c r="AA423" s="208">
        <v>-5.956386635661771E-22</v>
      </c>
      <c r="AB423" s="208">
        <v>4.6095342425270905E-18</v>
      </c>
      <c r="AC423" s="208">
        <v>-1.3624650417986064E-14</v>
      </c>
      <c r="AD423" s="208">
        <v>1.7688928896321578E-11</v>
      </c>
      <c r="AE423" s="208">
        <v>-4.8711392332740076E-9</v>
      </c>
      <c r="AF423" s="208">
        <v>-1.1590566397902671E-5</v>
      </c>
      <c r="AG423" s="199">
        <v>-1.3694017109362686</v>
      </c>
      <c r="AH423" s="8">
        <v>0.99991951734816398</v>
      </c>
      <c r="AK423" s="176">
        <v>261</v>
      </c>
      <c r="AL423" s="112" t="s">
        <v>644</v>
      </c>
      <c r="AN423" s="281">
        <v>-1.3755806140992435</v>
      </c>
      <c r="AO423" s="281">
        <v>1.0108027362759193E-4</v>
      </c>
      <c r="AP423" s="281">
        <v>-1.3757463905698324</v>
      </c>
      <c r="AQ423" s="381">
        <v>1.0072858362292615E-4</v>
      </c>
      <c r="AR423" s="200">
        <f t="shared" si="64"/>
        <v>165.77647058890756</v>
      </c>
      <c r="AS423" s="321">
        <f t="shared" si="65"/>
        <v>6.3056960112057858</v>
      </c>
    </row>
    <row r="424" spans="2:46" x14ac:dyDescent="0.25">
      <c r="B424" s="4">
        <v>262</v>
      </c>
      <c r="C424" s="4">
        <v>262</v>
      </c>
      <c r="D424" s="5">
        <v>18320</v>
      </c>
      <c r="E424" s="1">
        <v>11765</v>
      </c>
      <c r="F424" s="1">
        <v>858</v>
      </c>
      <c r="H424" s="6" t="s">
        <v>524</v>
      </c>
      <c r="I424" s="112" t="s">
        <v>666</v>
      </c>
      <c r="J424" s="6"/>
      <c r="K424" s="6" t="s">
        <v>665</v>
      </c>
      <c r="L424" s="372" t="s">
        <v>626</v>
      </c>
      <c r="M424" s="4" t="s">
        <v>514</v>
      </c>
      <c r="N424" s="4" t="s">
        <v>290</v>
      </c>
      <c r="O424" s="544">
        <v>0.05</v>
      </c>
      <c r="V424" s="208">
        <v>-1.0934248413868061E-3</v>
      </c>
      <c r="W424" s="8">
        <v>-1.387503696101497</v>
      </c>
      <c r="X424" s="120">
        <v>0.99997544268823435</v>
      </c>
      <c r="AA424" s="208">
        <v>-1.3917142103381222E-21</v>
      </c>
      <c r="AB424" s="208">
        <v>9.4269276237228612E-18</v>
      </c>
      <c r="AC424" s="208">
        <v>-2.3672683206999463E-14</v>
      </c>
      <c r="AD424" s="208">
        <v>2.4973670343145147E-11</v>
      </c>
      <c r="AE424" s="208">
        <v>-4.4187491477006505E-9</v>
      </c>
      <c r="AF424" s="208">
        <v>-1.1537459952747914E-5</v>
      </c>
      <c r="AG424" s="199">
        <v>-1.3876241014055701</v>
      </c>
      <c r="AH424" s="8">
        <v>0.99991038143112698</v>
      </c>
      <c r="AK424" s="5">
        <v>262</v>
      </c>
      <c r="AL424" s="549" t="s">
        <v>656</v>
      </c>
      <c r="AN424" s="199">
        <v>-1.3911142774334384</v>
      </c>
      <c r="AO424" s="281">
        <v>5.0788535343353525E-5</v>
      </c>
      <c r="AP424" s="546">
        <v>-1.3912428197411302</v>
      </c>
      <c r="AQ424" s="414">
        <v>5.0788535343353525E-5</v>
      </c>
      <c r="AR424" s="200">
        <f t="shared" si="64"/>
        <v>128.54230769177022</v>
      </c>
      <c r="AS424" s="321">
        <f t="shared" si="65"/>
        <v>3.6105813319413649</v>
      </c>
    </row>
    <row r="425" spans="2:46" s="33" customFormat="1" ht="17.850000000000001" customHeight="1" x14ac:dyDescent="0.25">
      <c r="B425" s="29">
        <v>263</v>
      </c>
      <c r="C425" s="29">
        <v>263</v>
      </c>
      <c r="D425" s="30">
        <v>18677</v>
      </c>
      <c r="E425" s="547">
        <v>11769</v>
      </c>
      <c r="F425" s="547">
        <v>874</v>
      </c>
      <c r="G425" s="29"/>
      <c r="H425" s="3" t="s">
        <v>524</v>
      </c>
      <c r="I425" s="112" t="s">
        <v>666</v>
      </c>
      <c r="J425" s="3"/>
      <c r="K425" s="6" t="s">
        <v>665</v>
      </c>
      <c r="L425" s="445" t="s">
        <v>655</v>
      </c>
      <c r="M425" s="29" t="s">
        <v>629</v>
      </c>
      <c r="N425" s="29" t="s">
        <v>290</v>
      </c>
      <c r="O425" s="548">
        <v>0.04</v>
      </c>
      <c r="P425" s="209"/>
      <c r="Q425" s="209"/>
      <c r="R425" s="209"/>
      <c r="S425" s="209"/>
      <c r="T425" s="209"/>
      <c r="U425" s="209"/>
      <c r="V425" s="209">
        <v>-1.022020496546965E-3</v>
      </c>
      <c r="W425" s="32">
        <v>-1.4045064668697811</v>
      </c>
      <c r="X425" s="122">
        <v>0.99998509422485127</v>
      </c>
      <c r="Y425" s="209"/>
      <c r="Z425" s="209"/>
      <c r="AA425" s="209">
        <v>-6.5658783543953894E-22</v>
      </c>
      <c r="AB425" s="209">
        <v>3.8336477206546936E-18</v>
      </c>
      <c r="AC425" s="209">
        <v>-7.6674185374446757E-15</v>
      </c>
      <c r="AD425" s="209">
        <v>5.0123032616873591E-12</v>
      </c>
      <c r="AE425" s="209">
        <v>2.6068926976214842E-9</v>
      </c>
      <c r="AF425" s="209">
        <v>-6.1782477966751765E-6</v>
      </c>
      <c r="AG425" s="508">
        <v>-1.4045580882227853</v>
      </c>
      <c r="AH425" s="32">
        <v>0.99961001553615902</v>
      </c>
      <c r="AI425" s="29"/>
      <c r="AJ425" s="29"/>
      <c r="AK425" s="178">
        <v>263</v>
      </c>
      <c r="AL425" s="444" t="s">
        <v>658</v>
      </c>
      <c r="AN425" s="379">
        <v>-1.4088473747459083</v>
      </c>
      <c r="AO425" s="379">
        <v>4.1304129122963213E-5</v>
      </c>
      <c r="AP425" s="379">
        <v>-1.4088999202004548</v>
      </c>
      <c r="AQ425" s="387">
        <v>4.2735340996871605E-5</v>
      </c>
      <c r="AR425" s="200">
        <f t="shared" si="64"/>
        <v>52.545454546581993</v>
      </c>
      <c r="AS425" s="321">
        <f t="shared" si="65"/>
        <v>4.3409078761271758</v>
      </c>
      <c r="AT425" s="459"/>
    </row>
    <row r="426" spans="2:46" x14ac:dyDescent="0.25">
      <c r="B426" s="4">
        <v>264</v>
      </c>
      <c r="C426" s="4">
        <v>264</v>
      </c>
      <c r="D426" s="5">
        <v>18545</v>
      </c>
      <c r="E426" s="1">
        <v>11524</v>
      </c>
      <c r="F426" s="1">
        <v>861</v>
      </c>
      <c r="H426" s="6" t="s">
        <v>524</v>
      </c>
      <c r="I426" s="112" t="s">
        <v>666</v>
      </c>
      <c r="J426" s="6"/>
      <c r="K426" s="6" t="s">
        <v>665</v>
      </c>
      <c r="L426" s="372" t="s">
        <v>627</v>
      </c>
      <c r="M426" s="4" t="s">
        <v>128</v>
      </c>
      <c r="N426" s="4" t="s">
        <v>290</v>
      </c>
      <c r="O426" s="544">
        <v>0.12</v>
      </c>
      <c r="V426" s="208">
        <v>-9.2236008584660174E-4</v>
      </c>
      <c r="W426" s="8">
        <v>-1.4383800305955246</v>
      </c>
      <c r="X426" s="120">
        <v>0.99992647246901578</v>
      </c>
      <c r="AA426" s="208">
        <v>-9.5724545972007146E-22</v>
      </c>
      <c r="AB426" s="208">
        <v>5.4874867148403849E-18</v>
      </c>
      <c r="AC426" s="208">
        <v>-1.0425330648497184E-14</v>
      </c>
      <c r="AD426" s="208">
        <v>5.0372282740602644E-12</v>
      </c>
      <c r="AE426" s="208">
        <v>7.1968987674155936E-9</v>
      </c>
      <c r="AF426" s="208">
        <v>-1.1941225190011037E-5</v>
      </c>
      <c r="AG426" s="199">
        <v>-1.4384791714186256</v>
      </c>
      <c r="AH426" s="8">
        <v>0.99975411194341657</v>
      </c>
      <c r="AK426" s="176">
        <v>264</v>
      </c>
      <c r="AL426" s="112" t="s">
        <v>645</v>
      </c>
      <c r="AN426" s="281">
        <v>-1.4447694310566714</v>
      </c>
      <c r="AO426" s="281">
        <v>8.6602232727943479E-5</v>
      </c>
      <c r="AP426" s="281">
        <v>-1.4448969572471468</v>
      </c>
      <c r="AQ426" s="381">
        <v>9.8716599224560211E-5</v>
      </c>
      <c r="AR426" s="200">
        <f t="shared" si="64"/>
        <v>127.52619047540215</v>
      </c>
      <c r="AS426" s="321">
        <f t="shared" si="65"/>
        <v>6.389400461146888</v>
      </c>
    </row>
    <row r="427" spans="2:46" x14ac:dyDescent="0.25">
      <c r="B427" s="4">
        <v>265</v>
      </c>
      <c r="C427" s="4">
        <v>265</v>
      </c>
      <c r="D427" s="5">
        <v>18110</v>
      </c>
      <c r="E427" s="1">
        <v>11515</v>
      </c>
      <c r="F427" s="1">
        <v>860</v>
      </c>
      <c r="H427" s="6" t="s">
        <v>524</v>
      </c>
      <c r="I427" s="112" t="s">
        <v>666</v>
      </c>
      <c r="J427" s="6"/>
      <c r="K427" s="6" t="s">
        <v>665</v>
      </c>
      <c r="L427" s="372" t="s">
        <v>630</v>
      </c>
      <c r="M427" s="4" t="s">
        <v>120</v>
      </c>
      <c r="N427" s="4" t="s">
        <v>290</v>
      </c>
      <c r="O427" s="544">
        <v>0.1</v>
      </c>
      <c r="V427" s="208">
        <v>-9.364856157598933E-4</v>
      </c>
      <c r="W427" s="8">
        <v>-1.405331611606367</v>
      </c>
      <c r="X427" s="120">
        <v>0.99995675145524388</v>
      </c>
      <c r="AA427" s="208">
        <v>-1.3121927136347362E-21</v>
      </c>
      <c r="AB427" s="208">
        <v>9.3294421449752518E-18</v>
      </c>
      <c r="AC427" s="208">
        <v>-2.5400115099940702E-14</v>
      </c>
      <c r="AD427" s="208">
        <v>3.1787478575360758E-11</v>
      </c>
      <c r="AE427" s="208">
        <v>-1.4488103894715415E-8</v>
      </c>
      <c r="AF427" s="208">
        <v>-5.3698269224166181E-6</v>
      </c>
      <c r="AG427" s="199">
        <v>-1.4054162182304435</v>
      </c>
      <c r="AH427" s="8">
        <v>0.99992914222149165</v>
      </c>
      <c r="AK427" s="176">
        <v>265</v>
      </c>
      <c r="AL427" s="112" t="s">
        <v>645</v>
      </c>
      <c r="AN427" s="281">
        <v>-1.4087614595085574</v>
      </c>
      <c r="AO427" s="281">
        <v>4.2420145189353504E-5</v>
      </c>
      <c r="AP427" s="281">
        <v>-1.4088426397168878</v>
      </c>
      <c r="AQ427" s="381">
        <v>4.4006014818938216E-5</v>
      </c>
      <c r="AR427" s="200">
        <f t="shared" si="64"/>
        <v>81.18020833047801</v>
      </c>
      <c r="AS427" s="321">
        <f t="shared" si="65"/>
        <v>3.4298479021903638</v>
      </c>
    </row>
    <row r="428" spans="2:46" x14ac:dyDescent="0.25">
      <c r="B428" s="4">
        <v>266</v>
      </c>
      <c r="C428" s="4">
        <v>266</v>
      </c>
      <c r="D428" s="5">
        <v>18643</v>
      </c>
      <c r="E428" s="1">
        <v>11521</v>
      </c>
      <c r="F428" s="1">
        <v>863</v>
      </c>
      <c r="H428" s="6" t="s">
        <v>524</v>
      </c>
      <c r="I428" s="112" t="s">
        <v>666</v>
      </c>
      <c r="J428" s="6"/>
      <c r="K428" s="6" t="s">
        <v>665</v>
      </c>
      <c r="L428" s="372" t="s">
        <v>630</v>
      </c>
      <c r="M428" s="4" t="s">
        <v>128</v>
      </c>
      <c r="N428" s="4" t="s">
        <v>290</v>
      </c>
      <c r="O428" s="544">
        <v>0.10199999999999999</v>
      </c>
      <c r="V428" s="208">
        <v>-9.0551165428430058E-4</v>
      </c>
      <c r="W428" s="8">
        <v>-1.3967274045291638</v>
      </c>
      <c r="X428" s="120">
        <v>0.99996749116534434</v>
      </c>
      <c r="AA428" s="208">
        <v>-6.0422897857899029E-22</v>
      </c>
      <c r="AB428" s="208">
        <v>3.8896411496726585E-18</v>
      </c>
      <c r="AC428" s="208">
        <v>-8.9066894144193484E-15</v>
      </c>
      <c r="AD428" s="208">
        <v>7.0125151620501609E-12</v>
      </c>
      <c r="AE428" s="208">
        <v>4.3763943241547622E-9</v>
      </c>
      <c r="AF428" s="208">
        <v>-1.1890052300360023E-5</v>
      </c>
      <c r="AG428" s="199">
        <v>-1.3968258330699448</v>
      </c>
      <c r="AH428" s="8">
        <v>0.99990398062724084</v>
      </c>
      <c r="AK428" s="176">
        <v>266</v>
      </c>
      <c r="AL428" s="112" t="s">
        <v>646</v>
      </c>
      <c r="AN428" s="281">
        <v>-1.4008937996568747</v>
      </c>
      <c r="AO428" s="281">
        <v>4.7356407690027224E-5</v>
      </c>
      <c r="AP428" s="281">
        <v>-1.4014249721568734</v>
      </c>
      <c r="AQ428" s="381">
        <v>3.9904341831827488E-5</v>
      </c>
      <c r="AR428" s="200">
        <f t="shared" si="64"/>
        <v>531.17249999878879</v>
      </c>
      <c r="AS428" s="321">
        <f t="shared" si="65"/>
        <v>4.1663951277108868</v>
      </c>
    </row>
    <row r="429" spans="2:46" x14ac:dyDescent="0.25">
      <c r="B429" s="4">
        <v>267</v>
      </c>
      <c r="C429" s="4">
        <v>267</v>
      </c>
      <c r="D429" s="5">
        <v>18097</v>
      </c>
      <c r="E429" s="1">
        <v>11529</v>
      </c>
      <c r="F429" s="1">
        <v>869</v>
      </c>
      <c r="H429" s="6" t="s">
        <v>524</v>
      </c>
      <c r="I429" s="112" t="s">
        <v>666</v>
      </c>
      <c r="J429" s="6"/>
      <c r="K429" s="6" t="s">
        <v>665</v>
      </c>
      <c r="L429" s="372" t="s">
        <v>631</v>
      </c>
      <c r="M429" s="4" t="s">
        <v>128</v>
      </c>
      <c r="N429" s="4" t="s">
        <v>290</v>
      </c>
      <c r="O429" s="544">
        <v>-0.03</v>
      </c>
      <c r="V429" s="208">
        <v>-1.041727090941375E-3</v>
      </c>
      <c r="W429" s="8">
        <v>-1.3909953727528415</v>
      </c>
      <c r="X429" s="120">
        <v>0.99998693930815186</v>
      </c>
      <c r="AA429" s="208">
        <v>4.8154439836613491E-22</v>
      </c>
      <c r="AB429" s="208">
        <v>-2.8531821082617602E-18</v>
      </c>
      <c r="AC429" s="208">
        <v>6.4632734487226535E-15</v>
      </c>
      <c r="AD429" s="208">
        <v>-7.8077657853201238E-12</v>
      </c>
      <c r="AE429" s="208">
        <v>7.7656656852374772E-9</v>
      </c>
      <c r="AF429" s="208">
        <v>-8.5770895850511297E-6</v>
      </c>
      <c r="AG429" s="199">
        <v>-1.3910839364836174</v>
      </c>
      <c r="AH429" s="8">
        <v>0.99959223031163902</v>
      </c>
      <c r="AK429" s="176">
        <v>267</v>
      </c>
      <c r="AL429" s="112" t="s">
        <v>654</v>
      </c>
      <c r="AN429" s="281">
        <v>-1.3970283746868533</v>
      </c>
      <c r="AO429" s="281">
        <v>8.5817312119667983E-5</v>
      </c>
      <c r="AP429" s="281">
        <v>-1.3973536671625824</v>
      </c>
      <c r="AQ429" s="381">
        <v>7.335193983929204E-5</v>
      </c>
      <c r="AR429" s="200">
        <f t="shared" si="64"/>
        <v>325.29247572909981</v>
      </c>
      <c r="AS429" s="321">
        <f t="shared" si="65"/>
        <v>6.0330019340117946</v>
      </c>
    </row>
    <row r="430" spans="2:46" x14ac:dyDescent="0.25">
      <c r="B430" s="4">
        <v>268</v>
      </c>
      <c r="C430" s="4">
        <v>268</v>
      </c>
      <c r="D430" s="5">
        <v>18861</v>
      </c>
      <c r="E430" s="1">
        <v>11522</v>
      </c>
      <c r="F430" s="1">
        <v>866</v>
      </c>
      <c r="H430" s="6" t="s">
        <v>524</v>
      </c>
      <c r="I430" s="112" t="s">
        <v>666</v>
      </c>
      <c r="J430" s="6"/>
      <c r="K430" s="6" t="s">
        <v>665</v>
      </c>
      <c r="L430" s="372" t="s">
        <v>628</v>
      </c>
      <c r="M430" s="4" t="s">
        <v>128</v>
      </c>
      <c r="N430" s="4" t="s">
        <v>290</v>
      </c>
      <c r="O430" s="544">
        <v>0.12</v>
      </c>
      <c r="V430" s="208">
        <v>-9.301756602542239E-4</v>
      </c>
      <c r="W430" s="8">
        <v>-1.4123802697186461</v>
      </c>
      <c r="X430" s="120">
        <v>0.99991942612987839</v>
      </c>
      <c r="AA430" s="208">
        <v>-2.9689700903819773E-22</v>
      </c>
      <c r="AB430" s="208">
        <v>3.1793093746051385E-18</v>
      </c>
      <c r="AC430" s="208">
        <v>-1.2006991591621102E-14</v>
      </c>
      <c r="AD430" s="208">
        <v>1.9826634535829845E-11</v>
      </c>
      <c r="AE430" s="208">
        <v>-1.146313800611028E-8</v>
      </c>
      <c r="AF430" s="208">
        <v>-5.3843964363091482E-6</v>
      </c>
      <c r="AG430" s="199">
        <v>-1.4124858609658169</v>
      </c>
      <c r="AH430" s="8">
        <v>0.99986770021255222</v>
      </c>
      <c r="AK430" s="176">
        <v>268</v>
      </c>
      <c r="AL430" s="112" t="s">
        <v>647</v>
      </c>
      <c r="AN430" s="281">
        <v>-1.4151044024291761</v>
      </c>
      <c r="AO430" s="281">
        <v>1.0431966745658081E-4</v>
      </c>
      <c r="AP430" s="281">
        <v>-1.4156292786586813</v>
      </c>
      <c r="AQ430" s="381">
        <v>8.7687787060492574E-5</v>
      </c>
      <c r="AR430" s="200">
        <f t="shared" si="64"/>
        <v>524.87622950514458</v>
      </c>
      <c r="AS430" s="321">
        <f t="shared" si="65"/>
        <v>2.7241327105300694</v>
      </c>
    </row>
    <row r="432" spans="2:46" x14ac:dyDescent="0.25">
      <c r="B432" s="4">
        <v>270</v>
      </c>
      <c r="C432" s="4">
        <v>270</v>
      </c>
      <c r="D432" s="5">
        <v>18161</v>
      </c>
      <c r="E432" s="1">
        <v>11759</v>
      </c>
      <c r="F432" s="1">
        <v>872</v>
      </c>
      <c r="H432" s="6" t="s">
        <v>524</v>
      </c>
      <c r="I432" s="112" t="s">
        <v>666</v>
      </c>
      <c r="J432" s="6"/>
      <c r="K432" s="6" t="s">
        <v>665</v>
      </c>
      <c r="L432" s="372" t="s">
        <v>648</v>
      </c>
      <c r="M432" s="4" t="s">
        <v>128</v>
      </c>
      <c r="N432" s="4" t="s">
        <v>290</v>
      </c>
      <c r="O432" s="544">
        <v>0.04</v>
      </c>
      <c r="V432" s="208">
        <v>-1.0285645744641627E-3</v>
      </c>
      <c r="W432" s="8">
        <v>-1.3967498075029021</v>
      </c>
      <c r="X432" s="120">
        <v>0.99997443981365775</v>
      </c>
      <c r="AA432" s="208">
        <v>-6.1769752701772461E-22</v>
      </c>
      <c r="AB432" s="208">
        <v>4.3135875381682397E-18</v>
      </c>
      <c r="AC432" s="208">
        <v>-1.1012540893604001E-14</v>
      </c>
      <c r="AD432" s="208">
        <v>1.1703718992764186E-11</v>
      </c>
      <c r="AE432" s="208">
        <v>-1.9408454134744576E-9</v>
      </c>
      <c r="AF432" s="208">
        <v>-7.2974157720718528E-6</v>
      </c>
      <c r="AG432" s="199">
        <v>-1.3968343289085194</v>
      </c>
      <c r="AH432" s="8">
        <v>0.99993126251417019</v>
      </c>
      <c r="AK432" s="176">
        <v>270</v>
      </c>
      <c r="AL432" s="112" t="s">
        <v>654</v>
      </c>
      <c r="AN432" s="281">
        <v>-1.4017771557329293</v>
      </c>
      <c r="AO432" s="281">
        <v>4.5415568498600576E-5</v>
      </c>
      <c r="AP432" s="281">
        <v>-1.4018021822229967</v>
      </c>
      <c r="AQ432" s="381">
        <v>4.2712472118654318E-5</v>
      </c>
      <c r="AR432" s="200">
        <f t="shared" si="64"/>
        <v>25.026490067414642</v>
      </c>
      <c r="AS432" s="321">
        <f>(W432-AN432)*1000</f>
        <v>5.027348230027151</v>
      </c>
    </row>
    <row r="433" spans="1:45" x14ac:dyDescent="0.25">
      <c r="AS433" s="321"/>
    </row>
    <row r="434" spans="1:45" x14ac:dyDescent="0.25">
      <c r="B434" s="4">
        <v>272</v>
      </c>
      <c r="C434" s="4">
        <v>272</v>
      </c>
      <c r="D434" s="5">
        <v>18450</v>
      </c>
      <c r="E434" s="1">
        <v>11761</v>
      </c>
      <c r="F434" s="1">
        <v>871</v>
      </c>
      <c r="H434" s="6" t="s">
        <v>524</v>
      </c>
      <c r="I434" s="112" t="s">
        <v>666</v>
      </c>
      <c r="J434" s="6"/>
      <c r="K434" s="6" t="s">
        <v>665</v>
      </c>
      <c r="L434" s="372" t="s">
        <v>653</v>
      </c>
      <c r="M434" s="4" t="s">
        <v>128</v>
      </c>
      <c r="N434" s="4" t="s">
        <v>290</v>
      </c>
      <c r="O434" s="544">
        <v>0.18</v>
      </c>
      <c r="V434" s="208">
        <v>-9.53966769165068E-4</v>
      </c>
      <c r="W434" s="8">
        <v>-1.4160589968808022</v>
      </c>
      <c r="X434" s="8">
        <v>0.99996507880529395</v>
      </c>
      <c r="AA434" s="545">
        <v>-1.3921243329775973E-21</v>
      </c>
      <c r="AB434" s="208">
        <v>1.0307623656797683E-17</v>
      </c>
      <c r="AC434" s="208">
        <v>-2.9516334377371557E-14</v>
      </c>
      <c r="AD434" s="208">
        <v>4.0357545772713414E-11</v>
      </c>
      <c r="AE434" s="208">
        <v>-2.5169169385915255E-8</v>
      </c>
      <c r="AF434" s="208">
        <v>2.9244561339833342E-6</v>
      </c>
      <c r="AG434" s="199">
        <v>-1.4161066886884572</v>
      </c>
      <c r="AH434" s="8">
        <v>0.99926467133564978</v>
      </c>
      <c r="AK434" s="176">
        <v>272</v>
      </c>
      <c r="AL434" s="112" t="s">
        <v>654</v>
      </c>
      <c r="AN434" s="281">
        <v>-1.4195133267461932</v>
      </c>
      <c r="AO434" s="281">
        <v>9.3591777555060817E-5</v>
      </c>
      <c r="AP434" s="281">
        <v>-1.4197523619574606</v>
      </c>
      <c r="AQ434" s="381">
        <v>9.0948173850127596E-5</v>
      </c>
      <c r="AR434" s="200">
        <f t="shared" si="64"/>
        <v>239.03521126733551</v>
      </c>
      <c r="AS434" s="321">
        <f>(W434-AN434)*1000</f>
        <v>3.4543298653910703</v>
      </c>
    </row>
    <row r="435" spans="1:45" x14ac:dyDescent="0.25">
      <c r="B435" s="4">
        <v>273</v>
      </c>
      <c r="C435" s="4">
        <v>273</v>
      </c>
      <c r="D435" s="5">
        <v>18321</v>
      </c>
      <c r="E435" s="1">
        <v>11768</v>
      </c>
      <c r="F435" s="1">
        <v>875</v>
      </c>
      <c r="H435" s="6" t="s">
        <v>524</v>
      </c>
      <c r="I435" s="112" t="s">
        <v>666</v>
      </c>
      <c r="J435" s="6"/>
      <c r="K435" s="6" t="s">
        <v>665</v>
      </c>
      <c r="L435" s="372" t="s">
        <v>659</v>
      </c>
      <c r="M435" s="4" t="s">
        <v>629</v>
      </c>
      <c r="N435" s="4" t="s">
        <v>290</v>
      </c>
      <c r="O435" s="544">
        <v>0.04</v>
      </c>
      <c r="V435" s="208">
        <v>-1.0277795371948378E-3</v>
      </c>
      <c r="W435" s="8">
        <v>-1.4120343986817849</v>
      </c>
      <c r="X435" s="8">
        <v>0.99996021127058532</v>
      </c>
      <c r="AA435" s="545">
        <v>-2.4285530613310408E-22</v>
      </c>
      <c r="AB435" s="208">
        <v>1.9725869462354558E-18</v>
      </c>
      <c r="AC435" s="208">
        <v>-5.8612815205803699E-15</v>
      </c>
      <c r="AD435" s="208">
        <v>6.6427464274746284E-12</v>
      </c>
      <c r="AE435" s="208">
        <v>1.8461887770324027E-9</v>
      </c>
      <c r="AF435" s="208">
        <v>-1.1034801467383645E-5</v>
      </c>
      <c r="AG435" s="199">
        <v>-1.4121309948986966</v>
      </c>
      <c r="AH435" s="8">
        <v>0.99996258558632567</v>
      </c>
      <c r="AK435" s="176">
        <v>273</v>
      </c>
      <c r="AL435" s="112" t="s">
        <v>658</v>
      </c>
      <c r="AN435" s="281">
        <v>-1.4174114984787489</v>
      </c>
      <c r="AO435" s="281">
        <v>5.962585618356047E-5</v>
      </c>
      <c r="AP435" s="281">
        <v>-1.4176908437743461</v>
      </c>
      <c r="AQ435" s="381">
        <v>5.0841323929526835E-5</v>
      </c>
      <c r="AR435" s="200">
        <f t="shared" si="64"/>
        <v>279.34529559714429</v>
      </c>
      <c r="AS435" s="321">
        <f>(W435-AN435)*1000</f>
        <v>5.3770997969639911</v>
      </c>
    </row>
    <row r="436" spans="1:45" x14ac:dyDescent="0.25">
      <c r="AR436" s="200"/>
      <c r="AS436" s="321"/>
    </row>
    <row r="437" spans="1:45" x14ac:dyDescent="0.25">
      <c r="B437" s="4">
        <v>275</v>
      </c>
      <c r="C437" s="4">
        <v>275</v>
      </c>
      <c r="D437" s="5">
        <v>18431</v>
      </c>
      <c r="E437" s="1">
        <v>11763</v>
      </c>
      <c r="F437" s="1">
        <v>873</v>
      </c>
      <c r="H437" s="6" t="s">
        <v>524</v>
      </c>
      <c r="I437" s="112" t="s">
        <v>666</v>
      </c>
      <c r="J437" s="6"/>
      <c r="K437" s="6" t="s">
        <v>665</v>
      </c>
      <c r="L437" s="372" t="s">
        <v>652</v>
      </c>
      <c r="M437" s="4" t="s">
        <v>629</v>
      </c>
      <c r="N437" s="4" t="s">
        <v>290</v>
      </c>
      <c r="O437" s="544">
        <v>2E-3</v>
      </c>
      <c r="V437" s="208">
        <v>-1.0625801737674497E-3</v>
      </c>
      <c r="W437" s="8">
        <v>-1.3783262251867219</v>
      </c>
      <c r="X437" s="8">
        <v>0.99993224914650058</v>
      </c>
      <c r="AA437" s="545">
        <v>1.988680476895858E-21</v>
      </c>
      <c r="AB437" s="208">
        <v>-1.492734401580072E-17</v>
      </c>
      <c r="AC437" s="208">
        <v>4.4552926569964809E-14</v>
      </c>
      <c r="AD437" s="208">
        <v>-6.6929944851796346E-11</v>
      </c>
      <c r="AE437" s="208">
        <v>5.2820688606119433E-8</v>
      </c>
      <c r="AF437" s="208">
        <v>-2.0714409038595535E-5</v>
      </c>
      <c r="AG437" s="199">
        <v>-1.3783879304062117</v>
      </c>
      <c r="AH437" s="8">
        <v>0.99908301114531994</v>
      </c>
      <c r="AK437" s="176">
        <v>275</v>
      </c>
      <c r="AL437" s="112" t="s">
        <v>658</v>
      </c>
      <c r="AN437" s="281">
        <v>-1.3816760470476812</v>
      </c>
      <c r="AO437" s="281">
        <v>6.4171413695065732E-5</v>
      </c>
      <c r="AP437" s="281">
        <v>-1.3817714657170708</v>
      </c>
      <c r="AQ437" s="381">
        <v>6.232605562103485E-5</v>
      </c>
      <c r="AR437" s="200">
        <f t="shared" si="64"/>
        <v>95.418669389557564</v>
      </c>
      <c r="AS437" s="321">
        <f>(W437-AN437)*1000</f>
        <v>3.3498218609593344</v>
      </c>
    </row>
    <row r="438" spans="1:45" x14ac:dyDescent="0.25">
      <c r="B438" s="4">
        <v>276</v>
      </c>
      <c r="C438" s="4">
        <v>276</v>
      </c>
      <c r="D438" s="5">
        <v>18764</v>
      </c>
      <c r="E438" s="1">
        <v>11762</v>
      </c>
      <c r="F438" s="1">
        <v>876</v>
      </c>
      <c r="H438" s="6" t="s">
        <v>524</v>
      </c>
      <c r="I438" s="112" t="s">
        <v>666</v>
      </c>
      <c r="K438" s="6" t="s">
        <v>665</v>
      </c>
      <c r="L438" s="372" t="s">
        <v>652</v>
      </c>
      <c r="M438" s="4" t="s">
        <v>128</v>
      </c>
      <c r="N438" s="4" t="s">
        <v>290</v>
      </c>
      <c r="O438" s="544">
        <v>0.04</v>
      </c>
      <c r="V438" s="208">
        <v>-9.6160040257433374E-4</v>
      </c>
      <c r="W438" s="8">
        <v>-1.4289249401147011</v>
      </c>
      <c r="X438" s="8">
        <v>0.99995564080527211</v>
      </c>
      <c r="AA438" s="545">
        <v>-6.1361120869471913E-22</v>
      </c>
      <c r="AB438" s="208">
        <v>2.77655175445485E-18</v>
      </c>
      <c r="AC438" s="208">
        <v>-1.3417605690818413E-15</v>
      </c>
      <c r="AD438" s="208">
        <v>-1.1607588550284771E-11</v>
      </c>
      <c r="AE438" s="208">
        <v>2.4615971469470589E-8</v>
      </c>
      <c r="AF438" s="208">
        <v>-2.0266443967588156E-5</v>
      </c>
      <c r="AG438" s="199">
        <v>-1.4290317109192225</v>
      </c>
      <c r="AH438" s="8">
        <v>0.99984152800311943</v>
      </c>
      <c r="AK438" s="176">
        <v>276</v>
      </c>
      <c r="AL438" s="112" t="s">
        <v>658</v>
      </c>
      <c r="AN438" s="281">
        <v>-1.4309949048730135</v>
      </c>
      <c r="AO438" s="281">
        <v>5.3938579214919467E-5</v>
      </c>
      <c r="AP438" s="281">
        <v>-1.4311839087945815</v>
      </c>
      <c r="AQ438" s="381">
        <v>5.3010339242467494E-5</v>
      </c>
      <c r="AR438" s="200">
        <f t="shared" si="64"/>
        <v>189.00392156795397</v>
      </c>
      <c r="AS438" s="321">
        <f>(W438-AN438)*1000</f>
        <v>2.0699647583124481</v>
      </c>
    </row>
    <row r="443" spans="1:45" ht="21" x14ac:dyDescent="0.25">
      <c r="A443" s="497" t="s">
        <v>661</v>
      </c>
      <c r="I443" s="572" t="s">
        <v>683</v>
      </c>
    </row>
    <row r="444" spans="1:45" ht="15.75" customHeight="1" x14ac:dyDescent="0.25">
      <c r="A444" s="497"/>
      <c r="B444" s="4">
        <v>259</v>
      </c>
      <c r="C444" s="4">
        <v>259</v>
      </c>
      <c r="D444" s="5">
        <v>19139</v>
      </c>
      <c r="E444" s="540">
        <v>12316</v>
      </c>
      <c r="F444" s="1">
        <v>879</v>
      </c>
      <c r="H444" s="6" t="s">
        <v>524</v>
      </c>
      <c r="I444" s="112" t="s">
        <v>666</v>
      </c>
      <c r="J444" s="6"/>
      <c r="K444" s="6" t="s">
        <v>672</v>
      </c>
      <c r="L444" s="372" t="s">
        <v>619</v>
      </c>
      <c r="M444" s="4" t="s">
        <v>128</v>
      </c>
      <c r="N444" s="4" t="s">
        <v>290</v>
      </c>
      <c r="O444" s="543">
        <v>0.18</v>
      </c>
      <c r="P444" s="212"/>
      <c r="Q444" s="212"/>
      <c r="R444" s="212"/>
      <c r="S444" s="212"/>
      <c r="T444" s="212"/>
      <c r="U444" s="212"/>
      <c r="V444" s="208">
        <v>-8.7850427041229965E-4</v>
      </c>
      <c r="W444" s="8">
        <v>-1.4355554522333893</v>
      </c>
      <c r="X444" s="120">
        <v>0.99998644660321623</v>
      </c>
      <c r="AA444" s="487">
        <v>-6.3834016558030131E-22</v>
      </c>
      <c r="AB444" s="487">
        <v>4.2409097073069516E-18</v>
      </c>
      <c r="AC444" s="487">
        <v>-1.0343604054102823E-14</v>
      </c>
      <c r="AD444" s="487">
        <v>1.032757051087678E-11</v>
      </c>
      <c r="AE444" s="487">
        <v>-7.3399670943645981E-10</v>
      </c>
      <c r="AF444" s="487">
        <v>-6.9564761722250522E-6</v>
      </c>
      <c r="AG444" s="199">
        <v>-1.4356228462569047</v>
      </c>
      <c r="AH444" s="8">
        <v>0.99990981753525376</v>
      </c>
      <c r="AK444" s="176">
        <v>259</v>
      </c>
      <c r="AL444" s="112" t="s">
        <v>663</v>
      </c>
      <c r="AN444" s="281">
        <v>-1.4397691983136542</v>
      </c>
      <c r="AO444" s="281">
        <v>6.285604751462793E-5</v>
      </c>
      <c r="AP444" s="281">
        <v>-1.4399637864182162</v>
      </c>
      <c r="AQ444" s="381">
        <v>6.7607003202170806E-5</v>
      </c>
      <c r="AR444" s="200">
        <f>(AN444-AP444)*10^6</f>
        <v>194.58810456196574</v>
      </c>
      <c r="AS444" s="321">
        <f>(W444-AN444)*1000</f>
        <v>4.213746080264924</v>
      </c>
    </row>
    <row r="445" spans="1:45" x14ac:dyDescent="0.25">
      <c r="B445" s="4">
        <v>269</v>
      </c>
      <c r="C445" s="4">
        <v>269</v>
      </c>
      <c r="D445" s="5">
        <v>18069</v>
      </c>
      <c r="E445" s="1">
        <v>11525</v>
      </c>
      <c r="F445" s="1">
        <v>877</v>
      </c>
      <c r="H445" s="6" t="s">
        <v>524</v>
      </c>
      <c r="I445" s="112" t="s">
        <v>666</v>
      </c>
      <c r="J445" s="6"/>
      <c r="L445" s="372" t="s">
        <v>648</v>
      </c>
      <c r="M445" s="4" t="s">
        <v>629</v>
      </c>
      <c r="N445" s="4" t="s">
        <v>290</v>
      </c>
      <c r="O445" s="544">
        <v>0.155</v>
      </c>
      <c r="V445" s="208">
        <v>-9.1848440218408975E-4</v>
      </c>
      <c r="W445" s="8">
        <v>-1.4128514133103849</v>
      </c>
      <c r="X445" s="120">
        <v>0.99998710272203151</v>
      </c>
      <c r="AA445" s="208">
        <v>-1.5531542671811833E-22</v>
      </c>
      <c r="AB445" s="208">
        <v>1.270218126195188E-18</v>
      </c>
      <c r="AC445" s="208">
        <v>-3.6984299504509543E-15</v>
      </c>
      <c r="AD445" s="208">
        <v>4.0273273282687468E-12</v>
      </c>
      <c r="AE445" s="208">
        <v>1.2625151941552527E-9</v>
      </c>
      <c r="AF445" s="208">
        <v>-7.2271047534093706E-6</v>
      </c>
      <c r="AG445" s="199">
        <v>-1.4129322944550828</v>
      </c>
      <c r="AH445" s="8">
        <v>0.99995290808872328</v>
      </c>
      <c r="AK445" s="176">
        <v>269</v>
      </c>
      <c r="AL445" s="112" t="s">
        <v>663</v>
      </c>
      <c r="AN445" s="281">
        <v>-1.4383994635021824</v>
      </c>
      <c r="AO445" s="281">
        <v>8.3936904133498352E-5</v>
      </c>
      <c r="AP445" s="281">
        <v>-1.4388428221594272</v>
      </c>
      <c r="AQ445" s="381">
        <v>9.0827345164276748E-5</v>
      </c>
      <c r="AR445" s="200">
        <f>(AN445-AP445)*10^6</f>
        <v>443.35865724476344</v>
      </c>
      <c r="AS445" s="321">
        <f>(W445-AN445)*1000</f>
        <v>25.548050191797511</v>
      </c>
    </row>
    <row r="446" spans="1:45" x14ac:dyDescent="0.25">
      <c r="B446" s="550">
        <v>271</v>
      </c>
      <c r="C446" s="550">
        <v>271</v>
      </c>
      <c r="D446" s="551"/>
      <c r="E446" s="552"/>
      <c r="F446" s="552"/>
      <c r="G446" s="550"/>
      <c r="H446" s="553" t="s">
        <v>524</v>
      </c>
      <c r="I446" s="112" t="s">
        <v>666</v>
      </c>
      <c r="J446" s="553"/>
      <c r="K446" s="553"/>
      <c r="L446" s="554" t="s">
        <v>649</v>
      </c>
      <c r="M446" s="550" t="s">
        <v>629</v>
      </c>
      <c r="N446" s="550" t="s">
        <v>290</v>
      </c>
      <c r="O446" s="555">
        <v>8.5000000000000006E-2</v>
      </c>
      <c r="P446" s="556"/>
      <c r="Q446" s="556"/>
      <c r="R446" s="556"/>
      <c r="S446" s="556"/>
      <c r="T446" s="556"/>
      <c r="U446" s="556"/>
      <c r="V446" s="556">
        <v>-9.1585452372358849E-4</v>
      </c>
      <c r="W446" s="557">
        <v>-1.440679026097005</v>
      </c>
      <c r="X446" s="557">
        <v>0.99993385292210268</v>
      </c>
      <c r="Y446" s="556"/>
      <c r="Z446" s="556"/>
      <c r="AA446" s="558">
        <v>2.0662856036087807E-22</v>
      </c>
      <c r="AB446" s="556">
        <v>-2.0596207268958419E-18</v>
      </c>
      <c r="AC446" s="556">
        <v>8.2962145683921499E-15</v>
      </c>
      <c r="AD446" s="556">
        <v>-1.7833538867759843E-11</v>
      </c>
      <c r="AE446" s="556">
        <v>2.2521865262633366E-8</v>
      </c>
      <c r="AF446" s="556">
        <v>-1.6196770684947235E-5</v>
      </c>
      <c r="AG446" s="559">
        <v>-1.4407498868036601</v>
      </c>
      <c r="AH446" s="557">
        <v>0.99986725093851758</v>
      </c>
      <c r="AI446" s="550"/>
      <c r="AJ446" s="550"/>
      <c r="AK446" s="560">
        <v>271</v>
      </c>
      <c r="AR446" s="200"/>
      <c r="AS446" s="321"/>
    </row>
    <row r="447" spans="1:45" x14ac:dyDescent="0.25">
      <c r="B447" s="4">
        <v>274</v>
      </c>
      <c r="C447" s="4">
        <v>274</v>
      </c>
      <c r="D447" s="5">
        <v>19063</v>
      </c>
      <c r="E447" s="1">
        <v>12308</v>
      </c>
      <c r="F447" s="1">
        <v>880</v>
      </c>
      <c r="H447" s="6" t="s">
        <v>524</v>
      </c>
      <c r="I447" s="112" t="s">
        <v>666</v>
      </c>
      <c r="J447" s="6"/>
      <c r="L447" s="372" t="s">
        <v>649</v>
      </c>
      <c r="M447" s="4" t="s">
        <v>514</v>
      </c>
      <c r="N447" s="4" t="s">
        <v>290</v>
      </c>
      <c r="O447" s="544">
        <v>0.02</v>
      </c>
      <c r="V447" s="208">
        <v>-1.0398038317951945E-3</v>
      </c>
      <c r="W447" s="8">
        <v>-1.401668785057961</v>
      </c>
      <c r="X447" s="8">
        <v>0.99995354831707939</v>
      </c>
      <c r="AA447" s="545">
        <v>-8.0642707257643324E-22</v>
      </c>
      <c r="AB447" s="208">
        <v>5.3483546496021218E-18</v>
      </c>
      <c r="AC447" s="208">
        <v>-1.3115027060536663E-14</v>
      </c>
      <c r="AD447" s="208">
        <v>1.3169846227716635E-11</v>
      </c>
      <c r="AE447" s="208">
        <v>-3.3572004507451103E-10</v>
      </c>
      <c r="AF447" s="208">
        <v>-1.0273682036322227E-5</v>
      </c>
      <c r="AG447" s="199">
        <v>-1.4017530214398919</v>
      </c>
      <c r="AH447" s="8">
        <v>0.99992578413687672</v>
      </c>
      <c r="AK447" s="176">
        <v>274</v>
      </c>
      <c r="AL447" s="112" t="s">
        <v>663</v>
      </c>
      <c r="AN447" s="281">
        <v>-1.4055769047899913</v>
      </c>
      <c r="AO447" s="281">
        <v>4.6827849162811713E-5</v>
      </c>
      <c r="AP447" s="281">
        <v>-1.4061598644391129</v>
      </c>
      <c r="AQ447" s="381">
        <v>5.0402650975889265E-5</v>
      </c>
      <c r="AR447" s="200">
        <f>(AN447-AP447)*10^6</f>
        <v>582.95964912158388</v>
      </c>
      <c r="AS447" s="321">
        <f t="shared" ref="AS447:AS454" si="66">(W447-AN447)*1000</f>
        <v>3.9081197320303129</v>
      </c>
    </row>
    <row r="448" spans="1:45" x14ac:dyDescent="0.25">
      <c r="B448" s="4">
        <v>277</v>
      </c>
      <c r="C448" s="4">
        <v>277</v>
      </c>
      <c r="D448" s="5">
        <v>19211</v>
      </c>
      <c r="E448" s="1">
        <v>12311</v>
      </c>
      <c r="F448" s="1">
        <v>883</v>
      </c>
      <c r="H448" s="6" t="s">
        <v>524</v>
      </c>
      <c r="I448" s="112" t="s">
        <v>666</v>
      </c>
      <c r="L448" s="372" t="s">
        <v>652</v>
      </c>
      <c r="M448" s="4" t="s">
        <v>514</v>
      </c>
      <c r="N448" s="4" t="s">
        <v>290</v>
      </c>
      <c r="O448" s="544">
        <v>1E-3</v>
      </c>
      <c r="V448" s="208">
        <v>-1.0988635478731581E-3</v>
      </c>
      <c r="W448" s="8">
        <v>-1.3745931251902381</v>
      </c>
      <c r="X448" s="8">
        <v>0.99996867689371061</v>
      </c>
      <c r="AA448" s="545">
        <v>8.0199097628271758E-23</v>
      </c>
      <c r="AB448" s="208">
        <v>-1.9523133735541957E-18</v>
      </c>
      <c r="AC448" s="208">
        <v>1.0393135100578441E-14</v>
      </c>
      <c r="AD448" s="208">
        <v>-2.3516649842031727E-11</v>
      </c>
      <c r="AE448" s="208">
        <v>2.6666111412523532E-8</v>
      </c>
      <c r="AF448" s="208">
        <v>-1.6713247658244428E-5</v>
      </c>
      <c r="AG448" s="199">
        <v>-1.3746778293874682</v>
      </c>
      <c r="AH448" s="8">
        <v>0.99987007980770048</v>
      </c>
      <c r="AK448" s="176">
        <v>277</v>
      </c>
      <c r="AL448" s="112" t="s">
        <v>675</v>
      </c>
      <c r="AN448" s="281">
        <v>-1.3782780242849839</v>
      </c>
      <c r="AO448" s="281">
        <v>4.9966461078819042E-5</v>
      </c>
      <c r="AP448" s="281">
        <v>-1.3786829606666944</v>
      </c>
      <c r="AQ448" s="381">
        <v>7.8362066930026753E-5</v>
      </c>
      <c r="AR448" s="200">
        <f t="shared" ref="AR448:AR476" si="67">(AN448-AP448)*10^6</f>
        <v>404.93638171046342</v>
      </c>
      <c r="AS448" s="321">
        <f t="shared" si="66"/>
        <v>3.684899094745786</v>
      </c>
    </row>
    <row r="449" spans="1:46" x14ac:dyDescent="0.25">
      <c r="B449" s="4">
        <v>278</v>
      </c>
      <c r="C449" s="4">
        <v>278</v>
      </c>
      <c r="D449" s="5">
        <v>19644</v>
      </c>
      <c r="E449" s="1">
        <v>12309</v>
      </c>
      <c r="F449" s="1">
        <v>884</v>
      </c>
      <c r="H449" s="6" t="s">
        <v>524</v>
      </c>
      <c r="I449" s="112" t="s">
        <v>666</v>
      </c>
      <c r="L449" s="372" t="s">
        <v>652</v>
      </c>
      <c r="M449" s="4" t="s">
        <v>516</v>
      </c>
      <c r="N449" s="4" t="s">
        <v>290</v>
      </c>
      <c r="O449" s="544">
        <v>0.02</v>
      </c>
      <c r="V449" s="208">
        <v>-1.1272752587244664E-3</v>
      </c>
      <c r="W449" s="8">
        <v>-1.3760724782424494</v>
      </c>
      <c r="X449" s="8">
        <v>0.99984978110156308</v>
      </c>
      <c r="AA449" s="545">
        <v>-1.5223339990715894E-21</v>
      </c>
      <c r="AB449" s="208">
        <v>8.7950706749041338E-18</v>
      </c>
      <c r="AC449" s="208">
        <v>-1.6120166399266918E-14</v>
      </c>
      <c r="AD449" s="208">
        <v>3.8420900140920842E-12</v>
      </c>
      <c r="AE449" s="208">
        <v>2.0510753271050796E-8</v>
      </c>
      <c r="AF449" s="208">
        <v>-2.306667734909245E-5</v>
      </c>
      <c r="AG449" s="199">
        <v>-1.376204500185582</v>
      </c>
      <c r="AH449" s="8">
        <v>0.99946600036490563</v>
      </c>
      <c r="AK449" s="176">
        <v>278</v>
      </c>
      <c r="AL449" s="112" t="s">
        <v>675</v>
      </c>
      <c r="AN449" s="281">
        <v>-1.3791517700153391</v>
      </c>
      <c r="AO449" s="281">
        <v>5.7273109693085973E-5</v>
      </c>
      <c r="AP449" s="281">
        <v>-1.3794145678145131</v>
      </c>
      <c r="AQ449" s="381">
        <v>4.8024535931693351E-5</v>
      </c>
      <c r="AR449" s="200">
        <f t="shared" si="67"/>
        <v>262.79779917404153</v>
      </c>
      <c r="AS449" s="321">
        <f t="shared" si="66"/>
        <v>3.0792917728896807</v>
      </c>
    </row>
    <row r="450" spans="1:46" s="578" customFormat="1" ht="31.5" x14ac:dyDescent="0.25">
      <c r="B450" s="2">
        <v>279</v>
      </c>
      <c r="C450" s="2">
        <v>279</v>
      </c>
      <c r="D450" s="528">
        <v>18808</v>
      </c>
      <c r="E450" s="2">
        <v>11523</v>
      </c>
      <c r="F450" s="2">
        <v>890</v>
      </c>
      <c r="G450" s="2"/>
      <c r="H450" s="579" t="s">
        <v>524</v>
      </c>
      <c r="I450" s="533" t="s">
        <v>667</v>
      </c>
      <c r="J450" s="2"/>
      <c r="K450" s="580" t="s">
        <v>664</v>
      </c>
      <c r="L450" s="500" t="s">
        <v>651</v>
      </c>
      <c r="M450" s="2" t="s">
        <v>629</v>
      </c>
      <c r="N450" s="2" t="s">
        <v>290</v>
      </c>
      <c r="O450" s="542">
        <v>-4.4999999999999998E-2</v>
      </c>
      <c r="P450" s="487"/>
      <c r="Q450" s="487"/>
      <c r="R450" s="487"/>
      <c r="S450" s="487"/>
      <c r="T450" s="487"/>
      <c r="U450" s="487"/>
      <c r="V450" s="487">
        <v>-1.0334209420456376E-3</v>
      </c>
      <c r="W450" s="488">
        <v>-1.4034756630932985</v>
      </c>
      <c r="X450" s="488">
        <v>0.9998493127993594</v>
      </c>
      <c r="Y450" s="487"/>
      <c r="Z450" s="487"/>
      <c r="AA450" s="581">
        <v>2.8890522472596686E-21</v>
      </c>
      <c r="AB450" s="487">
        <v>-2.2617787187257455E-17</v>
      </c>
      <c r="AC450" s="487">
        <v>7.0549799622434975E-14</v>
      </c>
      <c r="AD450" s="487">
        <v>-1.1130566731344916E-10</v>
      </c>
      <c r="AE450" s="487">
        <v>9.298556234682833E-8</v>
      </c>
      <c r="AF450" s="487">
        <v>-3.8709373931572844E-5</v>
      </c>
      <c r="AG450" s="526">
        <v>-1.403581564633233</v>
      </c>
      <c r="AH450" s="488">
        <v>0.9996952017310049</v>
      </c>
      <c r="AI450" s="2"/>
      <c r="AJ450" s="2"/>
      <c r="AK450" s="582">
        <v>279</v>
      </c>
      <c r="AL450" s="533" t="s">
        <v>676</v>
      </c>
      <c r="AM450" s="2"/>
      <c r="AN450" s="381">
        <v>-1.406689882393624</v>
      </c>
      <c r="AO450" s="381">
        <v>6.7962565185829437E-5</v>
      </c>
      <c r="AP450" s="381">
        <v>-1.4067900305830929</v>
      </c>
      <c r="AQ450" s="381">
        <v>8.0681466974418493E-5</v>
      </c>
      <c r="AR450" s="200">
        <f t="shared" si="67"/>
        <v>100.14818946890713</v>
      </c>
      <c r="AS450" s="321">
        <f t="shared" si="66"/>
        <v>3.2142193003255048</v>
      </c>
      <c r="AT450" s="580" t="s">
        <v>664</v>
      </c>
    </row>
    <row r="451" spans="1:46" x14ac:dyDescent="0.25">
      <c r="B451" s="4">
        <v>280</v>
      </c>
      <c r="C451" s="4">
        <v>280</v>
      </c>
      <c r="D451" s="5">
        <v>20627</v>
      </c>
      <c r="E451" s="1">
        <v>12486</v>
      </c>
      <c r="F451" s="1">
        <v>891</v>
      </c>
      <c r="H451" s="6" t="s">
        <v>524</v>
      </c>
      <c r="I451" s="112" t="s">
        <v>667</v>
      </c>
      <c r="L451" s="372" t="s">
        <v>651</v>
      </c>
      <c r="M451" s="4" t="s">
        <v>128</v>
      </c>
      <c r="N451" s="4" t="s">
        <v>290</v>
      </c>
      <c r="O451" s="544">
        <v>-0.08</v>
      </c>
      <c r="V451" s="208">
        <v>-9.7696449856420715E-4</v>
      </c>
      <c r="W451" s="8">
        <v>-1.4008580294743891</v>
      </c>
      <c r="X451" s="8">
        <v>0.99986555267077615</v>
      </c>
      <c r="AA451" s="545">
        <v>-1.7619227699706421E-21</v>
      </c>
      <c r="AB451" s="208">
        <v>9.7840188070567325E-18</v>
      </c>
      <c r="AC451" s="208">
        <v>-1.6880600430318271E-14</v>
      </c>
      <c r="AD451" s="208">
        <v>3.174497956251877E-12</v>
      </c>
      <c r="AE451" s="208">
        <v>1.9207185438614846E-8</v>
      </c>
      <c r="AF451" s="208">
        <v>-1.8829715564047762E-5</v>
      </c>
      <c r="AG451" s="199">
        <v>-1.4009349053168261</v>
      </c>
      <c r="AH451" s="612">
        <v>0.99854403270432146</v>
      </c>
      <c r="AK451" s="176">
        <v>280</v>
      </c>
      <c r="AL451" s="112" t="s">
        <v>712</v>
      </c>
      <c r="AN451" s="281">
        <v>-1.4086696548152564</v>
      </c>
      <c r="AO451" s="281">
        <v>4.7698177507960977E-5</v>
      </c>
      <c r="AP451" s="281">
        <v>-1.4090703970152751</v>
      </c>
      <c r="AQ451" s="381">
        <v>6.5745672965798472E-5</v>
      </c>
      <c r="AR451" s="200">
        <f t="shared" si="67"/>
        <v>400.74220001873329</v>
      </c>
      <c r="AS451" s="321">
        <f t="shared" si="66"/>
        <v>7.8116253408673231</v>
      </c>
    </row>
    <row r="452" spans="1:46" x14ac:dyDescent="0.25">
      <c r="B452" s="4">
        <v>281</v>
      </c>
      <c r="C452" s="4">
        <v>281</v>
      </c>
      <c r="D452" s="5">
        <v>17328</v>
      </c>
      <c r="E452" s="1">
        <v>12483</v>
      </c>
      <c r="F452" s="1">
        <v>892</v>
      </c>
      <c r="H452" s="6" t="s">
        <v>524</v>
      </c>
      <c r="I452" s="112" t="s">
        <v>667</v>
      </c>
      <c r="L452" s="372" t="s">
        <v>650</v>
      </c>
      <c r="M452" s="4" t="s">
        <v>514</v>
      </c>
      <c r="N452" s="4" t="s">
        <v>290</v>
      </c>
      <c r="O452" s="544">
        <v>0.05</v>
      </c>
      <c r="V452" s="208">
        <v>-1.109870120569898E-3</v>
      </c>
      <c r="W452" s="8">
        <v>-1.4200521710385965</v>
      </c>
      <c r="X452" s="120">
        <v>0.99995856343870815</v>
      </c>
      <c r="AA452" s="208">
        <v>-7.3585105481815047E-23</v>
      </c>
      <c r="AB452" s="208">
        <v>3.2922167827582811E-19</v>
      </c>
      <c r="AC452" s="208">
        <v>2.2773375485110519E-16</v>
      </c>
      <c r="AD452" s="208">
        <v>-4.3653370914169769E-12</v>
      </c>
      <c r="AE452" s="208">
        <v>1.2178315886559321E-8</v>
      </c>
      <c r="AF452" s="208">
        <v>-1.5774267328530052E-5</v>
      </c>
      <c r="AG452" s="199">
        <v>-1.4201896249128871</v>
      </c>
      <c r="AH452" s="612">
        <v>0.99992045293497633</v>
      </c>
      <c r="AK452" s="176">
        <v>281</v>
      </c>
      <c r="AL452" s="112" t="s">
        <v>676</v>
      </c>
      <c r="AN452" s="281">
        <v>-1.4248935724978504</v>
      </c>
      <c r="AO452" s="281">
        <v>6.273515615742636E-5</v>
      </c>
      <c r="AP452" s="281">
        <v>-1.4249497429464744</v>
      </c>
      <c r="AQ452" s="381">
        <v>8.2285805655169276E-5</v>
      </c>
      <c r="AR452" s="200">
        <f t="shared" si="67"/>
        <v>56.17044862393783</v>
      </c>
      <c r="AS452" s="321">
        <f t="shared" si="66"/>
        <v>4.8414014592539356</v>
      </c>
    </row>
    <row r="453" spans="1:46" x14ac:dyDescent="0.25">
      <c r="B453" s="4">
        <v>282</v>
      </c>
      <c r="C453" s="4">
        <v>282</v>
      </c>
      <c r="D453" s="5">
        <v>19881</v>
      </c>
      <c r="E453" s="1">
        <v>12480</v>
      </c>
      <c r="F453" s="1">
        <v>894</v>
      </c>
      <c r="H453" s="6" t="s">
        <v>524</v>
      </c>
      <c r="I453" s="112" t="s">
        <v>667</v>
      </c>
      <c r="L453" s="372" t="s">
        <v>650</v>
      </c>
      <c r="M453" s="4" t="s">
        <v>516</v>
      </c>
      <c r="N453" s="4" t="s">
        <v>290</v>
      </c>
      <c r="O453" s="544">
        <v>0.11</v>
      </c>
      <c r="V453" s="208">
        <v>-9.5840654351579679E-4</v>
      </c>
      <c r="W453" s="8">
        <v>-1.4180723444409233</v>
      </c>
      <c r="X453" s="120">
        <v>0.99993664410244443</v>
      </c>
      <c r="AA453" s="208">
        <v>-2.4232242988391249E-21</v>
      </c>
      <c r="AB453" s="208">
        <v>1.4702625943049334E-17</v>
      </c>
      <c r="AC453" s="208">
        <v>-3.1246513787054025E-14</v>
      </c>
      <c r="AD453" s="208">
        <v>2.3599064365760281E-11</v>
      </c>
      <c r="AE453" s="208">
        <v>5.4922703117698477E-9</v>
      </c>
      <c r="AF453" s="208">
        <v>-1.6286040211924776E-5</v>
      </c>
      <c r="AG453" s="199">
        <v>-1.418184630047296</v>
      </c>
      <c r="AH453" s="612">
        <v>0.99952017932388726</v>
      </c>
      <c r="AK453" s="176">
        <v>282</v>
      </c>
      <c r="AL453" s="112" t="s">
        <v>682</v>
      </c>
      <c r="AN453" s="281">
        <v>-1.4211576364252811</v>
      </c>
      <c r="AO453" s="281">
        <v>7.3255710917371117E-5</v>
      </c>
      <c r="AP453" s="281">
        <v>-1.4214073345364004</v>
      </c>
      <c r="AQ453" s="381">
        <v>8.5518644190435861E-5</v>
      </c>
      <c r="AR453" s="200">
        <f t="shared" si="67"/>
        <v>249.69811111930085</v>
      </c>
      <c r="AS453" s="321">
        <f t="shared" si="66"/>
        <v>3.0852919843578075</v>
      </c>
    </row>
    <row r="454" spans="1:46" x14ac:dyDescent="0.25">
      <c r="B454" s="4">
        <v>283</v>
      </c>
      <c r="C454" s="4">
        <v>283</v>
      </c>
      <c r="D454" s="5">
        <v>19067</v>
      </c>
      <c r="E454" s="1">
        <v>12479</v>
      </c>
      <c r="F454" s="1">
        <v>896</v>
      </c>
      <c r="H454" s="6" t="s">
        <v>524</v>
      </c>
      <c r="I454" s="112" t="s">
        <v>667</v>
      </c>
      <c r="L454" s="372" t="s">
        <v>678</v>
      </c>
      <c r="M454" s="4" t="s">
        <v>514</v>
      </c>
      <c r="N454" s="4" t="s">
        <v>290</v>
      </c>
      <c r="O454" s="10">
        <v>0.02</v>
      </c>
      <c r="V454" s="208">
        <v>-1.1787767823957138E-3</v>
      </c>
      <c r="W454" s="8">
        <v>-1.3730167859196858</v>
      </c>
      <c r="X454" s="120">
        <v>0.99992955871804579</v>
      </c>
      <c r="AA454" s="208">
        <v>3.8702243262825362E-22</v>
      </c>
      <c r="AB454" s="208">
        <v>-4.6027090392469251E-18</v>
      </c>
      <c r="AC454" s="208">
        <v>1.9460560606540938E-14</v>
      </c>
      <c r="AD454" s="208">
        <v>-3.9204060246444798E-11</v>
      </c>
      <c r="AE454" s="208">
        <v>4.0891188361751221E-8</v>
      </c>
      <c r="AF454" s="208">
        <v>-2.126067231361356E-5</v>
      </c>
      <c r="AG454" s="199">
        <v>-1.3730967873627538</v>
      </c>
      <c r="AH454" s="612">
        <v>0.99949085683934147</v>
      </c>
      <c r="AK454" s="176">
        <v>283</v>
      </c>
      <c r="AL454" s="112" t="s">
        <v>682</v>
      </c>
      <c r="AN454" s="281">
        <v>-1.3790391907407848</v>
      </c>
      <c r="AO454" s="281">
        <v>4.5465851413379116E-5</v>
      </c>
      <c r="AP454" s="281">
        <v>-1.3796286293659983</v>
      </c>
      <c r="AQ454" s="381">
        <v>5.2801327541367555E-5</v>
      </c>
      <c r="AR454" s="200">
        <f t="shared" si="67"/>
        <v>589.43862521343431</v>
      </c>
      <c r="AS454" s="321">
        <f t="shared" si="66"/>
        <v>6.0224048210990588</v>
      </c>
    </row>
    <row r="455" spans="1:46" x14ac:dyDescent="0.25">
      <c r="B455" s="614">
        <v>284</v>
      </c>
      <c r="C455" s="614">
        <v>284</v>
      </c>
      <c r="H455" s="6" t="s">
        <v>524</v>
      </c>
      <c r="I455" s="112" t="s">
        <v>667</v>
      </c>
      <c r="L455" s="372" t="s">
        <v>678</v>
      </c>
      <c r="M455" s="4" t="s">
        <v>516</v>
      </c>
      <c r="N455" s="4" t="s">
        <v>290</v>
      </c>
      <c r="O455" s="10">
        <v>0.02</v>
      </c>
      <c r="V455" s="208">
        <v>-1.060323486299058E-3</v>
      </c>
      <c r="W455" s="8">
        <v>-1.3841416938914541</v>
      </c>
      <c r="X455" s="120">
        <v>0.99983908658489729</v>
      </c>
      <c r="AA455" s="208">
        <v>1.127733990756701E-21</v>
      </c>
      <c r="AB455" s="208">
        <v>-9.2471397355800673E-18</v>
      </c>
      <c r="AC455" s="208">
        <v>3.0157584758826169E-14</v>
      </c>
      <c r="AD455" s="208">
        <v>-5.0081460790203448E-11</v>
      </c>
      <c r="AE455" s="208">
        <v>4.5487750893932172E-8</v>
      </c>
      <c r="AF455" s="208">
        <v>-2.192901041733254E-5</v>
      </c>
      <c r="AG455" s="199">
        <v>-1.3842193558679883</v>
      </c>
      <c r="AH455" s="612">
        <v>0.99945957589649226</v>
      </c>
      <c r="AK455" s="615">
        <v>284</v>
      </c>
      <c r="AR455" s="200"/>
      <c r="AS455" s="321"/>
    </row>
    <row r="456" spans="1:46" x14ac:dyDescent="0.25">
      <c r="B456" s="4">
        <v>285</v>
      </c>
      <c r="C456" s="4">
        <v>285</v>
      </c>
      <c r="D456" s="5">
        <v>19364</v>
      </c>
      <c r="E456" s="4">
        <v>13306</v>
      </c>
      <c r="F456" s="4">
        <v>893</v>
      </c>
      <c r="H456" s="6" t="s">
        <v>524</v>
      </c>
      <c r="I456" s="112" t="s">
        <v>667</v>
      </c>
      <c r="L456" s="372" t="s">
        <v>679</v>
      </c>
      <c r="M456" s="4" t="s">
        <v>120</v>
      </c>
      <c r="N456" s="4" t="s">
        <v>290</v>
      </c>
      <c r="O456" s="10">
        <v>0.04</v>
      </c>
      <c r="V456" s="208">
        <v>-1.090033340705736E-3</v>
      </c>
      <c r="W456" s="8">
        <v>-1.3966730811259598</v>
      </c>
      <c r="X456" s="120">
        <v>0.99998078093501819</v>
      </c>
      <c r="AA456" s="208">
        <v>1.5653747560924741E-22</v>
      </c>
      <c r="AB456" s="208">
        <v>-2.9234982800353586E-18</v>
      </c>
      <c r="AC456" s="208">
        <v>1.4471012830044681E-14</v>
      </c>
      <c r="AD456" s="208">
        <v>-3.1399653336365076E-11</v>
      </c>
      <c r="AE456" s="208">
        <v>3.3981731381070928E-8</v>
      </c>
      <c r="AF456" s="208">
        <v>-1.7420559317260753E-5</v>
      </c>
      <c r="AG456" s="199">
        <v>-1.3967145983540759</v>
      </c>
      <c r="AH456" s="612">
        <v>0.99817168305923476</v>
      </c>
      <c r="AK456" s="176">
        <v>285</v>
      </c>
      <c r="AL456" s="112" t="s">
        <v>685</v>
      </c>
      <c r="AN456" s="281">
        <v>-1.4003830366283576</v>
      </c>
      <c r="AO456" s="281">
        <v>1.1912147725252187E-4</v>
      </c>
      <c r="AP456" s="281">
        <v>-1.4011206209901645</v>
      </c>
      <c r="AQ456" s="381">
        <v>1.4894283488817788E-4</v>
      </c>
      <c r="AR456" s="200">
        <f t="shared" si="67"/>
        <v>737.58436180693116</v>
      </c>
      <c r="AS456" s="321">
        <f t="shared" ref="AS456:AS477" si="68">(W456-AN456)*1000</f>
        <v>3.7099555023978326</v>
      </c>
    </row>
    <row r="457" spans="1:46" x14ac:dyDescent="0.25">
      <c r="A457" s="7" t="s">
        <v>995</v>
      </c>
      <c r="B457" s="4">
        <v>286</v>
      </c>
      <c r="C457" s="4">
        <v>286</v>
      </c>
      <c r="E457" s="4">
        <v>12487</v>
      </c>
      <c r="F457" s="4">
        <v>897</v>
      </c>
      <c r="H457" s="6" t="s">
        <v>524</v>
      </c>
      <c r="I457" s="112" t="s">
        <v>667</v>
      </c>
      <c r="L457" s="372" t="s">
        <v>679</v>
      </c>
      <c r="M457" s="4" t="s">
        <v>128</v>
      </c>
      <c r="N457" s="4" t="s">
        <v>290</v>
      </c>
      <c r="O457" s="10">
        <v>0.08</v>
      </c>
      <c r="V457" s="208">
        <v>-9.4873564852582866E-4</v>
      </c>
      <c r="W457" s="8">
        <v>-1.4455580152132905</v>
      </c>
      <c r="X457" s="120">
        <v>0.99996127518736622</v>
      </c>
      <c r="AA457" s="208">
        <v>1.0551155365899163E-21</v>
      </c>
      <c r="AB457" s="208">
        <v>-8.7097551233276112E-18</v>
      </c>
      <c r="AC457" s="208">
        <v>2.8689956132393122E-14</v>
      </c>
      <c r="AD457" s="208">
        <v>-4.8437314266678541E-11</v>
      </c>
      <c r="AE457" s="208">
        <v>4.5028379986801969E-8</v>
      </c>
      <c r="AF457" s="208">
        <v>-2.2068300402461678E-5</v>
      </c>
      <c r="AG457" s="199">
        <v>-1.4456240800597271</v>
      </c>
      <c r="AH457" s="612">
        <v>0.9994484733589063</v>
      </c>
      <c r="AK457" s="176">
        <v>286</v>
      </c>
      <c r="AL457" s="112" t="s">
        <v>685</v>
      </c>
      <c r="AN457" s="281">
        <v>-1.4493876830263195</v>
      </c>
      <c r="AO457" s="281">
        <v>7.6994822260016994E-5</v>
      </c>
      <c r="AP457" s="281">
        <v>-1.4494472866264707</v>
      </c>
      <c r="AQ457" s="381">
        <v>8.8601397318347372E-5</v>
      </c>
      <c r="AR457" s="200">
        <f t="shared" si="67"/>
        <v>59.603600151225677</v>
      </c>
      <c r="AS457" s="321">
        <f t="shared" si="68"/>
        <v>3.8296678130289585</v>
      </c>
    </row>
    <row r="458" spans="1:46" x14ac:dyDescent="0.25">
      <c r="B458" s="4">
        <v>287</v>
      </c>
      <c r="C458" s="4">
        <v>287</v>
      </c>
      <c r="D458" s="5">
        <v>19107</v>
      </c>
      <c r="E458" s="4">
        <v>12457</v>
      </c>
      <c r="F458" s="4">
        <v>899</v>
      </c>
      <c r="H458" s="6" t="s">
        <v>524</v>
      </c>
      <c r="I458" s="112" t="s">
        <v>667</v>
      </c>
      <c r="L458" s="372" t="s">
        <v>680</v>
      </c>
      <c r="M458" s="4" t="s">
        <v>516</v>
      </c>
      <c r="N458" s="4" t="s">
        <v>290</v>
      </c>
      <c r="O458" s="10">
        <v>0.06</v>
      </c>
      <c r="V458" s="208">
        <v>-1.1330512016463974E-3</v>
      </c>
      <c r="W458" s="8">
        <v>-1.3821671410076299</v>
      </c>
      <c r="X458" s="120">
        <v>0.99984015673904791</v>
      </c>
      <c r="AA458" s="208">
        <v>1.0342267981824467E-21</v>
      </c>
      <c r="AB458" s="208">
        <v>-9.0417204864066757E-18</v>
      </c>
      <c r="AC458" s="208">
        <v>3.1369847400485464E-14</v>
      </c>
      <c r="AD458" s="208">
        <v>-5.5085372570877269E-11</v>
      </c>
      <c r="AE458" s="208">
        <v>5.1965677489095415E-8</v>
      </c>
      <c r="AF458" s="208">
        <v>-2.4930742748989524E-5</v>
      </c>
      <c r="AG458" s="199">
        <v>-1.3822666918083151</v>
      </c>
      <c r="AH458" s="612">
        <v>0.99920198534578308</v>
      </c>
      <c r="AK458" s="176">
        <v>287</v>
      </c>
      <c r="AL458" s="112" t="s">
        <v>685</v>
      </c>
      <c r="AN458" s="281">
        <v>-1.3863207545957232</v>
      </c>
      <c r="AO458" s="281">
        <v>9.6911691743523716E-5</v>
      </c>
      <c r="AP458" s="281">
        <v>-1.3867295131283179</v>
      </c>
      <c r="AQ458" s="381">
        <v>1.3950469050205412E-4</v>
      </c>
      <c r="AR458" s="200">
        <f t="shared" si="67"/>
        <v>408.75853259469966</v>
      </c>
      <c r="AS458" s="321">
        <f t="shared" si="68"/>
        <v>4.1536135880932967</v>
      </c>
    </row>
    <row r="459" spans="1:46" x14ac:dyDescent="0.25">
      <c r="B459" s="550">
        <v>288</v>
      </c>
      <c r="C459" s="550">
        <v>288</v>
      </c>
      <c r="D459" s="5">
        <v>19018</v>
      </c>
      <c r="E459" s="4">
        <v>12446</v>
      </c>
      <c r="F459" s="4">
        <v>898</v>
      </c>
      <c r="H459" s="6" t="s">
        <v>524</v>
      </c>
      <c r="I459" s="112" t="s">
        <v>667</v>
      </c>
      <c r="L459" s="372" t="s">
        <v>681</v>
      </c>
      <c r="M459" s="4" t="s">
        <v>629</v>
      </c>
      <c r="N459" s="4" t="s">
        <v>290</v>
      </c>
      <c r="O459" s="10">
        <v>0.05</v>
      </c>
      <c r="V459" s="208">
        <v>-1.0252942533203826E-3</v>
      </c>
      <c r="W459" s="8">
        <v>-1.4116969085568511</v>
      </c>
      <c r="X459" s="120">
        <v>0.99997384909970943</v>
      </c>
      <c r="AA459" s="208">
        <v>2.1063025647859119E-22</v>
      </c>
      <c r="AB459" s="208">
        <v>-3.1585448231482606E-18</v>
      </c>
      <c r="AC459" s="208">
        <v>1.4841028626574254E-14</v>
      </c>
      <c r="AD459" s="208">
        <v>-3.1546333778100096E-11</v>
      </c>
      <c r="AE459" s="208">
        <v>3.3368792404912916E-8</v>
      </c>
      <c r="AF459" s="208">
        <v>-1.7235096462065962E-5</v>
      </c>
      <c r="AG459" s="199">
        <v>-1.4117524200634943</v>
      </c>
      <c r="AH459" s="612">
        <v>0.99940236004651062</v>
      </c>
      <c r="AK459" s="176">
        <v>288</v>
      </c>
      <c r="AL459" s="112" t="s">
        <v>686</v>
      </c>
      <c r="AN459" s="281">
        <v>-1.4179242644414296</v>
      </c>
      <c r="AO459" s="281">
        <v>6.6803729732029202E-5</v>
      </c>
      <c r="AP459" s="281">
        <v>-1.4209047551870153</v>
      </c>
      <c r="AQ459" s="381">
        <v>8.7042685503765268E-5</v>
      </c>
      <c r="AR459" s="200">
        <f t="shared" si="67"/>
        <v>2980.4907455857065</v>
      </c>
      <c r="AS459" s="321">
        <f t="shared" si="68"/>
        <v>6.227355884578456</v>
      </c>
    </row>
    <row r="460" spans="1:46" x14ac:dyDescent="0.25">
      <c r="B460" s="550">
        <v>289</v>
      </c>
      <c r="C460" s="550">
        <v>289</v>
      </c>
      <c r="D460" s="5">
        <v>19970</v>
      </c>
      <c r="E460" s="4">
        <v>12452</v>
      </c>
      <c r="F460" s="4">
        <v>902</v>
      </c>
      <c r="H460" s="6" t="s">
        <v>524</v>
      </c>
      <c r="I460" s="112" t="s">
        <v>674</v>
      </c>
      <c r="K460" s="6" t="s">
        <v>692</v>
      </c>
      <c r="L460" s="372" t="s">
        <v>681</v>
      </c>
      <c r="M460" s="4" t="s">
        <v>128</v>
      </c>
      <c r="N460" s="4" t="s">
        <v>290</v>
      </c>
      <c r="O460" s="10">
        <v>4.4999999999999998E-2</v>
      </c>
      <c r="V460" s="208">
        <v>-1.1249814997596581E-3</v>
      </c>
      <c r="W460" s="8">
        <v>-1.4177261041714762</v>
      </c>
      <c r="X460" s="120">
        <v>0.99998191110820533</v>
      </c>
      <c r="AA460" s="208">
        <v>1.421533063454396E-21</v>
      </c>
      <c r="AB460" s="208">
        <v>-1.0579112194170938E-17</v>
      </c>
      <c r="AC460" s="208">
        <v>3.0968047562646153E-14</v>
      </c>
      <c r="AD460" s="208">
        <v>-4.5259601474500471E-11</v>
      </c>
      <c r="AE460" s="208">
        <v>3.4812811260893835E-8</v>
      </c>
      <c r="AF460" s="208">
        <v>-1.2969251021247107E-5</v>
      </c>
      <c r="AG460" s="199">
        <v>-1.4177531219862189</v>
      </c>
      <c r="AH460" s="612">
        <v>0.99835258632998969</v>
      </c>
      <c r="AK460" s="176">
        <v>289</v>
      </c>
      <c r="AL460" s="112" t="s">
        <v>686</v>
      </c>
      <c r="AN460" s="281">
        <v>-1.4222273348785515</v>
      </c>
      <c r="AO460" s="281">
        <v>7.3295558905122184E-5</v>
      </c>
      <c r="AP460" s="281">
        <v>-1.4230954111107228</v>
      </c>
      <c r="AQ460" s="381">
        <v>8.5993767520065341E-5</v>
      </c>
      <c r="AR460" s="200">
        <f t="shared" si="67"/>
        <v>868.07623217133312</v>
      </c>
      <c r="AS460" s="321">
        <f t="shared" si="68"/>
        <v>4.5012307070753099</v>
      </c>
    </row>
    <row r="461" spans="1:46" x14ac:dyDescent="0.25">
      <c r="B461" s="550">
        <v>290</v>
      </c>
      <c r="C461" s="550">
        <v>290</v>
      </c>
      <c r="D461" s="5">
        <v>19093</v>
      </c>
      <c r="E461" s="4">
        <v>12459</v>
      </c>
      <c r="F461" s="4">
        <v>904</v>
      </c>
      <c r="H461" s="6" t="s">
        <v>524</v>
      </c>
      <c r="I461" s="112" t="s">
        <v>674</v>
      </c>
      <c r="L461" s="372" t="s">
        <v>713</v>
      </c>
      <c r="M461" s="4" t="s">
        <v>514</v>
      </c>
      <c r="N461" s="4" t="s">
        <v>290</v>
      </c>
      <c r="O461" s="10">
        <v>0.2</v>
      </c>
      <c r="V461" s="208">
        <v>-1.1713628581897582E-3</v>
      </c>
      <c r="W461" s="8">
        <v>-1.3849430252473491</v>
      </c>
      <c r="X461" s="120">
        <v>0.99975616466970196</v>
      </c>
      <c r="AA461" s="208">
        <v>1.2861247461242718E-21</v>
      </c>
      <c r="AB461" s="208">
        <v>-1.0601406320306854E-17</v>
      </c>
      <c r="AC461" s="208">
        <v>3.4674646254374966E-14</v>
      </c>
      <c r="AD461" s="208">
        <v>-5.7236198303513398E-11</v>
      </c>
      <c r="AE461" s="208">
        <v>5.0400537655786438E-8</v>
      </c>
      <c r="AF461" s="208">
        <v>-2.269182101705698E-5</v>
      </c>
      <c r="AG461" s="199">
        <v>-1.3850274335634822</v>
      </c>
      <c r="AH461" s="612">
        <v>0.99964072323572106</v>
      </c>
      <c r="AK461" s="176">
        <v>290</v>
      </c>
      <c r="AL461" s="112" t="s">
        <v>705</v>
      </c>
      <c r="AN461" s="281">
        <v>-1.3899692614828152</v>
      </c>
      <c r="AO461" s="281">
        <v>4.4426981449115491E-5</v>
      </c>
      <c r="AP461" s="281">
        <v>-1.390561557083366</v>
      </c>
      <c r="AQ461" s="381">
        <v>4.4586425111056413E-5</v>
      </c>
      <c r="AR461" s="200">
        <f t="shared" si="67"/>
        <v>592.29560055085176</v>
      </c>
      <c r="AS461" s="321">
        <f t="shared" si="68"/>
        <v>5.0262362354660528</v>
      </c>
    </row>
    <row r="462" spans="1:46" x14ac:dyDescent="0.25">
      <c r="B462" s="550">
        <v>291</v>
      </c>
      <c r="C462" s="550">
        <v>291</v>
      </c>
      <c r="D462" s="5">
        <v>19531</v>
      </c>
      <c r="E462" s="4">
        <v>12482</v>
      </c>
      <c r="F462" s="4">
        <v>905</v>
      </c>
      <c r="H462" s="6" t="s">
        <v>524</v>
      </c>
      <c r="I462" s="618" t="s">
        <v>667</v>
      </c>
      <c r="L462" s="372" t="s">
        <v>713</v>
      </c>
      <c r="M462" s="4" t="s">
        <v>516</v>
      </c>
      <c r="N462" s="4" t="s">
        <v>290</v>
      </c>
      <c r="O462" s="10">
        <v>0.08</v>
      </c>
      <c r="V462" s="208">
        <v>-1.1347940994919246E-3</v>
      </c>
      <c r="W462" s="8">
        <v>-1.4206142898520584</v>
      </c>
      <c r="X462" s="120">
        <v>0.99998385316750305</v>
      </c>
      <c r="AA462" s="208">
        <v>5.5136046259439265E-22</v>
      </c>
      <c r="AB462" s="208">
        <v>-4.9837510731171034E-18</v>
      </c>
      <c r="AC462" s="208">
        <v>1.7205289839151169E-14</v>
      </c>
      <c r="AD462" s="208">
        <v>-2.887255043409995E-11</v>
      </c>
      <c r="AE462" s="208">
        <v>2.5178347168973395E-8</v>
      </c>
      <c r="AF462" s="208">
        <v>-1.0986247480026568E-5</v>
      </c>
      <c r="AG462" s="199">
        <v>-1.4206439654034786</v>
      </c>
      <c r="AH462" s="612">
        <v>0.99953558812263132</v>
      </c>
      <c r="AK462" s="176">
        <v>291</v>
      </c>
      <c r="AL462" s="112" t="s">
        <v>693</v>
      </c>
      <c r="AN462" s="281">
        <v>-1.4247690849453312</v>
      </c>
      <c r="AO462" s="281">
        <v>4.2682094642902357E-5</v>
      </c>
      <c r="AP462" s="281">
        <v>-1.4251953017114187</v>
      </c>
      <c r="AQ462" s="381">
        <v>3.9135403190481982E-5</v>
      </c>
      <c r="AR462" s="200">
        <f t="shared" si="67"/>
        <v>426.21676608756155</v>
      </c>
      <c r="AS462" s="321">
        <f t="shared" si="68"/>
        <v>4.1547950932727673</v>
      </c>
    </row>
    <row r="463" spans="1:46" x14ac:dyDescent="0.25">
      <c r="B463" s="4">
        <v>292</v>
      </c>
      <c r="C463" s="4">
        <v>292</v>
      </c>
      <c r="D463" s="5">
        <v>19951</v>
      </c>
      <c r="E463" s="4">
        <v>12455</v>
      </c>
      <c r="F463" s="4">
        <v>909</v>
      </c>
      <c r="H463" s="6" t="s">
        <v>524</v>
      </c>
      <c r="I463" s="112" t="s">
        <v>674</v>
      </c>
      <c r="L463" s="372" t="s">
        <v>673</v>
      </c>
      <c r="M463" s="4" t="s">
        <v>514</v>
      </c>
      <c r="N463" s="4" t="s">
        <v>290</v>
      </c>
      <c r="O463" s="10">
        <v>0.06</v>
      </c>
      <c r="V463" s="208">
        <v>-1.1156446769653152E-3</v>
      </c>
      <c r="W463" s="8">
        <v>-1.4031343527663451</v>
      </c>
      <c r="X463" s="120">
        <v>0.9999491487862856</v>
      </c>
      <c r="AA463" s="208">
        <v>-1.2983024075179077E-21</v>
      </c>
      <c r="AB463" s="208">
        <v>8.0311821125461663E-18</v>
      </c>
      <c r="AC463" s="208">
        <v>-1.7326293764335354E-14</v>
      </c>
      <c r="AD463" s="208">
        <v>1.2615762485973955E-11</v>
      </c>
      <c r="AE463" s="208">
        <v>5.8050806041314757E-9</v>
      </c>
      <c r="AF463" s="208">
        <v>-1.3473327944959877E-5</v>
      </c>
      <c r="AG463" s="199">
        <v>-1.4032554574448906</v>
      </c>
      <c r="AH463" s="612">
        <v>0.99970600559829459</v>
      </c>
      <c r="AK463" s="176">
        <v>292</v>
      </c>
      <c r="AL463" s="112" t="s">
        <v>694</v>
      </c>
      <c r="AN463" s="281">
        <v>-1.4097182070461578</v>
      </c>
      <c r="AO463" s="281">
        <v>9.7130036390877359E-5</v>
      </c>
      <c r="AP463" s="281">
        <v>-1.4106734203634794</v>
      </c>
      <c r="AQ463" s="381">
        <v>9.3050349797740983E-5</v>
      </c>
      <c r="AR463" s="200">
        <f t="shared" si="67"/>
        <v>955.21331732162378</v>
      </c>
      <c r="AS463" s="321">
        <f t="shared" si="68"/>
        <v>6.5838542798126731</v>
      </c>
    </row>
    <row r="464" spans="1:46" x14ac:dyDescent="0.25">
      <c r="B464" s="4">
        <v>293</v>
      </c>
      <c r="C464" s="4">
        <v>293</v>
      </c>
      <c r="D464" s="5">
        <v>19443</v>
      </c>
      <c r="E464" s="4">
        <v>12456</v>
      </c>
      <c r="F464" s="4">
        <v>908</v>
      </c>
      <c r="H464" s="6" t="s">
        <v>524</v>
      </c>
      <c r="I464" s="112" t="s">
        <v>674</v>
      </c>
      <c r="L464" s="372" t="s">
        <v>673</v>
      </c>
      <c r="M464" s="4" t="s">
        <v>516</v>
      </c>
      <c r="N464" s="4" t="s">
        <v>290</v>
      </c>
      <c r="O464" s="10">
        <v>6.5000000000000002E-2</v>
      </c>
      <c r="V464" s="649">
        <v>-1.0303000000000001E-3</v>
      </c>
      <c r="W464" s="8">
        <v>-1.4019390079120193</v>
      </c>
      <c r="X464" s="120">
        <v>0.9999840806093595</v>
      </c>
      <c r="AA464" s="649">
        <v>-1.4211100000000001E-22</v>
      </c>
      <c r="AB464" s="649">
        <v>-9.7895700000000002E-20</v>
      </c>
      <c r="AC464" s="649">
        <v>4.5894300000000001E-15</v>
      </c>
      <c r="AD464" s="649">
        <v>-1.58044E-11</v>
      </c>
      <c r="AE464" s="649">
        <v>2.4327700000000002E-8</v>
      </c>
      <c r="AF464" s="649">
        <v>-1.75253E-5</v>
      </c>
      <c r="AG464" s="199">
        <v>-1.4020488590403746</v>
      </c>
      <c r="AH464" s="612">
        <v>0.9996283581513401</v>
      </c>
      <c r="AK464" s="176">
        <v>293</v>
      </c>
      <c r="AL464" s="112" t="s">
        <v>694</v>
      </c>
      <c r="AN464" s="281">
        <v>-1.4066252001134074</v>
      </c>
      <c r="AO464" s="281">
        <v>1.1010704809323646E-4</v>
      </c>
      <c r="AP464" s="650">
        <v>-1.40649</v>
      </c>
      <c r="AQ464" s="381">
        <v>9.6519338192821365E-5</v>
      </c>
      <c r="AR464" s="200">
        <f t="shared" si="67"/>
        <v>-135.20011340739657</v>
      </c>
      <c r="AS464" s="321">
        <f t="shared" si="68"/>
        <v>4.6861922013881063</v>
      </c>
    </row>
    <row r="465" spans="1:45" x14ac:dyDescent="0.25">
      <c r="B465" s="4">
        <v>294</v>
      </c>
      <c r="C465" s="4">
        <v>294</v>
      </c>
      <c r="D465" s="5">
        <v>19319</v>
      </c>
      <c r="E465" s="4">
        <v>12462</v>
      </c>
      <c r="F465" s="4">
        <v>912</v>
      </c>
      <c r="H465" s="6" t="s">
        <v>524</v>
      </c>
      <c r="I465" s="112" t="s">
        <v>674</v>
      </c>
      <c r="L465" s="372" t="s">
        <v>687</v>
      </c>
      <c r="M465" s="4" t="s">
        <v>629</v>
      </c>
      <c r="N465" s="4" t="s">
        <v>290</v>
      </c>
      <c r="O465" s="10">
        <v>6.5000000000000002E-2</v>
      </c>
      <c r="V465" s="208">
        <v>-1.0856388816669943E-3</v>
      </c>
      <c r="W465" s="8">
        <v>-1.3994134231843884</v>
      </c>
      <c r="X465" s="120">
        <v>0.99989848036429052</v>
      </c>
      <c r="AA465" s="208">
        <v>2.2539921733164904E-23</v>
      </c>
      <c r="AB465" s="208">
        <v>-8.4949836898826631E-20</v>
      </c>
      <c r="AC465" s="208">
        <v>5.2613094748451975E-16</v>
      </c>
      <c r="AD465" s="208">
        <v>-3.7729037417332898E-12</v>
      </c>
      <c r="AE465" s="208">
        <v>1.1849335488496428E-8</v>
      </c>
      <c r="AF465" s="208">
        <v>-1.6082513699211738E-5</v>
      </c>
      <c r="AG465" s="199">
        <v>-1.3995423878649562</v>
      </c>
      <c r="AH465" s="8">
        <v>0.99994721557534527</v>
      </c>
      <c r="AK465" s="176">
        <v>294</v>
      </c>
      <c r="AL465" s="112" t="s">
        <v>695</v>
      </c>
      <c r="AN465" s="281">
        <v>-1.4033104972621895</v>
      </c>
      <c r="AO465" s="281">
        <v>6.4303874456867971E-5</v>
      </c>
      <c r="AP465" s="281">
        <v>-1.4041667287801347</v>
      </c>
      <c r="AQ465" s="381">
        <v>4.8389822874756033E-5</v>
      </c>
      <c r="AR465" s="200">
        <f t="shared" si="67"/>
        <v>856.23151794522732</v>
      </c>
      <c r="AS465" s="321">
        <f t="shared" si="68"/>
        <v>3.8970740778010438</v>
      </c>
    </row>
    <row r="466" spans="1:45" x14ac:dyDescent="0.25">
      <c r="B466" s="4">
        <v>295</v>
      </c>
      <c r="C466" s="4">
        <v>295</v>
      </c>
      <c r="D466" s="5">
        <v>19073</v>
      </c>
      <c r="E466" s="4">
        <v>12460</v>
      </c>
      <c r="F466" s="4">
        <v>910</v>
      </c>
      <c r="H466" s="6" t="s">
        <v>524</v>
      </c>
      <c r="I466" s="112" t="s">
        <v>674</v>
      </c>
      <c r="L466" s="372" t="s">
        <v>687</v>
      </c>
      <c r="M466" s="4" t="s">
        <v>128</v>
      </c>
      <c r="N466" s="4" t="s">
        <v>290</v>
      </c>
      <c r="O466" s="10">
        <v>0.02</v>
      </c>
      <c r="V466" s="208">
        <v>-1.0940859653932153E-3</v>
      </c>
      <c r="W466" s="8">
        <v>-1.388249944814909</v>
      </c>
      <c r="X466" s="120">
        <v>0.99998477205697733</v>
      </c>
      <c r="AA466" s="208">
        <v>1.7138359078543598E-21</v>
      </c>
      <c r="AB466" s="208">
        <v>-1.3235843814690394E-17</v>
      </c>
      <c r="AC466" s="208">
        <v>4.0373284969925755E-14</v>
      </c>
      <c r="AD466" s="208">
        <v>-6.165740053947415E-11</v>
      </c>
      <c r="AE466" s="208">
        <v>4.9440519940542891E-8</v>
      </c>
      <c r="AF466" s="208">
        <v>-1.9068660496159757E-5</v>
      </c>
      <c r="AG466" s="199">
        <v>-1.3882936746112506</v>
      </c>
      <c r="AH466" s="8">
        <v>0.99861248475880471</v>
      </c>
      <c r="AK466" s="176">
        <v>295</v>
      </c>
      <c r="AL466" s="112" t="s">
        <v>695</v>
      </c>
      <c r="AN466" s="281">
        <v>-1.3929249813809512</v>
      </c>
      <c r="AO466" s="281">
        <v>5.9435063031671404E-5</v>
      </c>
      <c r="AP466" s="281">
        <v>-1.3936817906574914</v>
      </c>
      <c r="AQ466" s="381">
        <v>5.3961557341150676E-5</v>
      </c>
      <c r="AR466" s="200">
        <f t="shared" si="67"/>
        <v>756.80927654020456</v>
      </c>
      <c r="AS466" s="321">
        <f t="shared" si="68"/>
        <v>4.6750365660421789</v>
      </c>
    </row>
    <row r="467" spans="1:45" x14ac:dyDescent="0.25">
      <c r="B467" s="4">
        <v>296</v>
      </c>
      <c r="C467" s="4">
        <v>296</v>
      </c>
      <c r="D467" s="5">
        <v>19356</v>
      </c>
      <c r="E467" s="4">
        <v>13329</v>
      </c>
      <c r="F467" s="4">
        <v>917</v>
      </c>
      <c r="H467" s="6" t="s">
        <v>524</v>
      </c>
      <c r="I467" s="618" t="s">
        <v>667</v>
      </c>
      <c r="L467" s="372" t="s">
        <v>688</v>
      </c>
      <c r="M467" s="4" t="s">
        <v>514</v>
      </c>
      <c r="N467" s="4" t="s">
        <v>290</v>
      </c>
      <c r="O467" s="10">
        <v>-0.05</v>
      </c>
      <c r="V467" s="208">
        <v>-1.0917864982216707E-3</v>
      </c>
      <c r="W467" s="8">
        <v>-1.4264957113275689</v>
      </c>
      <c r="X467" s="120">
        <v>0.99997818854136822</v>
      </c>
      <c r="AA467" s="208">
        <v>5.2312159966162383E-22</v>
      </c>
      <c r="AB467" s="208">
        <v>-3.778851721679459E-18</v>
      </c>
      <c r="AC467" s="208">
        <v>1.108869909582456E-14</v>
      </c>
      <c r="AD467" s="208">
        <v>-1.8419704346964284E-11</v>
      </c>
      <c r="AE467" s="208">
        <v>2.2329138505647477E-8</v>
      </c>
      <c r="AF467" s="208">
        <v>-2.0571128812238457E-5</v>
      </c>
      <c r="AG467" s="199">
        <v>-1.4266783315083515</v>
      </c>
      <c r="AH467" s="8">
        <v>0.9997873537294385</v>
      </c>
      <c r="AK467" s="176">
        <v>296</v>
      </c>
      <c r="AL467" s="112" t="s">
        <v>705</v>
      </c>
      <c r="AN467" s="281">
        <v>-1.4329101006797671</v>
      </c>
      <c r="AO467" s="281">
        <v>4.1077866479646341E-5</v>
      </c>
      <c r="AP467" s="281">
        <v>-1.4332412649064277</v>
      </c>
      <c r="AQ467" s="381">
        <v>6.9591967655246084E-5</v>
      </c>
      <c r="AR467" s="200">
        <f t="shared" si="67"/>
        <v>331.16422666057412</v>
      </c>
      <c r="AS467" s="321">
        <f t="shared" si="68"/>
        <v>6.4143893521981799</v>
      </c>
    </row>
    <row r="468" spans="1:45" x14ac:dyDescent="0.25">
      <c r="B468" s="4">
        <v>297</v>
      </c>
      <c r="C468" s="4">
        <v>297</v>
      </c>
      <c r="D468" s="5">
        <v>19378</v>
      </c>
      <c r="E468" s="4">
        <v>13307</v>
      </c>
      <c r="F468" s="4">
        <v>913</v>
      </c>
      <c r="H468" s="6" t="s">
        <v>524</v>
      </c>
      <c r="I468" s="618" t="s">
        <v>667</v>
      </c>
      <c r="L468" s="372" t="s">
        <v>696</v>
      </c>
      <c r="M468" s="4" t="s">
        <v>629</v>
      </c>
      <c r="N468" s="4" t="s">
        <v>290</v>
      </c>
      <c r="O468" s="10">
        <v>0.05</v>
      </c>
      <c r="V468" s="208">
        <v>-1.059629259767272E-3</v>
      </c>
      <c r="W468" s="8">
        <v>-1.3986272307388594</v>
      </c>
      <c r="X468" s="120">
        <v>0.99996703612096882</v>
      </c>
      <c r="AA468" s="208">
        <v>-2.3536863972827169E-22</v>
      </c>
      <c r="AB468" s="208">
        <v>1.4206489804781627E-18</v>
      </c>
      <c r="AC468" s="208">
        <v>-2.9821775507790782E-15</v>
      </c>
      <c r="AD468" s="208">
        <v>9.6528991233790003E-13</v>
      </c>
      <c r="AE468" s="208">
        <v>7.4475041290699175E-9</v>
      </c>
      <c r="AF468" s="208">
        <v>-1.3768661322535678E-5</v>
      </c>
      <c r="AG468" s="199">
        <v>-1.3987440359855066</v>
      </c>
      <c r="AH468" s="8">
        <v>0.99986617756196106</v>
      </c>
      <c r="AK468" s="176">
        <v>297</v>
      </c>
      <c r="AL468" s="112" t="s">
        <v>700</v>
      </c>
      <c r="AN468" s="281">
        <v>-1.4050521726528056</v>
      </c>
      <c r="AO468" s="281">
        <v>4.4126767503744089E-5</v>
      </c>
      <c r="AP468" s="281">
        <v>-1.4058231686687415</v>
      </c>
      <c r="AQ468" s="381">
        <v>6.5744511649066674E-5</v>
      </c>
      <c r="AR468" s="200">
        <f t="shared" si="67"/>
        <v>770.9960159358875</v>
      </c>
      <c r="AS468" s="321">
        <f t="shared" si="68"/>
        <v>6.4249419139461583</v>
      </c>
    </row>
    <row r="469" spans="1:45" x14ac:dyDescent="0.25">
      <c r="B469" s="4">
        <v>298</v>
      </c>
      <c r="C469" s="4">
        <v>298</v>
      </c>
      <c r="D469" s="5">
        <v>19598</v>
      </c>
      <c r="E469" s="4">
        <v>13328</v>
      </c>
      <c r="F469" s="4">
        <v>916</v>
      </c>
      <c r="H469" s="6" t="s">
        <v>524</v>
      </c>
      <c r="I469" s="112" t="s">
        <v>674</v>
      </c>
      <c r="L469" s="372" t="s">
        <v>689</v>
      </c>
      <c r="M469" s="4" t="s">
        <v>629</v>
      </c>
      <c r="N469" s="4" t="s">
        <v>290</v>
      </c>
      <c r="O469" s="10">
        <v>1.4999999999999999E-2</v>
      </c>
      <c r="V469" s="208">
        <v>-1.0043002331878294E-3</v>
      </c>
      <c r="W469" s="8">
        <v>-1.4005170636710109</v>
      </c>
      <c r="X469" s="120">
        <v>0.99994175074309433</v>
      </c>
      <c r="AA469" s="208">
        <v>2.1026847779820202E-21</v>
      </c>
      <c r="AB469" s="208">
        <v>-1.5148873934133666E-17</v>
      </c>
      <c r="AC469" s="208">
        <v>4.2773408600434967E-14</v>
      </c>
      <c r="AD469" s="208">
        <v>-6.0016558740919381E-11</v>
      </c>
      <c r="AE469" s="208">
        <v>4.4561620850924584E-8</v>
      </c>
      <c r="AF469" s="208">
        <v>-1.7881928299119256E-5</v>
      </c>
      <c r="AG469" s="199">
        <v>-1.4005780809354287</v>
      </c>
      <c r="AH469" s="8">
        <v>0.99901208087030946</v>
      </c>
      <c r="AK469" s="176">
        <v>298</v>
      </c>
      <c r="AL469" s="112" t="s">
        <v>702</v>
      </c>
      <c r="AN469" s="281">
        <v>-1.4055222063381623</v>
      </c>
      <c r="AO469" s="281">
        <v>7.5215074775046456E-5</v>
      </c>
      <c r="AP469" s="281">
        <v>-1.4062932274492752</v>
      </c>
      <c r="AQ469" s="381">
        <v>9.4233979756478534E-5</v>
      </c>
      <c r="AR469" s="200">
        <f t="shared" si="67"/>
        <v>771.02111111293505</v>
      </c>
      <c r="AS469" s="321">
        <f t="shared" si="68"/>
        <v>5.0051426671513521</v>
      </c>
    </row>
    <row r="470" spans="1:45" x14ac:dyDescent="0.25">
      <c r="B470" s="4">
        <v>299</v>
      </c>
      <c r="C470" s="4">
        <v>299</v>
      </c>
      <c r="D470" s="5">
        <v>19180</v>
      </c>
      <c r="E470" s="4">
        <v>13309</v>
      </c>
      <c r="F470" s="4">
        <v>918</v>
      </c>
      <c r="H470" s="6" t="s">
        <v>524</v>
      </c>
      <c r="I470" s="112" t="s">
        <v>674</v>
      </c>
      <c r="L470" s="372" t="s">
        <v>690</v>
      </c>
      <c r="M470" s="4" t="s">
        <v>128</v>
      </c>
      <c r="N470" s="4" t="s">
        <v>290</v>
      </c>
      <c r="O470" s="10">
        <v>0.02</v>
      </c>
      <c r="V470" s="208">
        <v>-1.0131823402715955E-3</v>
      </c>
      <c r="W470" s="8">
        <v>-1.4512466027849209</v>
      </c>
      <c r="X470" s="120">
        <v>0.99996824689382324</v>
      </c>
      <c r="AA470" s="208">
        <v>3.7655309094559814E-22</v>
      </c>
      <c r="AB470" s="208">
        <v>-4.9728665504370655E-18</v>
      </c>
      <c r="AC470" s="208">
        <v>2.2250260013221924E-14</v>
      </c>
      <c r="AD470" s="208">
        <v>-4.6704868141967777E-11</v>
      </c>
      <c r="AE470" s="208">
        <v>5.073001562498856E-8</v>
      </c>
      <c r="AF470" s="208">
        <v>-2.7756099424198102E-5</v>
      </c>
      <c r="AG470" s="199">
        <v>-1.451339417857026</v>
      </c>
      <c r="AH470" s="8">
        <v>0.99917433966563207</v>
      </c>
      <c r="AK470" s="176">
        <v>299</v>
      </c>
      <c r="AL470" s="112" t="s">
        <v>702</v>
      </c>
      <c r="AN470" s="281">
        <v>-1.4543953875521132</v>
      </c>
      <c r="AO470" s="281">
        <v>4.3107820138048937E-5</v>
      </c>
      <c r="AP470" s="281">
        <v>-1.4549961815855916</v>
      </c>
      <c r="AQ470" s="381">
        <v>4.6067405940830719E-5</v>
      </c>
      <c r="AR470" s="200">
        <f t="shared" si="67"/>
        <v>600.79403347845778</v>
      </c>
      <c r="AS470" s="321">
        <f t="shared" si="68"/>
        <v>3.1487847671922697</v>
      </c>
    </row>
    <row r="471" spans="1:45" x14ac:dyDescent="0.25">
      <c r="B471" s="4">
        <v>300</v>
      </c>
      <c r="C471" s="4">
        <v>300</v>
      </c>
      <c r="D471" s="5">
        <v>19445</v>
      </c>
      <c r="E471" s="4">
        <v>13580</v>
      </c>
      <c r="F471" s="4">
        <v>920</v>
      </c>
      <c r="H471" s="6" t="s">
        <v>524</v>
      </c>
      <c r="I471" s="112" t="s">
        <v>674</v>
      </c>
      <c r="L471" s="372" t="s">
        <v>691</v>
      </c>
      <c r="M471" s="4" t="s">
        <v>629</v>
      </c>
      <c r="N471" s="4" t="s">
        <v>290</v>
      </c>
      <c r="O471" s="10">
        <v>0.02</v>
      </c>
      <c r="V471" s="208">
        <v>-1.042077213050158E-3</v>
      </c>
      <c r="W471" s="8">
        <v>-1.3965150941159679</v>
      </c>
      <c r="X471" s="120">
        <v>0.99998016379936217</v>
      </c>
      <c r="AA471" s="208">
        <v>4.7333181903838285E-22</v>
      </c>
      <c r="AB471" s="208">
        <v>-3.5001367014721996E-18</v>
      </c>
      <c r="AC471" s="208">
        <v>1.0648790427411202E-14</v>
      </c>
      <c r="AD471" s="208">
        <v>-1.8237321347595667E-11</v>
      </c>
      <c r="AE471" s="208">
        <v>2.1765755783282517E-8</v>
      </c>
      <c r="AF471" s="208">
        <v>-1.9676757659499297E-5</v>
      </c>
      <c r="AG471" s="199">
        <v>-1.3966570873172288</v>
      </c>
      <c r="AH471" s="8">
        <v>0.99990817097351115</v>
      </c>
      <c r="AK471" s="176">
        <v>300</v>
      </c>
      <c r="AL471" s="112" t="s">
        <v>706</v>
      </c>
      <c r="AN471" s="281">
        <v>-1.4015213445621744</v>
      </c>
      <c r="AO471" s="281">
        <v>5.8867317698627745E-5</v>
      </c>
      <c r="AP471" s="281">
        <v>-1.4023737972984938</v>
      </c>
      <c r="AQ471" s="381">
        <v>5.5747410815193312E-5</v>
      </c>
      <c r="AR471" s="200">
        <f t="shared" si="67"/>
        <v>852.4527363193979</v>
      </c>
      <c r="AS471" s="321">
        <f t="shared" si="68"/>
        <v>5.0062504462065061</v>
      </c>
    </row>
    <row r="472" spans="1:45" x14ac:dyDescent="0.25">
      <c r="B472" s="4">
        <v>301</v>
      </c>
      <c r="C472" s="4">
        <v>301</v>
      </c>
      <c r="D472" s="5">
        <v>19821</v>
      </c>
      <c r="E472" s="4">
        <v>12461</v>
      </c>
      <c r="F472" s="4">
        <v>923</v>
      </c>
      <c r="H472" s="6" t="s">
        <v>524</v>
      </c>
      <c r="I472" s="112" t="s">
        <v>674</v>
      </c>
      <c r="L472" s="372" t="s">
        <v>970</v>
      </c>
      <c r="M472" s="4" t="s">
        <v>128</v>
      </c>
      <c r="O472" s="10">
        <v>-3.4000000000000002E-2</v>
      </c>
      <c r="T472" s="208">
        <v>-1.96214E-11</v>
      </c>
      <c r="U472" s="208">
        <v>4.7023399999999999E-8</v>
      </c>
      <c r="V472" s="208">
        <v>-1.0953E-3</v>
      </c>
      <c r="W472" s="8">
        <v>-1.43946</v>
      </c>
      <c r="X472" s="120">
        <v>0.99980000000000002</v>
      </c>
      <c r="AA472" s="208">
        <v>9.6618199999999993E-22</v>
      </c>
      <c r="AB472" s="208">
        <v>-8.0731700000000003E-18</v>
      </c>
      <c r="AC472" s="208">
        <v>2.7012800000000001E-14</v>
      </c>
      <c r="AD472" s="208">
        <v>-4.6304E-11</v>
      </c>
      <c r="AE472" s="208">
        <v>4.3324700000000003E-8</v>
      </c>
      <c r="AF472" s="208">
        <v>-2.0881900000000001E-5</v>
      </c>
      <c r="AG472" s="199">
        <v>-1.4390499999999999</v>
      </c>
      <c r="AH472" s="8">
        <v>0.99070000000000003</v>
      </c>
      <c r="AK472" s="176">
        <v>301</v>
      </c>
      <c r="AL472" s="112" t="s">
        <v>971</v>
      </c>
      <c r="AN472" s="281">
        <v>-1.4438500000000001</v>
      </c>
      <c r="AO472" s="281">
        <v>9.7591300000000002E-4</v>
      </c>
      <c r="AP472" s="281">
        <v>-1.4438500000000001</v>
      </c>
      <c r="AQ472" s="381">
        <v>9.782180000000001E-4</v>
      </c>
      <c r="AR472" s="200">
        <f t="shared" si="67"/>
        <v>0</v>
      </c>
      <c r="AS472" s="321">
        <f t="shared" si="68"/>
        <v>4.390000000000116</v>
      </c>
    </row>
    <row r="473" spans="1:45" x14ac:dyDescent="0.25">
      <c r="B473" s="4">
        <v>302</v>
      </c>
      <c r="C473" s="4">
        <v>302</v>
      </c>
      <c r="D473" s="5">
        <v>19976</v>
      </c>
      <c r="E473" s="4">
        <v>13622</v>
      </c>
      <c r="F473" s="4">
        <v>924</v>
      </c>
      <c r="H473" s="6" t="s">
        <v>524</v>
      </c>
      <c r="I473" s="112" t="s">
        <v>674</v>
      </c>
      <c r="L473" s="372" t="s">
        <v>697</v>
      </c>
      <c r="M473" s="4" t="s">
        <v>629</v>
      </c>
      <c r="N473" s="4" t="s">
        <v>290</v>
      </c>
      <c r="O473" s="10">
        <v>0.01</v>
      </c>
      <c r="V473" s="208">
        <v>-1.0369961574291063E-3</v>
      </c>
      <c r="W473" s="8">
        <v>-1.439696159659849</v>
      </c>
      <c r="X473" s="120">
        <v>0.99998313090461977</v>
      </c>
      <c r="AA473" s="208">
        <v>5.165904421087753E-22</v>
      </c>
      <c r="AB473" s="208">
        <v>-5.0124592312317183E-18</v>
      </c>
      <c r="AC473" s="208">
        <v>1.8403005340335159E-14</v>
      </c>
      <c r="AD473" s="208">
        <v>-3.2880795537097465E-11</v>
      </c>
      <c r="AE473" s="208">
        <v>3.0206205531031069E-8</v>
      </c>
      <c r="AF473" s="208">
        <v>-1.2327474752835178E-5</v>
      </c>
      <c r="AG473" s="199">
        <v>-1.4397137282263144</v>
      </c>
      <c r="AH473" s="8">
        <v>0.99946963233386898</v>
      </c>
      <c r="AK473" s="176">
        <v>302</v>
      </c>
      <c r="AL473" s="112" t="s">
        <v>709</v>
      </c>
      <c r="AN473" s="281">
        <v>-1.4445264810908818</v>
      </c>
      <c r="AO473" s="281">
        <v>4.3484340203421036E-5</v>
      </c>
      <c r="AP473" s="281">
        <v>-1.4449658559868737</v>
      </c>
      <c r="AQ473" s="381">
        <v>4.4515838503217858E-5</v>
      </c>
      <c r="AR473" s="200">
        <f t="shared" si="67"/>
        <v>439.37489599188416</v>
      </c>
      <c r="AS473" s="321">
        <f t="shared" si="68"/>
        <v>4.8303214310327913</v>
      </c>
    </row>
    <row r="474" spans="1:45" x14ac:dyDescent="0.25">
      <c r="B474" s="4">
        <v>303</v>
      </c>
      <c r="C474" s="4">
        <v>303</v>
      </c>
      <c r="D474" s="5">
        <v>19441</v>
      </c>
      <c r="E474" s="4">
        <v>13581</v>
      </c>
      <c r="F474" s="4">
        <v>925</v>
      </c>
      <c r="H474" s="6" t="s">
        <v>524</v>
      </c>
      <c r="I474" s="112" t="s">
        <v>674</v>
      </c>
      <c r="L474" s="372" t="s">
        <v>698</v>
      </c>
      <c r="M474" s="4" t="s">
        <v>629</v>
      </c>
      <c r="N474" s="4" t="s">
        <v>290</v>
      </c>
      <c r="O474" s="10">
        <v>0.05</v>
      </c>
      <c r="V474" s="208">
        <v>-1.0640025686013074E-3</v>
      </c>
      <c r="W474" s="8">
        <v>-1.4196561525189022</v>
      </c>
      <c r="X474" s="120">
        <v>0.99996877576857035</v>
      </c>
      <c r="AA474" s="208">
        <v>1.8745376572614303E-21</v>
      </c>
      <c r="AB474" s="208">
        <v>-1.512112963077422E-17</v>
      </c>
      <c r="AC474" s="208">
        <v>4.8184378692373697E-14</v>
      </c>
      <c r="AD474" s="208">
        <v>-7.7191455211038668E-11</v>
      </c>
      <c r="AE474" s="208">
        <v>6.5625280562661398E-8</v>
      </c>
      <c r="AF474" s="208">
        <v>-2.7379425809165322E-5</v>
      </c>
      <c r="AG474" s="199">
        <v>-1.4197268321184977</v>
      </c>
      <c r="AH474" s="8">
        <v>0.9987640378664393</v>
      </c>
      <c r="AK474" s="176">
        <v>303</v>
      </c>
      <c r="AL474" s="112" t="s">
        <v>709</v>
      </c>
      <c r="AN474" s="281">
        <v>-1.4259205421029391</v>
      </c>
      <c r="AO474" s="281">
        <v>6.3403943053839666E-5</v>
      </c>
      <c r="AP474" s="281">
        <v>-1.426712262637438</v>
      </c>
      <c r="AQ474" s="381">
        <v>7.5074586623253927E-5</v>
      </c>
      <c r="AR474" s="200">
        <f t="shared" si="67"/>
        <v>791.72053449894088</v>
      </c>
      <c r="AS474" s="321">
        <f t="shared" si="68"/>
        <v>6.2643895840368558</v>
      </c>
    </row>
    <row r="475" spans="1:45" x14ac:dyDescent="0.25">
      <c r="B475" s="4">
        <v>304</v>
      </c>
      <c r="C475" s="4">
        <v>304</v>
      </c>
      <c r="D475" s="5">
        <v>19389</v>
      </c>
      <c r="E475" s="4">
        <v>13621</v>
      </c>
      <c r="F475" s="4">
        <v>926</v>
      </c>
      <c r="H475" s="6" t="s">
        <v>524</v>
      </c>
      <c r="I475" s="112" t="s">
        <v>674</v>
      </c>
      <c r="L475" s="372" t="s">
        <v>698</v>
      </c>
      <c r="M475" s="4" t="s">
        <v>128</v>
      </c>
      <c r="N475" s="4" t="s">
        <v>290</v>
      </c>
      <c r="O475" s="10">
        <v>5.5E-2</v>
      </c>
      <c r="V475" s="208">
        <v>-1.0528274869529236E-3</v>
      </c>
      <c r="W475" s="8">
        <v>-1.404887523054549</v>
      </c>
      <c r="X475" s="120">
        <v>0.99997943173490411</v>
      </c>
      <c r="AA475" s="208">
        <v>7.6933870152744824E-22</v>
      </c>
      <c r="AB475" s="208">
        <v>-6.9510464938549437E-18</v>
      </c>
      <c r="AC475" s="208">
        <v>2.4598500188443865E-14</v>
      </c>
      <c r="AD475" s="208">
        <v>-4.33835747399492E-11</v>
      </c>
      <c r="AE475" s="208">
        <v>3.9829086940838961E-8</v>
      </c>
      <c r="AF475" s="208">
        <v>-1.6494375457532335E-5</v>
      </c>
      <c r="AG475" s="199">
        <v>-1.4049220692788011</v>
      </c>
      <c r="AH475" s="8">
        <v>0.99851649241738305</v>
      </c>
      <c r="AK475" s="176">
        <v>304</v>
      </c>
      <c r="AL475" s="112" t="s">
        <v>709</v>
      </c>
      <c r="AN475" s="281">
        <v>-1.4093988539998146</v>
      </c>
      <c r="AO475" s="281">
        <v>5.3230742815651393E-5</v>
      </c>
      <c r="AP475" s="281">
        <v>-1.4102596554594549</v>
      </c>
      <c r="AQ475" s="381">
        <v>6.3776364481823433E-5</v>
      </c>
      <c r="AR475" s="200">
        <f t="shared" si="67"/>
        <v>860.80145964029248</v>
      </c>
      <c r="AS475" s="321">
        <f t="shared" si="68"/>
        <v>4.5113309452655681</v>
      </c>
    </row>
    <row r="476" spans="1:45" x14ac:dyDescent="0.25">
      <c r="B476" s="4">
        <v>305</v>
      </c>
      <c r="C476" s="4">
        <v>305</v>
      </c>
      <c r="D476" s="5">
        <v>20932</v>
      </c>
      <c r="E476" s="4">
        <v>13579</v>
      </c>
      <c r="F476" s="4">
        <v>929</v>
      </c>
      <c r="H476" s="6" t="s">
        <v>524</v>
      </c>
      <c r="I476" s="112" t="s">
        <v>674</v>
      </c>
      <c r="L476" s="372" t="s">
        <v>699</v>
      </c>
      <c r="M476" s="4" t="s">
        <v>629</v>
      </c>
      <c r="N476" s="4" t="s">
        <v>290</v>
      </c>
      <c r="O476" s="10">
        <v>9.5000000000000001E-2</v>
      </c>
      <c r="V476" s="208">
        <v>-1.0207850804412454E-3</v>
      </c>
      <c r="W476" s="8">
        <v>-1.4442672135778256</v>
      </c>
      <c r="X476" s="120">
        <v>0.99997792999802693</v>
      </c>
      <c r="AA476" s="208">
        <v>1.2278981272235474E-22</v>
      </c>
      <c r="AB476" s="208">
        <v>-2.8413582422785934E-18</v>
      </c>
      <c r="AC476" s="208">
        <v>1.4911849458810058E-14</v>
      </c>
      <c r="AD476" s="208">
        <v>-3.3430111724750974E-11</v>
      </c>
      <c r="AE476" s="208">
        <v>3.6815360392279313E-8</v>
      </c>
      <c r="AF476" s="208">
        <v>-1.8526997481824059E-5</v>
      </c>
      <c r="AG476" s="199">
        <v>-1.4443188089936903</v>
      </c>
      <c r="AH476" s="8">
        <v>0.99974422821137032</v>
      </c>
      <c r="AK476" s="176">
        <v>305</v>
      </c>
      <c r="AL476" s="112" t="s">
        <v>711</v>
      </c>
      <c r="AN476" s="281">
        <v>-1.4478877431883928</v>
      </c>
      <c r="AO476" s="281">
        <v>4.9129093287550302E-5</v>
      </c>
      <c r="AP476" s="281">
        <v>-1.4482939761883953</v>
      </c>
      <c r="AQ476" s="381">
        <v>5.1549296613663072E-5</v>
      </c>
      <c r="AR476" s="200">
        <f t="shared" si="67"/>
        <v>406.23300000253158</v>
      </c>
      <c r="AS476" s="321">
        <f t="shared" si="68"/>
        <v>3.6205296105671358</v>
      </c>
    </row>
    <row r="477" spans="1:45" x14ac:dyDescent="0.25">
      <c r="B477" s="4">
        <v>306</v>
      </c>
      <c r="C477" s="4">
        <v>306</v>
      </c>
      <c r="D477" s="5">
        <v>19806</v>
      </c>
      <c r="E477" s="4">
        <v>13310</v>
      </c>
      <c r="F477" s="4">
        <v>930</v>
      </c>
      <c r="H477" s="6" t="s">
        <v>524</v>
      </c>
      <c r="I477" s="112" t="s">
        <v>674</v>
      </c>
      <c r="L477" s="372" t="s">
        <v>699</v>
      </c>
      <c r="M477" s="4" t="s">
        <v>128</v>
      </c>
      <c r="N477" s="4" t="s">
        <v>290</v>
      </c>
      <c r="O477" s="10">
        <v>7.4999999999999997E-2</v>
      </c>
      <c r="V477" s="208">
        <v>-1.0586722172530936E-3</v>
      </c>
      <c r="W477" s="8">
        <v>-1.4167166855424531</v>
      </c>
      <c r="X477" s="120">
        <v>0.99998082772520624</v>
      </c>
      <c r="AA477" s="208">
        <v>-2.9477547875793365E-22</v>
      </c>
      <c r="AB477" s="208">
        <v>-4.3349743981176193E-19</v>
      </c>
      <c r="AC477" s="208">
        <v>1.0153795053325108E-14</v>
      </c>
      <c r="AD477" s="208">
        <v>-3.02713078292112E-11</v>
      </c>
      <c r="AE477" s="208">
        <v>3.7759335283957663E-8</v>
      </c>
      <c r="AF477" s="208">
        <v>-2.0783641494724901E-5</v>
      </c>
      <c r="AG477" s="199">
        <v>-1.4167786876974138</v>
      </c>
      <c r="AH477" s="8">
        <v>0.99706694879258262</v>
      </c>
      <c r="AK477" s="176">
        <v>306</v>
      </c>
      <c r="AL477" s="112" t="s">
        <v>712</v>
      </c>
      <c r="AN477" s="281">
        <v>-1.4206946860662315</v>
      </c>
      <c r="AO477" s="281">
        <v>6.5906213842228161E-5</v>
      </c>
      <c r="AP477" s="281">
        <v>-1.4214341479219033</v>
      </c>
      <c r="AQ477" s="381">
        <v>6.0042020126559557E-5</v>
      </c>
      <c r="AR477" s="200">
        <f t="shared" ref="AR477:AR482" si="69">(AN477-AP477)*10^6</f>
        <v>739.46185567175246</v>
      </c>
      <c r="AS477" s="321">
        <f t="shared" si="68"/>
        <v>3.9780005237783911</v>
      </c>
    </row>
    <row r="478" spans="1:45" ht="15.75" customHeight="1" x14ac:dyDescent="0.25">
      <c r="H478" s="6"/>
      <c r="AR478" s="200"/>
      <c r="AS478" s="321"/>
    </row>
    <row r="479" spans="1:45" ht="21" customHeight="1" x14ac:dyDescent="0.25">
      <c r="H479" s="6"/>
      <c r="AR479" s="200"/>
      <c r="AS479" s="321"/>
    </row>
    <row r="480" spans="1:45" ht="26.25" customHeight="1" x14ac:dyDescent="0.25">
      <c r="A480" s="497" t="s">
        <v>704</v>
      </c>
      <c r="H480" s="6"/>
      <c r="AR480" s="200"/>
      <c r="AS480" s="321"/>
    </row>
    <row r="481" spans="2:45" x14ac:dyDescent="0.25">
      <c r="B481" s="4">
        <v>307</v>
      </c>
      <c r="C481" s="4">
        <v>307</v>
      </c>
      <c r="D481" s="5">
        <v>20108</v>
      </c>
      <c r="E481" s="4">
        <v>13781</v>
      </c>
      <c r="F481" s="4">
        <v>932</v>
      </c>
      <c r="H481" s="6" t="s">
        <v>524</v>
      </c>
      <c r="I481" s="112" t="s">
        <v>674</v>
      </c>
      <c r="L481" s="372" t="s">
        <v>701</v>
      </c>
      <c r="M481" s="4" t="s">
        <v>120</v>
      </c>
      <c r="N481" s="4" t="s">
        <v>290</v>
      </c>
      <c r="O481" s="10">
        <v>0.01</v>
      </c>
      <c r="V481" s="208">
        <v>-1.0188253873933662E-3</v>
      </c>
      <c r="W481" s="8">
        <v>-1.4408874316609048</v>
      </c>
      <c r="X481" s="120">
        <v>0.99992259211197942</v>
      </c>
      <c r="AA481" s="208">
        <v>-1.3876620789846625E-22</v>
      </c>
      <c r="AB481" s="208">
        <v>-1.3729552833516707E-18</v>
      </c>
      <c r="AC481" s="208">
        <v>1.2345564234287604E-14</v>
      </c>
      <c r="AD481" s="208">
        <v>-3.3214236246816804E-11</v>
      </c>
      <c r="AE481" s="208">
        <v>4.0972012312302704E-8</v>
      </c>
      <c r="AF481" s="208">
        <v>-2.3549928831472565E-5</v>
      </c>
      <c r="AG481" s="199">
        <v>-1.440947148348525</v>
      </c>
      <c r="AH481" s="8">
        <v>0.99913136247376433</v>
      </c>
      <c r="AK481" s="176">
        <v>307</v>
      </c>
      <c r="AL481" s="112" t="s">
        <v>714</v>
      </c>
      <c r="AN481" s="281">
        <v>-1.4448769117453895</v>
      </c>
      <c r="AO481" s="281">
        <v>3.6232829203664297E-5</v>
      </c>
      <c r="AP481" s="281">
        <v>-1.4450948997453892</v>
      </c>
      <c r="AQ481" s="381">
        <v>3.4720369369448649E-5</v>
      </c>
      <c r="AR481" s="200">
        <f t="shared" si="69"/>
        <v>217.98799999972474</v>
      </c>
      <c r="AS481" s="321">
        <f t="shared" ref="AS481:AS497" si="70">(W481-AN481)*1000</f>
        <v>3.9894800844846312</v>
      </c>
    </row>
    <row r="482" spans="2:45" x14ac:dyDescent="0.25">
      <c r="B482" s="4">
        <v>308</v>
      </c>
      <c r="C482" s="4">
        <v>308</v>
      </c>
      <c r="D482" s="5">
        <v>20926</v>
      </c>
      <c r="E482" s="4">
        <v>13625</v>
      </c>
      <c r="F482" s="4">
        <v>931</v>
      </c>
      <c r="H482" s="6" t="s">
        <v>524</v>
      </c>
      <c r="I482" s="112" t="s">
        <v>674</v>
      </c>
      <c r="L482" s="372" t="s">
        <v>701</v>
      </c>
      <c r="M482" s="4" t="s">
        <v>128</v>
      </c>
      <c r="N482" s="4" t="s">
        <v>290</v>
      </c>
      <c r="O482" s="10">
        <v>0.01</v>
      </c>
      <c r="V482" s="208">
        <v>-1.0775727477756317E-3</v>
      </c>
      <c r="W482" s="8">
        <v>-1.4350821471514836</v>
      </c>
      <c r="X482" s="120">
        <v>0.99996966448007174</v>
      </c>
      <c r="AA482" s="208">
        <v>-2.7402268384523646E-21</v>
      </c>
      <c r="AB482" s="208">
        <v>1.6600730448906631E-17</v>
      </c>
      <c r="AC482" s="208">
        <v>-3.5596335488474605E-14</v>
      </c>
      <c r="AD482" s="208">
        <v>2.8260204614324458E-11</v>
      </c>
      <c r="AE482" s="208">
        <v>3.5561521491300846E-9</v>
      </c>
      <c r="AF482" s="208">
        <v>-1.5212396106394431E-5</v>
      </c>
      <c r="AG482" s="199">
        <v>-1.4351332961751433</v>
      </c>
      <c r="AH482" s="8">
        <v>0.99868139062076322</v>
      </c>
      <c r="AK482" s="176">
        <v>308</v>
      </c>
      <c r="AL482" s="112" t="s">
        <v>714</v>
      </c>
      <c r="AN482" s="281">
        <v>-1.4401477776011573</v>
      </c>
      <c r="AO482" s="281">
        <v>3.9486252553383406E-5</v>
      </c>
      <c r="AP482" s="281">
        <v>-1.4407163916856636</v>
      </c>
      <c r="AQ482" s="381">
        <v>5.021819144123118E-5</v>
      </c>
      <c r="AR482" s="200">
        <f t="shared" si="69"/>
        <v>568.61408450625822</v>
      </c>
      <c r="AS482" s="321">
        <f t="shared" si="70"/>
        <v>5.0656304496736748</v>
      </c>
    </row>
    <row r="483" spans="2:45" x14ac:dyDescent="0.25">
      <c r="B483" s="4">
        <v>309</v>
      </c>
      <c r="C483" s="4">
        <v>309</v>
      </c>
      <c r="D483" s="5">
        <v>20704</v>
      </c>
      <c r="E483" s="4">
        <v>14209</v>
      </c>
      <c r="F483" s="4">
        <v>934</v>
      </c>
      <c r="H483" s="6" t="s">
        <v>524</v>
      </c>
      <c r="I483" s="112" t="s">
        <v>674</v>
      </c>
      <c r="L483" s="372" t="s">
        <v>703</v>
      </c>
      <c r="M483" s="4" t="s">
        <v>629</v>
      </c>
      <c r="N483" s="4" t="s">
        <v>290</v>
      </c>
      <c r="O483" s="10">
        <v>0</v>
      </c>
      <c r="V483" s="208">
        <v>-1.0360782667176722E-3</v>
      </c>
      <c r="W483" s="8">
        <v>-1.4500437808510069</v>
      </c>
      <c r="X483" s="120">
        <v>0.9999284571057605</v>
      </c>
      <c r="AA483" s="208">
        <v>2.8894785012256654E-22</v>
      </c>
      <c r="AB483" s="208">
        <v>-3.6349439626248064E-18</v>
      </c>
      <c r="AC483" s="208">
        <v>1.6304644690665028E-14</v>
      </c>
      <c r="AD483" s="208">
        <v>-3.5395956696232952E-11</v>
      </c>
      <c r="AE483" s="208">
        <v>4.0920382891201687E-8</v>
      </c>
      <c r="AF483" s="208">
        <v>-2.5073422069337747E-5</v>
      </c>
      <c r="AG483" s="199">
        <v>-1.4501359788377075</v>
      </c>
      <c r="AH483" s="8">
        <v>0.99969094334427122</v>
      </c>
      <c r="AK483" s="176">
        <v>309</v>
      </c>
      <c r="AL483" s="619" t="s">
        <v>716</v>
      </c>
      <c r="AN483" s="199">
        <v>-1.4549770118077594</v>
      </c>
      <c r="AO483" s="281">
        <v>7.9299542822841243E-5</v>
      </c>
      <c r="AP483" s="546">
        <v>-1.4556572472289251</v>
      </c>
      <c r="AQ483" s="414">
        <v>1.1472851350391259E-4</v>
      </c>
      <c r="AR483" s="200">
        <f t="shared" ref="AR483" si="71">(AN483-AP483)*10^6</f>
        <v>680.23542116568694</v>
      </c>
      <c r="AS483" s="321">
        <f t="shared" si="70"/>
        <v>4.9332309567524657</v>
      </c>
    </row>
    <row r="484" spans="2:45" x14ac:dyDescent="0.25">
      <c r="B484" s="4">
        <v>310</v>
      </c>
      <c r="C484" s="4">
        <v>310</v>
      </c>
      <c r="D484" s="5">
        <v>20328</v>
      </c>
      <c r="E484" s="4">
        <v>14220</v>
      </c>
      <c r="F484" s="4">
        <v>937</v>
      </c>
      <c r="H484" s="6" t="s">
        <v>524</v>
      </c>
      <c r="I484" s="112" t="s">
        <v>674</v>
      </c>
      <c r="L484" s="372" t="s">
        <v>703</v>
      </c>
      <c r="M484" s="4" t="s">
        <v>128</v>
      </c>
      <c r="N484" s="4" t="s">
        <v>290</v>
      </c>
      <c r="O484" s="10">
        <v>0.03</v>
      </c>
      <c r="V484" s="208">
        <v>-1.0485575893797118E-3</v>
      </c>
      <c r="W484" s="8">
        <v>-1.4310351369307033</v>
      </c>
      <c r="X484" s="120">
        <v>0.99994333896281695</v>
      </c>
      <c r="AA484" s="208">
        <v>3.9710520351009175E-21</v>
      </c>
      <c r="AB484" s="208">
        <v>-2.7452007553795439E-17</v>
      </c>
      <c r="AC484" s="208">
        <v>7.3894726202755411E-14</v>
      </c>
      <c r="AD484" s="208">
        <v>-9.8949155695773823E-11</v>
      </c>
      <c r="AE484" s="208">
        <v>7.3178386539742661E-8</v>
      </c>
      <c r="AF484" s="208">
        <v>-3.5555868080853376E-5</v>
      </c>
      <c r="AG484" s="199">
        <v>-1.4311954117652013</v>
      </c>
      <c r="AH484" s="8">
        <v>0.99934230423174508</v>
      </c>
      <c r="AK484" s="176">
        <v>310</v>
      </c>
      <c r="AL484" s="112" t="s">
        <v>716</v>
      </c>
      <c r="AN484" s="281">
        <v>-1.4433392454236582</v>
      </c>
      <c r="AO484" s="281">
        <v>5.0272105520187629E-5</v>
      </c>
      <c r="AP484" s="281">
        <v>-1.4440805680043036</v>
      </c>
      <c r="AQ484" s="381">
        <v>7.7555273522224427E-5</v>
      </c>
      <c r="AR484" s="200">
        <f t="shared" ref="AR484:AR546" si="72">(AN484-AP484)*10^6</f>
        <v>741.32258064540929</v>
      </c>
      <c r="AS484" s="321">
        <f t="shared" si="70"/>
        <v>12.304108492954935</v>
      </c>
    </row>
    <row r="485" spans="2:45" x14ac:dyDescent="0.25">
      <c r="B485" s="4">
        <v>311</v>
      </c>
      <c r="C485" s="4">
        <v>311</v>
      </c>
      <c r="D485" s="5">
        <v>20804</v>
      </c>
      <c r="E485" s="4">
        <v>14219</v>
      </c>
      <c r="F485" s="4">
        <v>939</v>
      </c>
      <c r="H485" s="6" t="s">
        <v>524</v>
      </c>
      <c r="I485" s="112" t="s">
        <v>674</v>
      </c>
      <c r="L485" s="372" t="s">
        <v>707</v>
      </c>
      <c r="M485" s="4" t="s">
        <v>120</v>
      </c>
      <c r="N485" s="4" t="s">
        <v>290</v>
      </c>
      <c r="O485" s="10">
        <v>0.02</v>
      </c>
      <c r="V485" s="208">
        <v>-1.0379062385993028E-3</v>
      </c>
      <c r="W485" s="8">
        <v>-1.4346882586175465</v>
      </c>
      <c r="X485" s="120">
        <v>0.9999367150565055</v>
      </c>
      <c r="AA485" s="208">
        <v>-7.4224602239129277E-22</v>
      </c>
      <c r="AB485" s="208">
        <v>4.5717383617664674E-18</v>
      </c>
      <c r="AC485" s="208">
        <v>-9.9976863788925513E-15</v>
      </c>
      <c r="AD485" s="208">
        <v>7.6791405367637089E-12</v>
      </c>
      <c r="AE485" s="208">
        <v>4.6973689552375819E-9</v>
      </c>
      <c r="AF485" s="208">
        <v>-1.3549374537970532E-5</v>
      </c>
      <c r="AG485" s="199">
        <v>-1.4347974878089083</v>
      </c>
      <c r="AH485" s="8">
        <v>0.99983498804021209</v>
      </c>
      <c r="AK485" s="176">
        <v>311</v>
      </c>
      <c r="AL485" s="112" t="s">
        <v>718</v>
      </c>
      <c r="AN485" s="281">
        <v>-1.4395048178592895</v>
      </c>
      <c r="AO485" s="281">
        <v>3.9215463430283396E-5</v>
      </c>
      <c r="AP485" s="281">
        <v>-1.4397454604124791</v>
      </c>
      <c r="AQ485" s="381">
        <v>7.9576312841342307E-5</v>
      </c>
      <c r="AR485" s="200">
        <f t="shared" si="72"/>
        <v>240.64255318956285</v>
      </c>
      <c r="AS485" s="321">
        <f t="shared" si="70"/>
        <v>4.816559241743068</v>
      </c>
    </row>
    <row r="486" spans="2:45" x14ac:dyDescent="0.25">
      <c r="B486" s="4">
        <v>312</v>
      </c>
      <c r="C486" s="4">
        <v>312</v>
      </c>
      <c r="D486" s="5">
        <v>20970</v>
      </c>
      <c r="E486" s="4">
        <v>14292</v>
      </c>
      <c r="F486" s="4">
        <v>941</v>
      </c>
      <c r="H486" s="6" t="s">
        <v>524</v>
      </c>
      <c r="I486" s="112" t="s">
        <v>674</v>
      </c>
      <c r="K486" s="6" t="s">
        <v>722</v>
      </c>
      <c r="L486" s="372" t="s">
        <v>708</v>
      </c>
      <c r="M486" s="4" t="s">
        <v>128</v>
      </c>
      <c r="N486" s="4" t="s">
        <v>290</v>
      </c>
      <c r="O486" s="10">
        <v>0.01</v>
      </c>
      <c r="V486" s="208">
        <v>-1.0534488651101368E-3</v>
      </c>
      <c r="W486" s="8">
        <v>-1.4216210834590379</v>
      </c>
      <c r="X486" s="120">
        <v>0.99984547746862185</v>
      </c>
      <c r="AA486" s="208">
        <v>3.0972038980653071E-21</v>
      </c>
      <c r="AB486" s="208">
        <v>-2.150702948396326E-17</v>
      </c>
      <c r="AC486" s="208">
        <v>5.8074217622070293E-14</v>
      </c>
      <c r="AD486" s="208">
        <v>-7.8104617809713689E-11</v>
      </c>
      <c r="AE486" s="208">
        <v>5.9808656125681266E-8</v>
      </c>
      <c r="AF486" s="208">
        <v>-3.3704604063879979E-5</v>
      </c>
      <c r="AG486" s="199">
        <v>-1.4218139553771281</v>
      </c>
      <c r="AH486" s="8">
        <v>0.99956632190973871</v>
      </c>
      <c r="AK486" s="176">
        <v>312</v>
      </c>
      <c r="AL486" s="112" t="s">
        <v>721</v>
      </c>
      <c r="AN486" s="281">
        <v>-1.427456763158977</v>
      </c>
      <c r="AO486" s="281">
        <v>3.9431531735678196E-5</v>
      </c>
      <c r="AP486" s="281">
        <v>-1.4288354455119185</v>
      </c>
      <c r="AQ486" s="381">
        <v>4.7764624940926833E-5</v>
      </c>
      <c r="AR486" s="200">
        <f t="shared" si="72"/>
        <v>1378.6823529415849</v>
      </c>
      <c r="AS486" s="321">
        <f t="shared" si="70"/>
        <v>5.8356796999390337</v>
      </c>
    </row>
    <row r="487" spans="2:45" x14ac:dyDescent="0.25">
      <c r="B487" s="4">
        <v>313</v>
      </c>
      <c r="C487" s="4">
        <v>313</v>
      </c>
      <c r="D487" s="5">
        <v>20132</v>
      </c>
      <c r="E487" s="4">
        <v>14302</v>
      </c>
      <c r="F487" s="4">
        <v>944</v>
      </c>
      <c r="H487" s="6" t="s">
        <v>524</v>
      </c>
      <c r="I487" s="112" t="s">
        <v>674</v>
      </c>
      <c r="L487" s="372" t="s">
        <v>707</v>
      </c>
      <c r="M487" s="4" t="s">
        <v>128</v>
      </c>
      <c r="N487" s="4" t="s">
        <v>290</v>
      </c>
      <c r="O487" s="10">
        <v>0</v>
      </c>
      <c r="V487" s="208">
        <v>-1.0020569690181388E-3</v>
      </c>
      <c r="W487" s="8">
        <v>-1.4435774654378493</v>
      </c>
      <c r="X487" s="120">
        <v>0.99986286304809946</v>
      </c>
      <c r="AA487" s="208">
        <v>5.9817205155619927E-22</v>
      </c>
      <c r="AB487" s="208">
        <v>-4.5193601387245616E-18</v>
      </c>
      <c r="AC487" s="208">
        <v>1.3979461102406875E-14</v>
      </c>
      <c r="AD487" s="208">
        <v>-2.383385227717286E-11</v>
      </c>
      <c r="AE487" s="208">
        <v>2.6756267028072582E-8</v>
      </c>
      <c r="AF487" s="208">
        <v>-2.0775773409355172E-5</v>
      </c>
      <c r="AG487" s="199">
        <v>-1.4436948080319247</v>
      </c>
      <c r="AH487" s="8">
        <v>0.99956347553890457</v>
      </c>
      <c r="AK487" s="176">
        <v>313</v>
      </c>
      <c r="AL487" s="112" t="s">
        <v>724</v>
      </c>
      <c r="AN487" s="281">
        <v>-1.4482615777988694</v>
      </c>
      <c r="AO487" s="281">
        <v>8.4206955477713117E-5</v>
      </c>
      <c r="AP487" s="281">
        <v>-1.4486749563996928</v>
      </c>
      <c r="AQ487" s="381">
        <v>8.8512838073172609E-5</v>
      </c>
      <c r="AR487" s="200">
        <f t="shared" si="72"/>
        <v>413.37860082335533</v>
      </c>
      <c r="AS487" s="321">
        <f t="shared" si="70"/>
        <v>4.6841123610201763</v>
      </c>
    </row>
    <row r="488" spans="2:45" x14ac:dyDescent="0.25">
      <c r="B488" s="4">
        <v>314</v>
      </c>
      <c r="C488" s="4">
        <v>314</v>
      </c>
      <c r="D488" s="5">
        <v>20175</v>
      </c>
      <c r="E488" s="4">
        <v>14434</v>
      </c>
      <c r="F488" s="4">
        <v>945</v>
      </c>
      <c r="H488" s="6" t="s">
        <v>524</v>
      </c>
      <c r="I488" s="112" t="s">
        <v>674</v>
      </c>
      <c r="L488" s="372" t="s">
        <v>725</v>
      </c>
      <c r="M488" s="4" t="s">
        <v>629</v>
      </c>
      <c r="N488" s="4" t="s">
        <v>290</v>
      </c>
      <c r="O488" s="10">
        <v>0.02</v>
      </c>
      <c r="V488" s="208">
        <v>-1.0466777686803921E-3</v>
      </c>
      <c r="W488" s="8">
        <v>-1.4317479403773292</v>
      </c>
      <c r="X488" s="120">
        <v>0.99996035590202348</v>
      </c>
      <c r="AA488" s="208">
        <v>-2.8849747700540479E-22</v>
      </c>
      <c r="AB488" s="208">
        <v>2.0314816540421221E-18</v>
      </c>
      <c r="AC488" s="208">
        <v>-5.3970914565238079E-15</v>
      </c>
      <c r="AD488" s="208">
        <v>5.1627177551153487E-12</v>
      </c>
      <c r="AE488" s="208">
        <v>4.1682280831294318E-9</v>
      </c>
      <c r="AF488" s="208">
        <v>-1.2363921218605778E-5</v>
      </c>
      <c r="AG488" s="199">
        <v>-1.4318489186912198</v>
      </c>
      <c r="AH488" s="8">
        <v>0.99956276845638126</v>
      </c>
      <c r="AK488" s="176">
        <v>314</v>
      </c>
      <c r="AL488" s="112" t="s">
        <v>724</v>
      </c>
      <c r="AN488" s="281">
        <v>-1.4347345095988098</v>
      </c>
      <c r="AO488" s="281">
        <v>7.6918128387407013E-5</v>
      </c>
      <c r="AP488" s="281">
        <v>-1.4351019721502523</v>
      </c>
      <c r="AQ488" s="381">
        <v>7.4759156282611954E-5</v>
      </c>
      <c r="AR488" s="200">
        <f t="shared" si="72"/>
        <v>367.46255144248784</v>
      </c>
      <c r="AS488" s="321">
        <f t="shared" si="70"/>
        <v>2.9865692214805506</v>
      </c>
    </row>
    <row r="489" spans="2:45" x14ac:dyDescent="0.25">
      <c r="B489" s="4">
        <v>315</v>
      </c>
      <c r="C489" s="4">
        <v>315</v>
      </c>
      <c r="D489" s="5">
        <v>20912</v>
      </c>
      <c r="E489" s="4">
        <v>14437</v>
      </c>
      <c r="F489" s="4">
        <v>947</v>
      </c>
      <c r="H489" s="6" t="s">
        <v>524</v>
      </c>
      <c r="I489" s="112" t="s">
        <v>674</v>
      </c>
      <c r="L489" s="372" t="s">
        <v>725</v>
      </c>
      <c r="M489" s="4" t="s">
        <v>128</v>
      </c>
      <c r="N489" s="4" t="s">
        <v>290</v>
      </c>
      <c r="O489" s="10">
        <v>0.02</v>
      </c>
      <c r="V489" s="208">
        <v>-1.0579230252261125E-3</v>
      </c>
      <c r="W489" s="8">
        <v>-1.4399211399748224</v>
      </c>
      <c r="X489" s="120">
        <v>0.99993834647871316</v>
      </c>
      <c r="AA489" s="208">
        <v>-8.9996075904936498E-22</v>
      </c>
      <c r="AB489" s="208">
        <v>6.057851213840114E-18</v>
      </c>
      <c r="AC489" s="208">
        <v>-1.5631306085058883E-14</v>
      </c>
      <c r="AD489" s="208">
        <v>1.8241142733636579E-11</v>
      </c>
      <c r="AE489" s="208">
        <v>-5.3154316742263072E-9</v>
      </c>
      <c r="AF489" s="208">
        <v>-8.513364356009034E-6</v>
      </c>
      <c r="AG489" s="199">
        <v>-1.4400122005968516</v>
      </c>
      <c r="AH489" s="8">
        <v>0.9998092323131732</v>
      </c>
      <c r="AK489" s="176">
        <v>315</v>
      </c>
      <c r="AL489" s="112" t="s">
        <v>726</v>
      </c>
      <c r="AN489" s="281">
        <v>-1.4435799118472861</v>
      </c>
      <c r="AO489" s="281">
        <v>6.5992326609932826E-5</v>
      </c>
      <c r="AP489" s="281">
        <v>-1.4441092981242849</v>
      </c>
      <c r="AQ489" s="381">
        <v>6.9397315744525211E-5</v>
      </c>
      <c r="AR489" s="200">
        <f t="shared" si="72"/>
        <v>529.3862769988333</v>
      </c>
      <c r="AS489" s="321">
        <f t="shared" si="70"/>
        <v>3.658771872463662</v>
      </c>
    </row>
    <row r="490" spans="2:45" x14ac:dyDescent="0.25">
      <c r="B490" s="4">
        <v>316</v>
      </c>
      <c r="C490" s="4">
        <v>316</v>
      </c>
      <c r="D490" s="5">
        <v>20137</v>
      </c>
      <c r="E490" s="4">
        <v>14436</v>
      </c>
      <c r="F490" s="4">
        <v>948</v>
      </c>
      <c r="H490" s="6" t="s">
        <v>524</v>
      </c>
      <c r="I490" s="112" t="s">
        <v>674</v>
      </c>
      <c r="L490" s="372" t="s">
        <v>710</v>
      </c>
      <c r="M490" s="4" t="s">
        <v>629</v>
      </c>
      <c r="N490" s="4" t="s">
        <v>290</v>
      </c>
      <c r="O490" s="10">
        <v>0.02</v>
      </c>
      <c r="V490" s="208">
        <v>-1.0546268381630619E-3</v>
      </c>
      <c r="W490" s="8">
        <v>-1.4150455870917991</v>
      </c>
      <c r="X490" s="120">
        <v>0.99995572607671346</v>
      </c>
      <c r="AA490" s="208">
        <v>1.1127501118257504E-21</v>
      </c>
      <c r="AB490" s="208">
        <v>-7.2308847424609733E-18</v>
      </c>
      <c r="AC490" s="208">
        <v>1.7790713523689443E-14</v>
      </c>
      <c r="AD490" s="208">
        <v>-2.1427291857425106E-11</v>
      </c>
      <c r="AE490" s="208">
        <v>1.7340723405670003E-8</v>
      </c>
      <c r="AF490" s="208">
        <v>-1.5981314466612721E-5</v>
      </c>
      <c r="AG490" s="199">
        <v>-1.4151679866143683</v>
      </c>
      <c r="AH490" s="8">
        <v>0.99954232075600191</v>
      </c>
      <c r="AK490" s="176">
        <v>316</v>
      </c>
      <c r="AL490" s="112" t="s">
        <v>726</v>
      </c>
      <c r="AN490" s="281">
        <v>-1.4180934009135542</v>
      </c>
      <c r="AO490" s="281">
        <v>5.8349280097131646E-5</v>
      </c>
      <c r="AP490" s="281">
        <v>-1.4183270772725936</v>
      </c>
      <c r="AQ490" s="381">
        <v>5.6820122031979155E-5</v>
      </c>
      <c r="AR490" s="200">
        <f t="shared" si="72"/>
        <v>233.6763590393698</v>
      </c>
      <c r="AS490" s="321">
        <f t="shared" si="70"/>
        <v>3.0478138217551187</v>
      </c>
    </row>
    <row r="491" spans="2:45" x14ac:dyDescent="0.25">
      <c r="B491" s="4">
        <v>317</v>
      </c>
      <c r="C491" s="4">
        <v>317</v>
      </c>
      <c r="D491" s="5">
        <v>20162</v>
      </c>
      <c r="E491" s="4">
        <v>14435</v>
      </c>
      <c r="F491" s="4">
        <v>951</v>
      </c>
      <c r="H491" s="6" t="s">
        <v>524</v>
      </c>
      <c r="I491" s="112" t="s">
        <v>674</v>
      </c>
      <c r="L491" s="372" t="s">
        <v>710</v>
      </c>
      <c r="M491" s="4" t="s">
        <v>128</v>
      </c>
      <c r="N491" s="4" t="s">
        <v>290</v>
      </c>
      <c r="O491" s="10">
        <v>0</v>
      </c>
      <c r="V491" s="208">
        <v>-1.0749106471788826E-3</v>
      </c>
      <c r="W491" s="8">
        <v>-1.4373846057811095</v>
      </c>
      <c r="X491" s="120">
        <v>0.99986123395486293</v>
      </c>
      <c r="AA491" s="208">
        <v>1.3983196868930986E-21</v>
      </c>
      <c r="AB491" s="208">
        <v>-9.1304583058753215E-18</v>
      </c>
      <c r="AC491" s="208">
        <v>2.3230997815830046E-14</v>
      </c>
      <c r="AD491" s="208">
        <v>-3.1003341510132132E-11</v>
      </c>
      <c r="AE491" s="208">
        <v>2.8541799152601685E-8</v>
      </c>
      <c r="AF491" s="208">
        <v>-2.2706730751661533E-5</v>
      </c>
      <c r="AG491" s="199">
        <v>-1.4375313179614853</v>
      </c>
      <c r="AH491" s="8">
        <v>0.99938229441473436</v>
      </c>
      <c r="AJ491" s="35" t="s">
        <v>729</v>
      </c>
      <c r="AK491" s="620">
        <v>317</v>
      </c>
      <c r="AL491" s="566" t="s">
        <v>732</v>
      </c>
      <c r="AM491" s="99"/>
      <c r="AN491" s="426">
        <v>-1.44069</v>
      </c>
      <c r="AO491" s="426">
        <v>8.3153900000000004E-5</v>
      </c>
      <c r="AP491" s="426">
        <v>-1.44106</v>
      </c>
      <c r="AQ491" s="395">
        <v>8.3775200000000004E-5</v>
      </c>
      <c r="AR491" s="200">
        <f t="shared" si="72"/>
        <v>369.99999999998147</v>
      </c>
      <c r="AS491" s="321">
        <f t="shared" si="70"/>
        <v>3.3053942188905339</v>
      </c>
    </row>
    <row r="492" spans="2:45" x14ac:dyDescent="0.25">
      <c r="B492" s="4">
        <v>318</v>
      </c>
      <c r="C492" s="4">
        <v>318</v>
      </c>
      <c r="D492" s="5">
        <v>20913</v>
      </c>
      <c r="E492" s="4">
        <v>14303</v>
      </c>
      <c r="F492" s="4">
        <v>956</v>
      </c>
      <c r="H492" s="6" t="s">
        <v>524</v>
      </c>
      <c r="I492" s="112" t="s">
        <v>674</v>
      </c>
      <c r="L492" s="372" t="s">
        <v>717</v>
      </c>
      <c r="M492" s="4" t="s">
        <v>629</v>
      </c>
      <c r="N492" s="4" t="s">
        <v>290</v>
      </c>
      <c r="O492" s="10">
        <v>0.05</v>
      </c>
      <c r="V492" s="208">
        <v>-1.0058261628398384E-3</v>
      </c>
      <c r="W492" s="8">
        <v>-1.396970129238382</v>
      </c>
      <c r="X492" s="120">
        <v>0.99996792224645736</v>
      </c>
      <c r="AA492" s="208">
        <v>1.2205372202255861E-21</v>
      </c>
      <c r="AB492" s="208">
        <v>-9.7436493654280695E-18</v>
      </c>
      <c r="AC492" s="208">
        <v>3.0475786440046986E-14</v>
      </c>
      <c r="AD492" s="208">
        <v>-4.7451609611486728E-11</v>
      </c>
      <c r="AE492" s="208">
        <v>3.8659715621191605E-8</v>
      </c>
      <c r="AF492" s="208">
        <v>-1.4487389480044035E-5</v>
      </c>
      <c r="AG492" s="199">
        <v>-1.3969896768133439</v>
      </c>
      <c r="AH492" s="8">
        <v>0.9989975900073288</v>
      </c>
      <c r="AK492" s="178">
        <v>318</v>
      </c>
      <c r="AL492" s="444" t="s">
        <v>737</v>
      </c>
      <c r="AM492" s="33"/>
      <c r="AN492" s="379">
        <v>-1.39971</v>
      </c>
      <c r="AO492" s="379">
        <v>5.63189E-5</v>
      </c>
      <c r="AP492" s="379">
        <v>-1.39981</v>
      </c>
      <c r="AQ492" s="387">
        <v>6.1756799999999998E-5</v>
      </c>
      <c r="AR492" s="200">
        <f t="shared" si="72"/>
        <v>99.999999999988987</v>
      </c>
      <c r="AS492" s="321">
        <f t="shared" si="70"/>
        <v>2.7398707616179685</v>
      </c>
    </row>
    <row r="493" spans="2:45" x14ac:dyDescent="0.25">
      <c r="B493" s="4">
        <v>319</v>
      </c>
      <c r="C493" s="4">
        <v>319</v>
      </c>
      <c r="D493" s="5">
        <v>20358</v>
      </c>
      <c r="E493" s="4">
        <v>14603</v>
      </c>
      <c r="F493" s="4">
        <v>955</v>
      </c>
      <c r="H493" s="6" t="s">
        <v>524</v>
      </c>
      <c r="I493" s="112" t="s">
        <v>674</v>
      </c>
      <c r="L493" s="372" t="s">
        <v>717</v>
      </c>
      <c r="M493" s="4" t="s">
        <v>128</v>
      </c>
      <c r="N493" s="4" t="s">
        <v>290</v>
      </c>
      <c r="O493" s="10">
        <v>0.02</v>
      </c>
      <c r="V493" s="208">
        <v>-1.0999395793079849E-3</v>
      </c>
      <c r="W493" s="8">
        <v>-1.4242489793670057</v>
      </c>
      <c r="X493" s="120">
        <v>0.99997317951751818</v>
      </c>
      <c r="AA493" s="208">
        <v>-1.1210890760859072E-22</v>
      </c>
      <c r="AB493" s="208">
        <v>-6.9778350613122987E-19</v>
      </c>
      <c r="AC493" s="208">
        <v>7.3417130231465068E-15</v>
      </c>
      <c r="AD493" s="208">
        <v>-2.0506895811797425E-11</v>
      </c>
      <c r="AE493" s="208">
        <v>2.5880722189926422E-8</v>
      </c>
      <c r="AF493" s="208">
        <v>-1.3965244786457007E-5</v>
      </c>
      <c r="AG493" s="199">
        <v>-1.4242765222903706</v>
      </c>
      <c r="AH493" s="8">
        <v>0.99754512013531871</v>
      </c>
      <c r="AK493" s="176">
        <v>319</v>
      </c>
      <c r="AL493" s="112" t="s">
        <v>737</v>
      </c>
      <c r="AN493" s="281">
        <v>-1.4290799999999999</v>
      </c>
      <c r="AO493" s="281">
        <v>6.8992000000000006E-5</v>
      </c>
      <c r="AP493" s="281">
        <v>-1.4291400000000001</v>
      </c>
      <c r="AQ493" s="381">
        <v>7.8451300000000006E-5</v>
      </c>
      <c r="AR493" s="200">
        <f t="shared" si="72"/>
        <v>60.000000000171028</v>
      </c>
      <c r="AS493" s="321">
        <f t="shared" si="70"/>
        <v>4.8310206329942318</v>
      </c>
    </row>
    <row r="494" spans="2:45" x14ac:dyDescent="0.25">
      <c r="B494" s="4">
        <v>320</v>
      </c>
      <c r="C494" s="4">
        <v>320</v>
      </c>
      <c r="D494" s="5">
        <v>20632</v>
      </c>
      <c r="E494" s="4">
        <v>14602</v>
      </c>
      <c r="F494" s="4">
        <v>954</v>
      </c>
      <c r="H494" s="6" t="s">
        <v>524</v>
      </c>
      <c r="I494" s="112" t="s">
        <v>674</v>
      </c>
      <c r="L494" s="372" t="s">
        <v>719</v>
      </c>
      <c r="M494" s="4" t="s">
        <v>629</v>
      </c>
      <c r="N494" s="4" t="s">
        <v>290</v>
      </c>
      <c r="O494" s="10">
        <v>0.04</v>
      </c>
      <c r="V494" s="208">
        <v>-1.0396524626733509E-3</v>
      </c>
      <c r="W494" s="8">
        <v>-1.4379231691663747</v>
      </c>
      <c r="X494" s="120">
        <v>0.99997678855675109</v>
      </c>
      <c r="AA494" s="208">
        <v>1.7256977632932151E-21</v>
      </c>
      <c r="AB494" s="208">
        <v>-1.1963093265205984E-17</v>
      </c>
      <c r="AC494" s="208">
        <v>3.1576808667248691E-14</v>
      </c>
      <c r="AD494" s="208">
        <v>-3.9367070481308595E-11</v>
      </c>
      <c r="AE494" s="208">
        <v>2.3223053458666305E-8</v>
      </c>
      <c r="AF494" s="208">
        <v>-4.2484668005501258E-6</v>
      </c>
      <c r="AG494" s="199">
        <v>-1.4379063328969359</v>
      </c>
      <c r="AH494" s="8">
        <v>0.99884130721877229</v>
      </c>
      <c r="AK494" s="176">
        <v>320</v>
      </c>
      <c r="AL494" s="112" t="s">
        <v>737</v>
      </c>
      <c r="AN494" s="281">
        <v>-1.44171</v>
      </c>
      <c r="AO494" s="281">
        <v>6.5554000000000003E-5</v>
      </c>
      <c r="AP494" s="281">
        <v>-1.44198</v>
      </c>
      <c r="AQ494" s="381">
        <v>7.5168700000000004E-5</v>
      </c>
      <c r="AR494" s="200">
        <f t="shared" si="72"/>
        <v>269.9999999999925</v>
      </c>
      <c r="AS494" s="321">
        <f t="shared" si="70"/>
        <v>3.7868308336252987</v>
      </c>
    </row>
    <row r="495" spans="2:45" x14ac:dyDescent="0.25">
      <c r="B495" s="4">
        <v>321</v>
      </c>
      <c r="C495" s="4">
        <v>321</v>
      </c>
      <c r="D495" s="5">
        <v>21996</v>
      </c>
      <c r="E495" s="4">
        <v>16648</v>
      </c>
      <c r="F495" s="4">
        <v>957</v>
      </c>
      <c r="H495" s="6" t="s">
        <v>524</v>
      </c>
      <c r="I495" s="112" t="s">
        <v>674</v>
      </c>
      <c r="L495" s="372" t="s">
        <v>771</v>
      </c>
      <c r="M495" s="4" t="s">
        <v>128</v>
      </c>
      <c r="O495" s="10">
        <v>-6.4000000000000001E-2</v>
      </c>
      <c r="V495" s="208">
        <v>-1.04068E-3</v>
      </c>
      <c r="W495" s="8">
        <v>-1.4264300000000001</v>
      </c>
      <c r="X495" s="120">
        <v>0.99980000000000002</v>
      </c>
      <c r="AA495" s="208">
        <v>8.9185500000000008E-22</v>
      </c>
      <c r="AB495" s="208">
        <v>-6.6115400000000003E-18</v>
      </c>
      <c r="AC495" s="208">
        <v>1.9112800000000001E-14</v>
      </c>
      <c r="AD495" s="208">
        <v>-2.6770699999999999E-11</v>
      </c>
      <c r="AE495" s="208">
        <v>1.81448E-8</v>
      </c>
      <c r="AF495" s="208">
        <v>-3.8078300000000002E-6</v>
      </c>
      <c r="AG495" s="199">
        <v>-1.42666</v>
      </c>
      <c r="AH495" s="8">
        <v>0.9657</v>
      </c>
      <c r="AK495" s="176">
        <v>321</v>
      </c>
      <c r="AL495" s="444" t="s">
        <v>772</v>
      </c>
      <c r="AM495" s="33"/>
      <c r="AN495" s="379">
        <v>-1.4315800000000001</v>
      </c>
      <c r="AO495" s="379">
        <v>7.9543599999999995E-5</v>
      </c>
      <c r="AP495" s="379">
        <v>-1.4317200000000001</v>
      </c>
      <c r="AQ495" s="387">
        <v>6.3116700000000005E-5</v>
      </c>
      <c r="AR495" s="200">
        <f t="shared" si="72"/>
        <v>140.00000000002899</v>
      </c>
      <c r="AS495" s="321">
        <f t="shared" si="70"/>
        <v>5.1499999999999879</v>
      </c>
    </row>
    <row r="496" spans="2:45" x14ac:dyDescent="0.25">
      <c r="B496" s="4">
        <v>322</v>
      </c>
      <c r="C496" s="4">
        <v>322</v>
      </c>
      <c r="D496" s="5">
        <v>21900</v>
      </c>
      <c r="E496" s="4">
        <v>16647</v>
      </c>
      <c r="F496" s="4">
        <v>958</v>
      </c>
      <c r="H496" s="6" t="s">
        <v>524</v>
      </c>
      <c r="I496" s="112" t="s">
        <v>674</v>
      </c>
      <c r="L496" s="372" t="s">
        <v>773</v>
      </c>
      <c r="M496" s="4" t="s">
        <v>120</v>
      </c>
      <c r="O496" s="10">
        <v>-2.7E-2</v>
      </c>
      <c r="V496" s="208">
        <v>-1.07581E-3</v>
      </c>
      <c r="W496" s="8">
        <v>-1.42594</v>
      </c>
      <c r="X496" s="120">
        <v>0.99950000000000006</v>
      </c>
      <c r="AA496" s="208">
        <v>2.4886999999999999E-21</v>
      </c>
      <c r="AB496" s="208">
        <v>-1.7109200000000001E-17</v>
      </c>
      <c r="AC496" s="208">
        <v>4.5600700000000003E-14</v>
      </c>
      <c r="AD496" s="208">
        <v>-5.9049399999999995E-11</v>
      </c>
      <c r="AE496" s="208">
        <v>3.812E-8</v>
      </c>
      <c r="AF496" s="208">
        <v>-1.0303600000000001E-5</v>
      </c>
      <c r="AG496" s="199">
        <v>-1.4260900000000001</v>
      </c>
      <c r="AH496" s="8">
        <v>0.83189999999999997</v>
      </c>
      <c r="AK496" s="176">
        <v>322</v>
      </c>
      <c r="AL496" s="112" t="s">
        <v>772</v>
      </c>
      <c r="AN496" s="281">
        <v>-1.43031</v>
      </c>
      <c r="AO496" s="281">
        <v>1.01932E-4</v>
      </c>
      <c r="AP496" s="281">
        <v>-1.4307000000000001</v>
      </c>
      <c r="AQ496" s="381">
        <v>7.9552499999999994E-5</v>
      </c>
      <c r="AR496" s="200">
        <f t="shared" si="72"/>
        <v>390.00000000011249</v>
      </c>
      <c r="AS496" s="321">
        <f t="shared" si="70"/>
        <v>4.369999999999985</v>
      </c>
    </row>
    <row r="497" spans="1:45" x14ac:dyDescent="0.25">
      <c r="B497" s="4">
        <v>323</v>
      </c>
      <c r="C497" s="4">
        <v>323</v>
      </c>
      <c r="D497" s="5">
        <v>20001</v>
      </c>
      <c r="E497" s="4">
        <v>14605</v>
      </c>
      <c r="F497" s="4">
        <v>959</v>
      </c>
      <c r="H497" s="6" t="s">
        <v>524</v>
      </c>
      <c r="I497" s="112" t="s">
        <v>674</v>
      </c>
      <c r="L497" s="372" t="s">
        <v>720</v>
      </c>
      <c r="M497" s="4" t="s">
        <v>128</v>
      </c>
      <c r="N497" s="4" t="s">
        <v>290</v>
      </c>
      <c r="O497" s="10">
        <v>0.02</v>
      </c>
      <c r="V497" s="208">
        <v>-1.0720220486869862E-3</v>
      </c>
      <c r="W497" s="8">
        <v>-1.3958837181541239</v>
      </c>
      <c r="X497" s="120">
        <v>0.99998695456383591</v>
      </c>
      <c r="AA497" s="208">
        <v>1.2745793366973731E-21</v>
      </c>
      <c r="AB497" s="208">
        <v>-1.0432699482251874E-17</v>
      </c>
      <c r="AC497" s="208">
        <v>3.3422114553147224E-14</v>
      </c>
      <c r="AD497" s="208">
        <v>-5.3311978396799101E-11</v>
      </c>
      <c r="AE497" s="208">
        <v>4.4553982669636783E-8</v>
      </c>
      <c r="AF497" s="208">
        <v>-1.7156247211998498E-5</v>
      </c>
      <c r="AG497" s="199">
        <v>-1.3959062889565919</v>
      </c>
      <c r="AH497" s="8">
        <v>0.99534403204923783</v>
      </c>
      <c r="AK497" s="176">
        <v>323</v>
      </c>
      <c r="AL497" s="112" t="s">
        <v>739</v>
      </c>
      <c r="AN497" s="281">
        <v>-1.4013100000000001</v>
      </c>
      <c r="AO497" s="281">
        <v>1.13873E-4</v>
      </c>
      <c r="AP497" s="281">
        <v>-1.4015500000000001</v>
      </c>
      <c r="AQ497" s="381">
        <v>9.4013100000000003E-5</v>
      </c>
      <c r="AR497" s="200">
        <f t="shared" si="72"/>
        <v>240.00000000001796</v>
      </c>
      <c r="AS497" s="321">
        <f t="shared" si="70"/>
        <v>5.4262818458761242</v>
      </c>
    </row>
    <row r="498" spans="1:45" x14ac:dyDescent="0.25">
      <c r="A498" s="99" t="s">
        <v>729</v>
      </c>
      <c r="B498" s="35"/>
      <c r="C498" s="35"/>
      <c r="D498" s="34"/>
      <c r="E498" s="35"/>
      <c r="F498" s="35"/>
      <c r="G498" s="35"/>
      <c r="H498" s="100"/>
      <c r="I498" s="566"/>
      <c r="J498" s="35"/>
      <c r="K498" s="100"/>
      <c r="L498" s="593"/>
      <c r="M498" s="35"/>
      <c r="N498" s="35"/>
      <c r="O498" s="101"/>
      <c r="P498" s="216"/>
      <c r="Q498" s="216"/>
      <c r="R498" s="216"/>
      <c r="S498" s="216"/>
      <c r="T498" s="216"/>
      <c r="U498" s="216"/>
      <c r="V498" s="216"/>
      <c r="W498" s="102"/>
      <c r="X498" s="129"/>
      <c r="Y498" s="216"/>
      <c r="Z498" s="216"/>
      <c r="AA498" s="216"/>
      <c r="AB498" s="216"/>
      <c r="AC498" s="216"/>
      <c r="AD498" s="216"/>
      <c r="AE498" s="216"/>
      <c r="AF498" s="216"/>
      <c r="AG498" s="515"/>
      <c r="AH498" s="102"/>
      <c r="AR498" s="200"/>
      <c r="AS498" s="321"/>
    </row>
    <row r="499" spans="1:45" x14ac:dyDescent="0.25">
      <c r="B499" s="4">
        <v>324</v>
      </c>
      <c r="C499" s="4">
        <v>324</v>
      </c>
      <c r="D499" s="5">
        <v>17182</v>
      </c>
      <c r="E499" s="4">
        <v>15143</v>
      </c>
      <c r="F499" s="4">
        <v>966</v>
      </c>
      <c r="H499" s="6" t="s">
        <v>524</v>
      </c>
      <c r="I499" s="112" t="s">
        <v>674</v>
      </c>
      <c r="L499" s="372" t="s">
        <v>727</v>
      </c>
      <c r="M499" s="4" t="s">
        <v>120</v>
      </c>
      <c r="O499" s="10">
        <v>-0.127</v>
      </c>
      <c r="V499" s="208">
        <v>-1.0655700000000001E-3</v>
      </c>
      <c r="W499" s="8">
        <v>-1.42557</v>
      </c>
      <c r="X499" s="120">
        <v>0.99929999999999997</v>
      </c>
      <c r="AA499" s="208">
        <v>7.89104E-22</v>
      </c>
      <c r="AB499" s="208">
        <v>-6.2178800000000004E-18</v>
      </c>
      <c r="AC499" s="208">
        <v>1.97533E-14</v>
      </c>
      <c r="AD499" s="208">
        <v>-3.2478500000000001E-11</v>
      </c>
      <c r="AE499" s="208">
        <v>2.95918E-8</v>
      </c>
      <c r="AF499" s="208">
        <v>-1.3543800000000001E-5</v>
      </c>
      <c r="AG499" s="199">
        <v>-1.4255899999999999</v>
      </c>
      <c r="AH499" s="8">
        <v>0.93200000000000005</v>
      </c>
      <c r="AK499" s="176">
        <v>324</v>
      </c>
      <c r="AL499" s="112" t="s">
        <v>745</v>
      </c>
      <c r="AN499" s="281">
        <v>-1.4341699999999999</v>
      </c>
      <c r="AO499" s="281">
        <v>5.19118E-5</v>
      </c>
      <c r="AP499" s="281">
        <v>-1.4346699999999999</v>
      </c>
      <c r="AQ499" s="381">
        <v>4.8892299999999999E-5</v>
      </c>
      <c r="AR499" s="200">
        <f t="shared" si="72"/>
        <v>499.99999999994492</v>
      </c>
      <c r="AS499" s="321"/>
    </row>
    <row r="500" spans="1:45" x14ac:dyDescent="0.25">
      <c r="B500" s="4">
        <v>325</v>
      </c>
      <c r="C500" s="4">
        <v>325</v>
      </c>
      <c r="D500" s="5">
        <v>20549</v>
      </c>
      <c r="E500" s="4">
        <v>15166</v>
      </c>
      <c r="F500" s="4">
        <v>965</v>
      </c>
      <c r="H500" s="6" t="s">
        <v>524</v>
      </c>
      <c r="I500" s="112" t="s">
        <v>674</v>
      </c>
      <c r="L500" s="372" t="s">
        <v>727</v>
      </c>
      <c r="M500" s="4" t="s">
        <v>128</v>
      </c>
      <c r="O500" s="10">
        <v>-7.6999999999999999E-2</v>
      </c>
      <c r="V500" s="208">
        <v>-1.0795799999999999E-3</v>
      </c>
      <c r="W500" s="8">
        <v>-1.38873</v>
      </c>
      <c r="X500" s="120">
        <v>0.99970000000000003</v>
      </c>
      <c r="AA500" s="208">
        <v>2.4464999999999999E-21</v>
      </c>
      <c r="AB500" s="208">
        <v>-1.68172E-17</v>
      </c>
      <c r="AC500" s="208">
        <v>4.5129799999999997E-14</v>
      </c>
      <c r="AD500" s="208">
        <v>-5.98645E-11</v>
      </c>
      <c r="AE500" s="208">
        <v>4.0623900000000002E-8</v>
      </c>
      <c r="AF500" s="208">
        <v>-1.2877199999999999E-5</v>
      </c>
      <c r="AG500" s="199">
        <v>-1.3888499999999999</v>
      </c>
      <c r="AH500" s="8">
        <v>0.92149999999999999</v>
      </c>
      <c r="AK500" s="176">
        <v>325</v>
      </c>
      <c r="AL500" s="112" t="s">
        <v>743</v>
      </c>
      <c r="AN500" s="281">
        <v>-1.3934899999999999</v>
      </c>
      <c r="AO500" s="281">
        <v>1.0238600000000001E-4</v>
      </c>
      <c r="AP500" s="281">
        <v>-1.3935200000000001</v>
      </c>
      <c r="AQ500" s="381">
        <v>7.2392799999999996E-5</v>
      </c>
      <c r="AR500" s="200">
        <f t="shared" si="72"/>
        <v>30.000000000196536</v>
      </c>
      <c r="AS500" s="321">
        <f t="shared" ref="AS500:AS512" si="73">(W500-AN500)*1000</f>
        <v>4.7599999999998754</v>
      </c>
    </row>
    <row r="501" spans="1:45" x14ac:dyDescent="0.25">
      <c r="B501" s="4">
        <v>326</v>
      </c>
      <c r="C501" s="4">
        <v>326</v>
      </c>
      <c r="D501" s="5">
        <v>20842</v>
      </c>
      <c r="E501" s="4">
        <v>15329</v>
      </c>
      <c r="F501" s="4">
        <v>964</v>
      </c>
      <c r="H501" s="6" t="s">
        <v>524</v>
      </c>
      <c r="I501" s="112" t="s">
        <v>674</v>
      </c>
      <c r="L501" s="372" t="s">
        <v>728</v>
      </c>
      <c r="M501" s="4" t="s">
        <v>120</v>
      </c>
      <c r="O501" s="10">
        <v>-1.4E-2</v>
      </c>
      <c r="V501" s="208">
        <v>-1.09085E-3</v>
      </c>
      <c r="W501" s="8">
        <v>-1.40249</v>
      </c>
      <c r="X501" s="120">
        <v>0.99890000000000001</v>
      </c>
      <c r="AA501" s="208">
        <v>-2.1572900000000001E-22</v>
      </c>
      <c r="AB501" s="208">
        <v>1.48268E-18</v>
      </c>
      <c r="AC501" s="208">
        <v>-2.8869599999999999E-15</v>
      </c>
      <c r="AD501" s="208">
        <v>-1.5107599999999999E-12</v>
      </c>
      <c r="AE501" s="208">
        <v>1.23928E-8</v>
      </c>
      <c r="AF501" s="208">
        <v>-1.5826200000000001E-5</v>
      </c>
      <c r="AG501" s="199">
        <v>-1.4027099999999999</v>
      </c>
      <c r="AH501" s="8">
        <v>0.99180000000000001</v>
      </c>
      <c r="AK501" s="176">
        <v>326</v>
      </c>
      <c r="AL501" s="112" t="s">
        <v>743</v>
      </c>
      <c r="AN501" s="281">
        <v>-1.40676</v>
      </c>
      <c r="AO501" s="281">
        <v>7.9947699999999994E-5</v>
      </c>
      <c r="AP501" s="281">
        <v>-1.4069199999999999</v>
      </c>
      <c r="AQ501" s="381">
        <v>7.49782E-5</v>
      </c>
      <c r="AR501" s="200">
        <f t="shared" si="72"/>
        <v>159.99999999993798</v>
      </c>
      <c r="AS501" s="321">
        <f t="shared" si="73"/>
        <v>4.269999999999996</v>
      </c>
    </row>
    <row r="502" spans="1:45" x14ac:dyDescent="0.25">
      <c r="B502" s="4">
        <v>327</v>
      </c>
      <c r="C502" s="4">
        <v>327</v>
      </c>
      <c r="D502" s="5">
        <v>20603</v>
      </c>
      <c r="E502" s="4">
        <v>15370</v>
      </c>
      <c r="F502" s="4">
        <v>969</v>
      </c>
      <c r="H502" s="6" t="s">
        <v>524</v>
      </c>
      <c r="I502" s="112" t="s">
        <v>674</v>
      </c>
      <c r="L502" s="372" t="s">
        <v>736</v>
      </c>
      <c r="M502" s="4" t="s">
        <v>120</v>
      </c>
      <c r="O502" s="10">
        <v>-1E-3</v>
      </c>
      <c r="V502" s="208">
        <v>-1.09834E-3</v>
      </c>
      <c r="W502" s="8">
        <v>-1.4126700000000001</v>
      </c>
      <c r="X502" s="120">
        <v>0.99939999999999996</v>
      </c>
      <c r="AA502" s="208">
        <v>1.1457800000000001E-21</v>
      </c>
      <c r="AB502" s="208">
        <v>-8.6154400000000001E-18</v>
      </c>
      <c r="AC502" s="208">
        <v>2.57706E-14</v>
      </c>
      <c r="AD502" s="208">
        <v>-3.8923E-11</v>
      </c>
      <c r="AE502" s="208">
        <v>3.1153899999999997E-8</v>
      </c>
      <c r="AF502" s="208">
        <v>-1.19621E-5</v>
      </c>
      <c r="AG502" s="199">
        <v>-1.41276</v>
      </c>
      <c r="AH502" s="8">
        <v>0.86339999999999995</v>
      </c>
      <c r="AK502" s="176">
        <v>327</v>
      </c>
      <c r="AL502" s="112" t="s">
        <v>745</v>
      </c>
      <c r="AN502" s="281">
        <v>-1.41757</v>
      </c>
      <c r="AO502" s="281">
        <v>1.0951E-4</v>
      </c>
      <c r="AP502" s="281">
        <v>-1.41822</v>
      </c>
      <c r="AQ502" s="381">
        <v>1.2887099999999999E-4</v>
      </c>
      <c r="AR502" s="200">
        <f t="shared" si="72"/>
        <v>650.00000000003945</v>
      </c>
      <c r="AS502" s="321">
        <f t="shared" si="73"/>
        <v>4.8999999999999044</v>
      </c>
    </row>
    <row r="503" spans="1:45" x14ac:dyDescent="0.25">
      <c r="B503" s="4">
        <v>328</v>
      </c>
      <c r="C503" s="4">
        <v>328</v>
      </c>
      <c r="D503" s="5">
        <v>20075</v>
      </c>
      <c r="E503" s="4">
        <v>15366</v>
      </c>
      <c r="F503" s="4">
        <v>967</v>
      </c>
      <c r="H503" s="6" t="s">
        <v>524</v>
      </c>
      <c r="I503" s="112" t="s">
        <v>674</v>
      </c>
      <c r="L503" s="372" t="s">
        <v>731</v>
      </c>
      <c r="M503" s="4" t="s">
        <v>120</v>
      </c>
      <c r="O503" s="10">
        <v>-3.3000000000000002E-2</v>
      </c>
      <c r="V503" s="208">
        <v>-1.0738799999999999E-3</v>
      </c>
      <c r="W503" s="8">
        <v>-1.3925099999999999</v>
      </c>
      <c r="X503" s="120">
        <v>0.99960000000000004</v>
      </c>
      <c r="AA503" s="208">
        <v>-7.4521399999999996E-22</v>
      </c>
      <c r="AB503" s="208">
        <v>4.2237300000000001E-18</v>
      </c>
      <c r="AC503" s="208">
        <v>-7.2955000000000003E-15</v>
      </c>
      <c r="AD503" s="208">
        <v>2.2068E-13</v>
      </c>
      <c r="AE503" s="208">
        <v>1.1978299999999999E-8</v>
      </c>
      <c r="AF503" s="208">
        <v>-1.10394E-5</v>
      </c>
      <c r="AG503" s="199">
        <v>-1.39255</v>
      </c>
      <c r="AH503" s="8">
        <v>0.97460000000000002</v>
      </c>
      <c r="AK503" s="176">
        <v>328</v>
      </c>
      <c r="AL503" s="112" t="s">
        <v>743</v>
      </c>
      <c r="AN503" s="281">
        <v>-1.39642</v>
      </c>
      <c r="AO503" s="281">
        <v>9.57609E-5</v>
      </c>
      <c r="AP503" s="281">
        <v>-1.3966499999999999</v>
      </c>
      <c r="AQ503" s="381">
        <v>7.7765399999999999E-5</v>
      </c>
      <c r="AR503" s="200">
        <f t="shared" si="72"/>
        <v>229.99999999995248</v>
      </c>
      <c r="AS503" s="321">
        <f t="shared" si="73"/>
        <v>3.9100000000000801</v>
      </c>
    </row>
    <row r="504" spans="1:45" x14ac:dyDescent="0.25">
      <c r="B504" s="4">
        <v>329</v>
      </c>
      <c r="C504" s="4">
        <v>329</v>
      </c>
      <c r="D504" s="5">
        <v>20547</v>
      </c>
      <c r="E504" s="4">
        <v>15368</v>
      </c>
      <c r="F504" s="4">
        <v>968</v>
      </c>
      <c r="H504" s="6" t="s">
        <v>524</v>
      </c>
      <c r="I504" s="112" t="s">
        <v>674</v>
      </c>
      <c r="L504" s="372" t="s">
        <v>731</v>
      </c>
      <c r="M504" s="4" t="s">
        <v>128</v>
      </c>
      <c r="O504" s="10">
        <v>-0.105</v>
      </c>
      <c r="V504" s="208">
        <v>-1.0772500000000001E-3</v>
      </c>
      <c r="W504" s="8">
        <v>-1.40509</v>
      </c>
      <c r="X504" s="120">
        <v>0.99990000000000001</v>
      </c>
      <c r="AA504" s="208">
        <v>2.0494599999999999E-21</v>
      </c>
      <c r="AB504" s="208">
        <v>-1.4306999999999999E-17</v>
      </c>
      <c r="AC504" s="208">
        <v>3.8960400000000003E-14</v>
      </c>
      <c r="AD504" s="208">
        <v>-5.2078600000000002E-11</v>
      </c>
      <c r="AE504" s="208">
        <v>3.53584E-8</v>
      </c>
      <c r="AF504" s="208">
        <v>-1.01366E-5</v>
      </c>
      <c r="AG504" s="199">
        <v>-1.4051800000000001</v>
      </c>
      <c r="AH504" s="8">
        <v>0.96930000000000005</v>
      </c>
      <c r="AK504" s="176">
        <v>329</v>
      </c>
      <c r="AL504" s="112" t="s">
        <v>745</v>
      </c>
      <c r="AN504" s="281">
        <v>-1.4093</v>
      </c>
      <c r="AO504" s="281">
        <v>5.6750999999999999E-5</v>
      </c>
      <c r="AP504" s="281">
        <v>-1.4097</v>
      </c>
      <c r="AQ504" s="381">
        <v>9.6765100000000006E-5</v>
      </c>
      <c r="AR504" s="200">
        <f t="shared" si="72"/>
        <v>399.99999999995595</v>
      </c>
      <c r="AS504" s="321">
        <f t="shared" si="73"/>
        <v>4.210000000000047</v>
      </c>
    </row>
    <row r="505" spans="1:45" x14ac:dyDescent="0.25">
      <c r="B505" s="4">
        <v>330</v>
      </c>
      <c r="C505" s="4">
        <v>330</v>
      </c>
      <c r="D505" s="5">
        <v>20528</v>
      </c>
      <c r="E505" s="4">
        <v>15367</v>
      </c>
      <c r="F505" s="4">
        <v>970</v>
      </c>
      <c r="H505" s="6" t="s">
        <v>524</v>
      </c>
      <c r="I505" s="112" t="s">
        <v>674</v>
      </c>
      <c r="L505" s="372" t="s">
        <v>730</v>
      </c>
      <c r="M505" s="4" t="s">
        <v>120</v>
      </c>
      <c r="O505" s="10">
        <v>-5.8000000000000003E-2</v>
      </c>
      <c r="V505" s="208">
        <v>-1.1158400000000001E-3</v>
      </c>
      <c r="W505" s="8">
        <v>-1.3928400000000001</v>
      </c>
      <c r="X505" s="120">
        <v>0.99970000000000003</v>
      </c>
      <c r="AA505" s="208">
        <v>-9.4642699999999994E-22</v>
      </c>
      <c r="AB505" s="208">
        <v>6.3493400000000003E-18</v>
      </c>
      <c r="AC505" s="208">
        <v>-1.5771099999999999E-14</v>
      </c>
      <c r="AD505" s="208">
        <v>1.6295500000000001E-11</v>
      </c>
      <c r="AE505" s="208">
        <v>-2.2553299999999999E-9</v>
      </c>
      <c r="AF505" s="208">
        <v>-7.5488200000000002E-6</v>
      </c>
      <c r="AG505" s="199">
        <v>-1.39276</v>
      </c>
      <c r="AH505" s="8">
        <v>0.9879</v>
      </c>
      <c r="AK505" s="176">
        <v>330</v>
      </c>
      <c r="AL505" s="112" t="s">
        <v>752</v>
      </c>
      <c r="AN505" s="281">
        <v>-1.39845</v>
      </c>
      <c r="AO505" s="281">
        <v>7.72807E-5</v>
      </c>
      <c r="AP505" s="281">
        <v>-1.3992800000000001</v>
      </c>
      <c r="AQ505" s="381">
        <v>7.1139399999999999E-5</v>
      </c>
      <c r="AR505" s="200">
        <f t="shared" si="72"/>
        <v>830.00000000010846</v>
      </c>
      <c r="AS505" s="321">
        <f t="shared" si="73"/>
        <v>5.6099999999998929</v>
      </c>
    </row>
    <row r="506" spans="1:45" x14ac:dyDescent="0.25">
      <c r="B506" s="4">
        <v>331</v>
      </c>
      <c r="C506" s="4">
        <v>331</v>
      </c>
      <c r="D506" s="5">
        <v>20618</v>
      </c>
      <c r="E506" s="4">
        <v>15369</v>
      </c>
      <c r="F506" s="4">
        <v>972</v>
      </c>
      <c r="H506" s="6" t="s">
        <v>524</v>
      </c>
      <c r="I506" s="112" t="s">
        <v>674</v>
      </c>
      <c r="L506" s="372" t="s">
        <v>730</v>
      </c>
      <c r="M506" s="4" t="s">
        <v>128</v>
      </c>
      <c r="O506" s="10">
        <v>-6.3E-2</v>
      </c>
      <c r="V506" s="208">
        <v>-1.04886E-3</v>
      </c>
      <c r="W506" s="8">
        <v>-1.42079</v>
      </c>
      <c r="X506" s="120">
        <v>0.99939999999999996</v>
      </c>
      <c r="AA506" s="208">
        <v>3.5118899999999999E-22</v>
      </c>
      <c r="AB506" s="208">
        <v>-3.6738499999999999E-18</v>
      </c>
      <c r="AC506" s="208">
        <v>1.4624499999999999E-14</v>
      </c>
      <c r="AD506" s="208">
        <v>-2.84059E-11</v>
      </c>
      <c r="AE506" s="208">
        <v>2.85304E-8</v>
      </c>
      <c r="AF506" s="208">
        <v>-1.3363099999999999E-5</v>
      </c>
      <c r="AG506" s="199">
        <v>-1.4208700000000001</v>
      </c>
      <c r="AH506" s="8">
        <v>0.91910000000000003</v>
      </c>
      <c r="AK506" s="176">
        <v>331</v>
      </c>
      <c r="AL506" s="112" t="s">
        <v>746</v>
      </c>
      <c r="AN506" s="281">
        <v>-1.4254500000000001</v>
      </c>
      <c r="AO506" s="281">
        <v>4.8919799999999999E-5</v>
      </c>
      <c r="AP506" s="281">
        <v>-1.4257899999999999</v>
      </c>
      <c r="AQ506" s="381">
        <v>4.0704500000000003E-5</v>
      </c>
      <c r="AR506" s="200">
        <f t="shared" si="72"/>
        <v>339.9999999997849</v>
      </c>
      <c r="AS506" s="321">
        <f t="shared" si="73"/>
        <v>4.6600000000001085</v>
      </c>
    </row>
    <row r="507" spans="1:45" x14ac:dyDescent="0.25">
      <c r="B507" s="4">
        <v>332</v>
      </c>
      <c r="C507" s="4">
        <v>332</v>
      </c>
      <c r="D507" s="5">
        <v>20496</v>
      </c>
      <c r="E507" s="4">
        <v>15479</v>
      </c>
      <c r="F507" s="4">
        <v>973</v>
      </c>
      <c r="H507" s="6" t="s">
        <v>524</v>
      </c>
      <c r="I507" s="112" t="s">
        <v>674</v>
      </c>
      <c r="L507" s="372" t="s">
        <v>736</v>
      </c>
      <c r="M507" s="4" t="s">
        <v>128</v>
      </c>
      <c r="O507" s="10">
        <v>1.4E-2</v>
      </c>
      <c r="V507" s="208">
        <v>-1.0831700000000001E-3</v>
      </c>
      <c r="W507" s="8">
        <v>-1.41377</v>
      </c>
      <c r="X507" s="120">
        <v>0.99950000000000006</v>
      </c>
      <c r="AA507" s="208">
        <v>1.9291200000000001E-21</v>
      </c>
      <c r="AB507" s="208">
        <v>-1.381E-17</v>
      </c>
      <c r="AC507" s="208">
        <v>3.8902799999999998E-14</v>
      </c>
      <c r="AD507" s="208">
        <v>-5.4697000000000003E-11</v>
      </c>
      <c r="AE507" s="208">
        <v>4.07782E-8</v>
      </c>
      <c r="AF507" s="208">
        <v>-1.5277700000000001E-5</v>
      </c>
      <c r="AG507" s="199">
        <v>-1.4138500000000001</v>
      </c>
      <c r="AH507" s="8">
        <v>0.95420000000000005</v>
      </c>
      <c r="AK507" s="176">
        <v>332</v>
      </c>
      <c r="AL507" s="112" t="s">
        <v>747</v>
      </c>
      <c r="AN507" s="281">
        <v>-1.41733</v>
      </c>
      <c r="AO507" s="281">
        <v>6.1498499999999994E-5</v>
      </c>
      <c r="AP507" s="281">
        <v>-1.41805</v>
      </c>
      <c r="AQ507" s="381">
        <v>6.1076500000000004E-5</v>
      </c>
      <c r="AR507" s="200">
        <f t="shared" si="72"/>
        <v>720.00000000005389</v>
      </c>
      <c r="AS507" s="321">
        <f t="shared" si="73"/>
        <v>3.5600000000000076</v>
      </c>
    </row>
    <row r="508" spans="1:45" x14ac:dyDescent="0.25">
      <c r="B508" s="4">
        <v>333</v>
      </c>
      <c r="C508" s="4">
        <v>333</v>
      </c>
      <c r="D508" s="5">
        <v>20343</v>
      </c>
      <c r="E508" s="4">
        <v>16078</v>
      </c>
      <c r="F508" s="4">
        <v>983</v>
      </c>
      <c r="H508" s="6" t="s">
        <v>524</v>
      </c>
      <c r="I508" s="112" t="s">
        <v>674</v>
      </c>
      <c r="L508" s="372" t="s">
        <v>740</v>
      </c>
      <c r="M508" s="4" t="s">
        <v>120</v>
      </c>
      <c r="O508" s="10">
        <v>-4.4999999999999998E-2</v>
      </c>
      <c r="V508" s="208">
        <v>-1.0617199999999999E-3</v>
      </c>
      <c r="W508" s="8">
        <v>-1.3673900000000001</v>
      </c>
      <c r="X508" s="120">
        <v>0.99970000000000003</v>
      </c>
      <c r="AA508" s="208">
        <v>5.2039399999999999E-22</v>
      </c>
      <c r="AB508" s="208">
        <v>-3.7363899999999999E-18</v>
      </c>
      <c r="AC508" s="208">
        <v>1.08666E-14</v>
      </c>
      <c r="AD508" s="208">
        <v>-1.6520800000000001E-11</v>
      </c>
      <c r="AE508" s="208">
        <v>1.43773E-8</v>
      </c>
      <c r="AF508" s="208">
        <v>-6.56912E-6</v>
      </c>
      <c r="AG508" s="199">
        <v>-1.36738</v>
      </c>
      <c r="AH508" s="8">
        <v>0.91190000000000004</v>
      </c>
      <c r="AK508" s="176">
        <v>333</v>
      </c>
      <c r="AL508" s="112" t="s">
        <v>755</v>
      </c>
      <c r="AN508" s="281">
        <v>-1.3761000000000001</v>
      </c>
      <c r="AO508" s="281">
        <v>9.9669599999999999E-5</v>
      </c>
      <c r="AP508" s="281">
        <v>-1.3766</v>
      </c>
      <c r="AQ508" s="381">
        <v>9.5824900000000005E-5</v>
      </c>
      <c r="AR508" s="200">
        <f t="shared" si="72"/>
        <v>499.99999999994492</v>
      </c>
      <c r="AS508" s="321">
        <f t="shared" si="73"/>
        <v>8.7099999999999955</v>
      </c>
    </row>
    <row r="509" spans="1:45" x14ac:dyDescent="0.25">
      <c r="B509" s="4">
        <v>334</v>
      </c>
      <c r="C509" s="4">
        <v>334</v>
      </c>
      <c r="D509" s="5">
        <v>19993</v>
      </c>
      <c r="E509" s="4">
        <v>12445</v>
      </c>
      <c r="F509" s="4">
        <v>985</v>
      </c>
      <c r="H509" s="6" t="s">
        <v>524</v>
      </c>
      <c r="I509" s="112" t="s">
        <v>674</v>
      </c>
      <c r="L509" s="445" t="s">
        <v>740</v>
      </c>
      <c r="M509" s="29" t="s">
        <v>128</v>
      </c>
      <c r="N509" s="29"/>
      <c r="O509" s="31">
        <v>-2.9000000000000001E-2</v>
      </c>
      <c r="P509" s="209"/>
      <c r="Q509" s="209"/>
      <c r="R509" s="209"/>
      <c r="S509" s="209"/>
      <c r="T509" s="209"/>
      <c r="U509" s="209"/>
      <c r="V509" s="209">
        <v>-1.10501E-3</v>
      </c>
      <c r="W509" s="32">
        <v>-1.3657300000000001</v>
      </c>
      <c r="X509" s="122">
        <v>0.99980000000000002</v>
      </c>
      <c r="Y509" s="209"/>
      <c r="Z509" s="209"/>
      <c r="AA509" s="209">
        <v>-6.6118500000000002E-22</v>
      </c>
      <c r="AB509" s="209">
        <v>4.3603100000000003E-18</v>
      </c>
      <c r="AC509" s="209">
        <v>-1.0339400000000001E-14</v>
      </c>
      <c r="AD509" s="209">
        <v>9.3322599999999993E-12</v>
      </c>
      <c r="AE509" s="209">
        <v>1.0939900000000001E-9</v>
      </c>
      <c r="AF509" s="209">
        <v>-6.7578099999999998E-6</v>
      </c>
      <c r="AG509" s="508">
        <v>-1.36558</v>
      </c>
      <c r="AH509" s="32">
        <v>0.98850000000000005</v>
      </c>
      <c r="AI509" s="29"/>
      <c r="AJ509" s="29"/>
      <c r="AK509" s="176">
        <v>334</v>
      </c>
      <c r="AL509" s="112" t="s">
        <v>758</v>
      </c>
      <c r="AN509" s="281">
        <v>-1.37219</v>
      </c>
      <c r="AO509" s="281">
        <v>5.2865000000000003E-5</v>
      </c>
      <c r="AP509" s="281">
        <v>-1.3735999999999999</v>
      </c>
      <c r="AQ509" s="381">
        <v>5.6008799999999998E-5</v>
      </c>
      <c r="AR509" s="200">
        <f t="shared" si="72"/>
        <v>1409.9999999999113</v>
      </c>
      <c r="AS509" s="321">
        <f t="shared" si="73"/>
        <v>6.4599999999999103</v>
      </c>
    </row>
    <row r="510" spans="1:45" x14ac:dyDescent="0.25">
      <c r="B510" s="4">
        <v>335</v>
      </c>
      <c r="C510" s="4">
        <v>335</v>
      </c>
      <c r="D510" s="5">
        <v>20329</v>
      </c>
      <c r="E510" s="4">
        <v>16079</v>
      </c>
      <c r="F510" s="4">
        <v>982</v>
      </c>
      <c r="H510" s="6" t="s">
        <v>524</v>
      </c>
      <c r="I510" s="112" t="s">
        <v>674</v>
      </c>
      <c r="L510" s="445" t="s">
        <v>742</v>
      </c>
      <c r="M510" s="29" t="s">
        <v>128</v>
      </c>
      <c r="N510" s="29"/>
      <c r="O510" s="31">
        <v>-1.6E-2</v>
      </c>
      <c r="P510" s="209"/>
      <c r="Q510" s="209"/>
      <c r="R510" s="209"/>
      <c r="S510" s="209"/>
      <c r="T510" s="209"/>
      <c r="U510" s="209"/>
      <c r="V510" s="209">
        <v>-1.05163E-3</v>
      </c>
      <c r="W510" s="32">
        <v>-1.41404</v>
      </c>
      <c r="X510" s="122">
        <v>0.99960000000000004</v>
      </c>
      <c r="Y510" s="209"/>
      <c r="Z510" s="209"/>
      <c r="AA510" s="209">
        <v>3.1788299999999999E-21</v>
      </c>
      <c r="AB510" s="209">
        <v>-2.1899700000000001E-17</v>
      </c>
      <c r="AC510" s="209">
        <v>5.8807200000000003E-14</v>
      </c>
      <c r="AD510" s="209">
        <v>-7.7279400000000006E-11</v>
      </c>
      <c r="AE510" s="209">
        <v>5.0925899999999997E-8</v>
      </c>
      <c r="AF510" s="209">
        <v>-1.4024E-5</v>
      </c>
      <c r="AG510" s="508">
        <v>-1.41411</v>
      </c>
      <c r="AH510" s="32">
        <v>0.94910000000000005</v>
      </c>
      <c r="AI510" s="29" t="s">
        <v>802</v>
      </c>
      <c r="AJ510" s="29"/>
      <c r="AK510" s="176">
        <v>335</v>
      </c>
      <c r="AL510" s="444" t="s">
        <v>755</v>
      </c>
      <c r="AM510" s="33"/>
      <c r="AN510" s="281">
        <v>-1.4181999999999999</v>
      </c>
      <c r="AO510" s="379">
        <v>4.9520400000000001E-5</v>
      </c>
      <c r="AP510" s="281">
        <v>-1.4184699999999999</v>
      </c>
      <c r="AQ510" s="387">
        <v>5.1061499999999999E-5</v>
      </c>
      <c r="AR510" s="200">
        <f t="shared" si="72"/>
        <v>269.9999999999925</v>
      </c>
      <c r="AS510" s="321">
        <f t="shared" si="73"/>
        <v>4.1599999999999415</v>
      </c>
    </row>
    <row r="511" spans="1:45" x14ac:dyDescent="0.25">
      <c r="B511" s="4">
        <v>336</v>
      </c>
      <c r="C511" s="4">
        <v>336</v>
      </c>
      <c r="D511" s="5">
        <v>20589</v>
      </c>
      <c r="E511" s="4">
        <v>16081</v>
      </c>
      <c r="F511" s="4">
        <v>981</v>
      </c>
      <c r="H511" s="6" t="s">
        <v>524</v>
      </c>
      <c r="I511" s="112" t="s">
        <v>674</v>
      </c>
      <c r="L511" s="445" t="s">
        <v>742</v>
      </c>
      <c r="M511" s="29" t="s">
        <v>120</v>
      </c>
      <c r="N511" s="29"/>
      <c r="O511" s="31">
        <v>0.01</v>
      </c>
      <c r="P511" s="209"/>
      <c r="Q511" s="209"/>
      <c r="R511" s="209"/>
      <c r="S511" s="209"/>
      <c r="T511" s="209"/>
      <c r="U511" s="209"/>
      <c r="V511" s="209">
        <v>-1.03874E-3</v>
      </c>
      <c r="W511" s="32">
        <v>-1.44295</v>
      </c>
      <c r="X511" s="122">
        <v>0.99990000000000001</v>
      </c>
      <c r="Y511" s="209"/>
      <c r="Z511" s="209"/>
      <c r="AA511" s="209">
        <v>-5.7616799999999997E-22</v>
      </c>
      <c r="AB511" s="209">
        <v>3.6696800000000003E-18</v>
      </c>
      <c r="AC511" s="209">
        <v>-8.1095500000000002E-15</v>
      </c>
      <c r="AD511" s="209">
        <v>5.4218399999999998E-12</v>
      </c>
      <c r="AE511" s="209">
        <v>5.1574599999999997E-9</v>
      </c>
      <c r="AF511" s="209">
        <v>-8.3982899999999999E-6</v>
      </c>
      <c r="AG511" s="508">
        <v>-1.4430400000000001</v>
      </c>
      <c r="AH511" s="32">
        <v>0.98960000000000004</v>
      </c>
      <c r="AI511" s="29" t="s">
        <v>802</v>
      </c>
      <c r="AJ511" s="29"/>
      <c r="AK511" s="176">
        <v>336</v>
      </c>
      <c r="AL511" s="444" t="s">
        <v>755</v>
      </c>
      <c r="AM511" s="33"/>
      <c r="AN511" s="379">
        <v>-1.44692</v>
      </c>
      <c r="AO511" s="379">
        <v>4.8318200000000001E-5</v>
      </c>
      <c r="AP511" s="379">
        <v>-1.4473</v>
      </c>
      <c r="AQ511" s="387">
        <v>5.44613E-5</v>
      </c>
      <c r="AR511" s="200">
        <f t="shared" si="72"/>
        <v>380.00000000004695</v>
      </c>
      <c r="AS511" s="321">
        <f t="shared" si="73"/>
        <v>3.9700000000000291</v>
      </c>
    </row>
    <row r="512" spans="1:45" x14ac:dyDescent="0.25">
      <c r="B512" s="4">
        <v>337</v>
      </c>
      <c r="C512" s="4">
        <v>337</v>
      </c>
      <c r="D512" s="5">
        <v>20832</v>
      </c>
      <c r="E512" s="4">
        <v>16082</v>
      </c>
      <c r="F512" s="4">
        <v>988</v>
      </c>
      <c r="H512" s="6" t="s">
        <v>524</v>
      </c>
      <c r="I512" s="112" t="s">
        <v>674</v>
      </c>
      <c r="L512" s="372" t="s">
        <v>744</v>
      </c>
      <c r="M512" s="4" t="s">
        <v>120</v>
      </c>
      <c r="O512" s="10">
        <v>-2.1999999999999999E-2</v>
      </c>
      <c r="V512" s="208">
        <v>-1.09655E-3</v>
      </c>
      <c r="W512" s="8">
        <v>-1.37442</v>
      </c>
      <c r="X512" s="120">
        <v>0.99980000000000002</v>
      </c>
      <c r="AA512" s="208">
        <v>2.02566E-23</v>
      </c>
      <c r="AB512" s="208">
        <v>7.9581600000000002E-19</v>
      </c>
      <c r="AC512" s="208">
        <v>-4.77931E-15</v>
      </c>
      <c r="AD512" s="208">
        <v>8.3835700000000004E-12</v>
      </c>
      <c r="AE512" s="208">
        <v>-1.4547E-9</v>
      </c>
      <c r="AF512" s="208">
        <v>-8.9844199999999996E-6</v>
      </c>
      <c r="AG512" s="199">
        <v>-1.37435</v>
      </c>
      <c r="AH512" s="8">
        <v>0.99850000000000005</v>
      </c>
      <c r="AK512" s="176">
        <v>337</v>
      </c>
      <c r="AL512" s="112" t="s">
        <v>758</v>
      </c>
      <c r="AN512" s="281">
        <v>-1.37731</v>
      </c>
      <c r="AO512" s="281">
        <v>1.17145E-4</v>
      </c>
      <c r="AP512" s="281">
        <v>-1.3774599999999999</v>
      </c>
      <c r="AQ512" s="381">
        <v>9.0234200000000004E-5</v>
      </c>
      <c r="AR512" s="200">
        <f t="shared" si="72"/>
        <v>149.99999999987244</v>
      </c>
      <c r="AS512" s="321">
        <f t="shared" si="73"/>
        <v>2.8900000000000592</v>
      </c>
    </row>
    <row r="513" spans="2:45" x14ac:dyDescent="0.25">
      <c r="B513" s="4">
        <v>338</v>
      </c>
      <c r="C513" s="4">
        <v>338</v>
      </c>
      <c r="H513" s="6" t="s">
        <v>524</v>
      </c>
      <c r="I513" s="112" t="s">
        <v>674</v>
      </c>
      <c r="L513" s="372" t="s">
        <v>744</v>
      </c>
      <c r="M513" s="4" t="s">
        <v>128</v>
      </c>
      <c r="O513" s="10">
        <v>4.0000000000000001E-3</v>
      </c>
      <c r="V513" s="208">
        <v>-1.11203E-3</v>
      </c>
      <c r="W513" s="8">
        <v>-1.42055</v>
      </c>
      <c r="X513" s="120">
        <v>0.99970000000000003</v>
      </c>
      <c r="AA513" s="208">
        <v>2.3790799999999999E-21</v>
      </c>
      <c r="AB513" s="208">
        <v>-1.5698999999999999E-17</v>
      </c>
      <c r="AC513" s="208">
        <v>4.0579400000000003E-14</v>
      </c>
      <c r="AD513" s="208">
        <v>-5.3439100000000002E-11</v>
      </c>
      <c r="AE513" s="208">
        <v>4.0664599999999999E-8</v>
      </c>
      <c r="AF513" s="208">
        <v>-1.9907100000000001E-5</v>
      </c>
      <c r="AG513" s="199">
        <v>-1.42048</v>
      </c>
      <c r="AH513" s="8">
        <v>0.99609999999999999</v>
      </c>
      <c r="AK513" s="176">
        <v>338</v>
      </c>
      <c r="AR513" s="200"/>
      <c r="AS513" s="321"/>
    </row>
    <row r="514" spans="2:45" x14ac:dyDescent="0.25">
      <c r="B514" s="4">
        <v>339</v>
      </c>
      <c r="C514" s="4">
        <v>339</v>
      </c>
      <c r="D514" s="5">
        <v>20579</v>
      </c>
      <c r="E514" s="4">
        <v>16083</v>
      </c>
      <c r="F514" s="4">
        <v>986</v>
      </c>
      <c r="H514" s="6" t="s">
        <v>524</v>
      </c>
      <c r="I514" s="112" t="s">
        <v>674</v>
      </c>
      <c r="L514" s="372" t="s">
        <v>751</v>
      </c>
      <c r="M514" s="4" t="s">
        <v>120</v>
      </c>
      <c r="O514" s="10">
        <v>-5.6000000000000001E-2</v>
      </c>
      <c r="V514" s="208">
        <v>-1.04806E-3</v>
      </c>
      <c r="W514" s="8">
        <v>-1.3823700000000001</v>
      </c>
      <c r="X514" s="120">
        <v>0.99990000000000001</v>
      </c>
      <c r="AA514" s="208">
        <v>8.3429000000000003E-22</v>
      </c>
      <c r="AB514" s="208">
        <v>-4.4478300000000003E-18</v>
      </c>
      <c r="AC514" s="208">
        <v>8.0941999999999997E-15</v>
      </c>
      <c r="AD514" s="208">
        <v>-6.8090500000000004E-12</v>
      </c>
      <c r="AE514" s="208">
        <v>7.2076699999999998E-9</v>
      </c>
      <c r="AF514" s="208">
        <v>-1.0018500000000001E-5</v>
      </c>
      <c r="AG514" s="199">
        <v>-1.38229</v>
      </c>
      <c r="AH514" s="8">
        <v>0.99770000000000003</v>
      </c>
      <c r="AK514" s="176">
        <v>339</v>
      </c>
      <c r="AL514" s="112" t="s">
        <v>758</v>
      </c>
      <c r="AN514" s="281">
        <v>-1.3865400000000001</v>
      </c>
      <c r="AO514" s="281">
        <v>7.5616899999999998E-5</v>
      </c>
      <c r="AP514" s="281">
        <v>-1.3867499999999999</v>
      </c>
      <c r="AQ514" s="381">
        <v>6.7156799999999994E-5</v>
      </c>
      <c r="AR514" s="200">
        <f t="shared" si="72"/>
        <v>209.99999999982145</v>
      </c>
      <c r="AS514" s="321">
        <f t="shared" ref="AS514:AS528" si="74">(W514-AN514)*1000</f>
        <v>4.170000000000007</v>
      </c>
    </row>
    <row r="515" spans="2:45" x14ac:dyDescent="0.25">
      <c r="B515" s="4">
        <v>340</v>
      </c>
      <c r="C515" s="4">
        <v>340</v>
      </c>
      <c r="D515" s="5">
        <v>19006</v>
      </c>
      <c r="E515" s="4">
        <v>13780</v>
      </c>
      <c r="F515" s="4">
        <v>992</v>
      </c>
      <c r="H515" s="6" t="s">
        <v>524</v>
      </c>
      <c r="I515" s="112" t="s">
        <v>674</v>
      </c>
      <c r="L515" s="372" t="s">
        <v>751</v>
      </c>
      <c r="M515" s="4" t="s">
        <v>128</v>
      </c>
      <c r="O515" s="10">
        <v>-5.2999999999999999E-2</v>
      </c>
      <c r="V515" s="208">
        <v>-1.0865499999999999E-3</v>
      </c>
      <c r="W515" s="8">
        <v>-1.3832800000000001</v>
      </c>
      <c r="X515" s="120">
        <v>0.99950000000000006</v>
      </c>
      <c r="AA515" s="208">
        <v>8.5955600000000005E-23</v>
      </c>
      <c r="AB515" s="208">
        <v>-1.5194E-18</v>
      </c>
      <c r="AC515" s="208">
        <v>7.8643500000000001E-15</v>
      </c>
      <c r="AD515" s="208">
        <v>-1.88608E-11</v>
      </c>
      <c r="AE515" s="208">
        <v>2.45799E-8</v>
      </c>
      <c r="AF515" s="208">
        <v>-1.72444E-5</v>
      </c>
      <c r="AG515" s="199">
        <v>-1.38307</v>
      </c>
      <c r="AH515" s="8">
        <v>0.99239999999999995</v>
      </c>
      <c r="AK515" s="176">
        <v>340</v>
      </c>
      <c r="AL515" s="112" t="s">
        <v>762</v>
      </c>
      <c r="AN515" s="281">
        <v>-1.3875900000000001</v>
      </c>
      <c r="AO515" s="281">
        <v>6.9304899999999994E-5</v>
      </c>
      <c r="AP515" s="281">
        <v>-1.38792</v>
      </c>
      <c r="AQ515" s="381">
        <v>8.1681000000000006E-5</v>
      </c>
      <c r="AR515" s="200">
        <f t="shared" si="72"/>
        <v>329.99999999994145</v>
      </c>
      <c r="AS515" s="321">
        <f t="shared" si="74"/>
        <v>4.310000000000036</v>
      </c>
    </row>
    <row r="516" spans="2:45" x14ac:dyDescent="0.25">
      <c r="B516" s="4">
        <v>341</v>
      </c>
      <c r="C516" s="4">
        <v>341</v>
      </c>
      <c r="D516" s="5">
        <v>20602</v>
      </c>
      <c r="E516" s="4">
        <v>13778</v>
      </c>
      <c r="F516" s="4">
        <v>989</v>
      </c>
      <c r="H516" s="6" t="s">
        <v>524</v>
      </c>
      <c r="I516" s="112" t="s">
        <v>674</v>
      </c>
      <c r="L516" s="372" t="s">
        <v>750</v>
      </c>
      <c r="M516" s="4" t="s">
        <v>120</v>
      </c>
      <c r="O516" s="10">
        <v>-9.9000000000000005E-2</v>
      </c>
      <c r="V516" s="208">
        <v>-1.0725000000000001E-3</v>
      </c>
      <c r="W516" s="8">
        <v>-1.42839</v>
      </c>
      <c r="X516" s="120">
        <v>0.99970000000000003</v>
      </c>
      <c r="AA516" s="208">
        <v>2.97986E-22</v>
      </c>
      <c r="AB516" s="208">
        <v>-5.9912399999999999E-20</v>
      </c>
      <c r="AC516" s="208">
        <v>-5.9029200000000001E-15</v>
      </c>
      <c r="AD516" s="208">
        <v>1.5069600000000001E-11</v>
      </c>
      <c r="AE516" s="208">
        <v>-9.7434299999999997E-9</v>
      </c>
      <c r="AF516" s="208">
        <v>-4.8584400000000002E-6</v>
      </c>
      <c r="AG516" s="199">
        <v>-1.42831</v>
      </c>
      <c r="AH516" s="8">
        <v>0.99619999999999997</v>
      </c>
      <c r="AK516" s="176">
        <v>341</v>
      </c>
      <c r="AL516" s="112" t="s">
        <v>762</v>
      </c>
      <c r="AN516" s="281">
        <v>-1.4362900000000001</v>
      </c>
      <c r="AO516" s="281">
        <v>7.7547599999999996E-5</v>
      </c>
      <c r="AP516" s="281">
        <v>-1.43651</v>
      </c>
      <c r="AQ516" s="381">
        <v>7.2162800000000006E-5</v>
      </c>
      <c r="AR516" s="200">
        <f t="shared" si="72"/>
        <v>219.99999999988694</v>
      </c>
      <c r="AS516" s="321">
        <f t="shared" si="74"/>
        <v>7.9000000000000181</v>
      </c>
    </row>
    <row r="517" spans="2:45" x14ac:dyDescent="0.25">
      <c r="B517" s="4">
        <v>342</v>
      </c>
      <c r="C517" s="4">
        <v>342</v>
      </c>
      <c r="D517" s="5">
        <v>20728</v>
      </c>
      <c r="E517" s="4">
        <v>16080</v>
      </c>
      <c r="F517" s="4">
        <v>984</v>
      </c>
      <c r="H517" s="6" t="s">
        <v>524</v>
      </c>
      <c r="I517" s="112" t="s">
        <v>674</v>
      </c>
      <c r="L517" s="372" t="s">
        <v>749</v>
      </c>
      <c r="M517" s="4" t="s">
        <v>128</v>
      </c>
      <c r="O517" s="10">
        <v>-0.12</v>
      </c>
      <c r="V517" s="208">
        <v>-1.11648E-3</v>
      </c>
      <c r="W517" s="8">
        <v>-1.3691</v>
      </c>
      <c r="X517" s="120">
        <v>0.99980000000000002</v>
      </c>
      <c r="AA517" s="208">
        <v>1.29741E-21</v>
      </c>
      <c r="AB517" s="208">
        <v>-7.3364899999999997E-18</v>
      </c>
      <c r="AC517" s="208">
        <v>1.46722E-14</v>
      </c>
      <c r="AD517" s="208">
        <v>-1.3484E-11</v>
      </c>
      <c r="AE517" s="208">
        <v>1.0899800000000001E-8</v>
      </c>
      <c r="AF517" s="208">
        <v>-1.2271E-5</v>
      </c>
      <c r="AG517" s="199">
        <v>-1.36896</v>
      </c>
      <c r="AH517" s="8">
        <v>0.99750000000000005</v>
      </c>
      <c r="AK517" s="176">
        <v>342</v>
      </c>
      <c r="AL517" s="112" t="s">
        <v>755</v>
      </c>
      <c r="AN517" s="281">
        <v>-1.3718699999999999</v>
      </c>
      <c r="AO517" s="281">
        <v>6.6753800000000005E-5</v>
      </c>
      <c r="AP517" s="281">
        <v>-1.3720600000000001</v>
      </c>
      <c r="AQ517" s="381">
        <v>6.4967800000000005E-5</v>
      </c>
      <c r="AR517" s="200">
        <f t="shared" si="72"/>
        <v>190.00000000013449</v>
      </c>
      <c r="AS517" s="321">
        <f t="shared" si="74"/>
        <v>2.7699999999999392</v>
      </c>
    </row>
    <row r="518" spans="2:45" x14ac:dyDescent="0.25">
      <c r="B518" s="4">
        <v>343</v>
      </c>
      <c r="C518" s="4">
        <v>343</v>
      </c>
      <c r="D518" s="5">
        <v>20336</v>
      </c>
      <c r="E518" s="4">
        <v>16131</v>
      </c>
      <c r="F518" s="4">
        <v>987</v>
      </c>
      <c r="H518" s="6" t="s">
        <v>524</v>
      </c>
      <c r="I518" s="112" t="s">
        <v>674</v>
      </c>
      <c r="L518" s="372" t="s">
        <v>749</v>
      </c>
      <c r="M518" s="4" t="s">
        <v>120</v>
      </c>
      <c r="O518" s="10">
        <v>-0.11600000000000001</v>
      </c>
      <c r="V518" s="208">
        <v>-1.0698699999999999E-3</v>
      </c>
      <c r="W518" s="8">
        <v>-1.4123300000000001</v>
      </c>
      <c r="X518" s="120">
        <v>0.99990000000000001</v>
      </c>
      <c r="AA518" s="208">
        <v>4.2053199999999997E-21</v>
      </c>
      <c r="AB518" s="208">
        <v>-2.6899199999999999E-17</v>
      </c>
      <c r="AC518" s="208">
        <v>6.5385700000000004E-14</v>
      </c>
      <c r="AD518" s="208">
        <v>-7.6508900000000001E-11</v>
      </c>
      <c r="AE518" s="208">
        <v>4.7735200000000001E-8</v>
      </c>
      <c r="AF518" s="208">
        <v>-2.0403599999999999E-5</v>
      </c>
      <c r="AG518" s="199">
        <v>-1.4121999999999999</v>
      </c>
      <c r="AH518" s="8">
        <v>0.99829999999999997</v>
      </c>
      <c r="AK518" s="176">
        <v>343</v>
      </c>
      <c r="AL518" s="112" t="s">
        <v>758</v>
      </c>
      <c r="AN518" s="281">
        <v>-1.41551</v>
      </c>
      <c r="AO518" s="281">
        <v>5.1808799999999998E-5</v>
      </c>
      <c r="AP518" s="281">
        <v>-1.41639</v>
      </c>
      <c r="AQ518" s="381">
        <v>2.4801599999999999E-4</v>
      </c>
      <c r="AR518" s="200">
        <f t="shared" si="72"/>
        <v>879.99999999999193</v>
      </c>
      <c r="AS518" s="321">
        <f t="shared" si="74"/>
        <v>3.1799999999999606</v>
      </c>
    </row>
    <row r="519" spans="2:45" x14ac:dyDescent="0.25">
      <c r="B519" s="4">
        <v>344</v>
      </c>
      <c r="C519" s="4">
        <v>344</v>
      </c>
      <c r="D519" s="5">
        <v>20352</v>
      </c>
      <c r="E519" s="4">
        <v>14101</v>
      </c>
      <c r="F519" s="4">
        <v>993</v>
      </c>
      <c r="H519" s="6" t="s">
        <v>524</v>
      </c>
      <c r="I519" s="112" t="s">
        <v>674</v>
      </c>
      <c r="L519" s="372" t="s">
        <v>748</v>
      </c>
      <c r="M519" s="4" t="s">
        <v>120</v>
      </c>
      <c r="O519" s="10">
        <v>-7.0000000000000007E-2</v>
      </c>
      <c r="V519" s="208">
        <v>-1.0993800000000001E-3</v>
      </c>
      <c r="W519" s="8">
        <v>-1.4090199999999999</v>
      </c>
      <c r="X519" s="120">
        <v>0.99990000000000001</v>
      </c>
      <c r="AA519" s="208">
        <v>2.5649900000000001E-21</v>
      </c>
      <c r="AB519" s="208">
        <v>-1.7887100000000001E-17</v>
      </c>
      <c r="AC519" s="208">
        <v>4.94513E-14</v>
      </c>
      <c r="AD519" s="208">
        <v>-7.0044600000000004E-11</v>
      </c>
      <c r="AE519" s="208">
        <v>5.54727E-8</v>
      </c>
      <c r="AF519" s="208">
        <v>-2.5337199999999999E-5</v>
      </c>
      <c r="AG519" s="199">
        <v>-1.4088499999999999</v>
      </c>
      <c r="AH519" s="8">
        <v>0.99680000000000002</v>
      </c>
      <c r="AK519" s="176">
        <v>344</v>
      </c>
      <c r="AL519" s="112" t="s">
        <v>765</v>
      </c>
      <c r="AN519" s="281">
        <v>-1.41272</v>
      </c>
      <c r="AO519" s="281">
        <v>6.7568099999999994E-5</v>
      </c>
      <c r="AP519" s="281">
        <v>-1.4133199999999999</v>
      </c>
      <c r="AQ519" s="381">
        <v>7.4659000000000005E-5</v>
      </c>
      <c r="AR519" s="200">
        <f t="shared" si="72"/>
        <v>599.99999999993395</v>
      </c>
      <c r="AS519" s="321">
        <f t="shared" si="74"/>
        <v>3.7000000000000366</v>
      </c>
    </row>
    <row r="520" spans="2:45" x14ac:dyDescent="0.25">
      <c r="B520" s="4">
        <v>345</v>
      </c>
      <c r="C520" s="4">
        <v>345</v>
      </c>
      <c r="D520" s="5">
        <v>20039</v>
      </c>
      <c r="E520" s="4">
        <v>14102</v>
      </c>
      <c r="F520" s="4">
        <v>994</v>
      </c>
      <c r="H520" s="6" t="s">
        <v>524</v>
      </c>
      <c r="I520" s="112" t="s">
        <v>674</v>
      </c>
      <c r="L520" s="372" t="s">
        <v>748</v>
      </c>
      <c r="M520" s="4" t="s">
        <v>128</v>
      </c>
      <c r="O520" s="10">
        <v>-0.06</v>
      </c>
      <c r="V520" s="208">
        <v>-1.10903E-3</v>
      </c>
      <c r="W520" s="8">
        <v>-1.39401</v>
      </c>
      <c r="X520" s="120">
        <v>0.99950000000000006</v>
      </c>
      <c r="AA520" s="208">
        <v>2.6286300000000001E-21</v>
      </c>
      <c r="AB520" s="208">
        <v>-1.6994399999999999E-17</v>
      </c>
      <c r="AC520" s="208">
        <v>4.2621600000000001E-14</v>
      </c>
      <c r="AD520" s="208">
        <v>-5.3858300000000003E-11</v>
      </c>
      <c r="AE520" s="208">
        <v>3.9369099999999999E-8</v>
      </c>
      <c r="AF520" s="208">
        <v>-1.9791300000000001E-5</v>
      </c>
      <c r="AG520" s="199">
        <v>-1.39385</v>
      </c>
      <c r="AH520" s="8">
        <v>0.99409999999999998</v>
      </c>
      <c r="AK520" s="176">
        <v>345</v>
      </c>
      <c r="AL520" s="112" t="s">
        <v>765</v>
      </c>
      <c r="AN520" s="281">
        <v>-1.39923</v>
      </c>
      <c r="AO520" s="281">
        <v>7.5553899999999995E-5</v>
      </c>
      <c r="AP520" s="281">
        <v>-1.3994800000000001</v>
      </c>
      <c r="AQ520" s="381">
        <v>5.3863599999999997E-5</v>
      </c>
      <c r="AR520" s="200">
        <f t="shared" si="72"/>
        <v>250.0000000000835</v>
      </c>
      <c r="AS520" s="321">
        <f t="shared" si="74"/>
        <v>5.2200000000000024</v>
      </c>
    </row>
    <row r="521" spans="2:45" x14ac:dyDescent="0.25">
      <c r="B521" s="28">
        <v>346</v>
      </c>
      <c r="C521" s="28">
        <v>346</v>
      </c>
      <c r="D521" s="5">
        <v>21891</v>
      </c>
      <c r="E521" s="4">
        <v>16649</v>
      </c>
      <c r="F521" s="4">
        <v>1000</v>
      </c>
      <c r="H521" s="6" t="s">
        <v>524</v>
      </c>
      <c r="I521" s="112" t="s">
        <v>674</v>
      </c>
      <c r="L521" s="372" t="s">
        <v>759</v>
      </c>
      <c r="M521" s="4" t="s">
        <v>120</v>
      </c>
      <c r="O521" s="10">
        <v>-0.151</v>
      </c>
      <c r="V521" s="360">
        <v>-8.3882800000000001E-4</v>
      </c>
      <c r="W521" s="43">
        <v>-1.2666599999999999</v>
      </c>
      <c r="X521" s="120">
        <v>0.99980000000000002</v>
      </c>
      <c r="AA521" s="208">
        <v>-2.8168799999999999E-22</v>
      </c>
      <c r="AB521" s="208">
        <v>1.2886999999999999E-18</v>
      </c>
      <c r="AC521" s="208">
        <v>-6.7855699999999997E-16</v>
      </c>
      <c r="AD521" s="208">
        <v>-5.5486E-12</v>
      </c>
      <c r="AE521" s="208">
        <v>1.2482000000000001E-8</v>
      </c>
      <c r="AF521" s="208">
        <v>-9.6737800000000007E-6</v>
      </c>
      <c r="AG521" s="199">
        <v>-1.26667</v>
      </c>
      <c r="AH521" s="8">
        <v>0.99270000000000003</v>
      </c>
      <c r="AK521" s="176">
        <v>346</v>
      </c>
      <c r="AL521" s="112" t="s">
        <v>774</v>
      </c>
      <c r="AN521" s="281">
        <v>-1.2720199999999999</v>
      </c>
      <c r="AO521" s="281">
        <v>6.1277699999999998E-5</v>
      </c>
      <c r="AP521" s="281">
        <v>-1.2729699999999999</v>
      </c>
      <c r="AQ521" s="381">
        <v>1.16409E-4</v>
      </c>
      <c r="AR521" s="200">
        <f t="shared" si="72"/>
        <v>950.00000000000637</v>
      </c>
      <c r="AS521" s="321">
        <f t="shared" si="74"/>
        <v>5.3600000000000314</v>
      </c>
    </row>
    <row r="522" spans="2:45" x14ac:dyDescent="0.25">
      <c r="B522" s="28">
        <v>347</v>
      </c>
      <c r="C522" s="28">
        <v>347</v>
      </c>
      <c r="D522" s="5">
        <v>21475</v>
      </c>
      <c r="E522" s="4">
        <v>16669</v>
      </c>
      <c r="F522" s="4">
        <v>999</v>
      </c>
      <c r="H522" s="6" t="s">
        <v>524</v>
      </c>
      <c r="I522" s="112" t="s">
        <v>674</v>
      </c>
      <c r="L522" s="372" t="s">
        <v>759</v>
      </c>
      <c r="M522" s="4" t="s">
        <v>128</v>
      </c>
      <c r="O522" s="10">
        <v>1E-3</v>
      </c>
      <c r="V522" s="360">
        <v>-9.0214899999999998E-4</v>
      </c>
      <c r="W522" s="43">
        <v>-1.26478</v>
      </c>
      <c r="X522" s="120">
        <v>0.99980000000000002</v>
      </c>
      <c r="AA522" s="208">
        <v>-3.8374199999999998E-23</v>
      </c>
      <c r="AB522" s="208">
        <v>-6.1283399999999999E-19</v>
      </c>
      <c r="AC522" s="208">
        <v>5.3738699999999999E-15</v>
      </c>
      <c r="AD522" s="208">
        <v>-1.5900599999999999E-11</v>
      </c>
      <c r="AE522" s="208">
        <v>2.2737E-8</v>
      </c>
      <c r="AF522" s="208">
        <v>-1.5581099999999999E-5</v>
      </c>
      <c r="AG522" s="199">
        <v>-1.2648699999999999</v>
      </c>
      <c r="AH522" s="8">
        <v>0.99180000000000001</v>
      </c>
      <c r="AK522" s="176">
        <v>347</v>
      </c>
      <c r="AL522" s="112" t="s">
        <v>768</v>
      </c>
      <c r="AN522" s="281">
        <v>-1.2707999999999999</v>
      </c>
      <c r="AO522" s="281">
        <v>8.3078900000000002E-5</v>
      </c>
      <c r="AP522" s="281">
        <v>-1.27146</v>
      </c>
      <c r="AQ522" s="381">
        <v>6.6282800000000002E-5</v>
      </c>
      <c r="AR522" s="200">
        <f t="shared" si="72"/>
        <v>660.00000000010493</v>
      </c>
      <c r="AS522" s="321">
        <f t="shared" si="74"/>
        <v>6.0199999999999143</v>
      </c>
    </row>
    <row r="523" spans="2:45" x14ac:dyDescent="0.25">
      <c r="B523" s="28">
        <v>348</v>
      </c>
      <c r="C523" s="28">
        <v>348</v>
      </c>
      <c r="D523" s="5">
        <v>21279</v>
      </c>
      <c r="E523" s="4">
        <v>16667</v>
      </c>
      <c r="F523" s="4">
        <v>1003</v>
      </c>
      <c r="H523" s="6" t="s">
        <v>524</v>
      </c>
      <c r="I523" s="112" t="s">
        <v>674</v>
      </c>
      <c r="L523" s="372" t="s">
        <v>763</v>
      </c>
      <c r="M523" s="4" t="s">
        <v>120</v>
      </c>
      <c r="O523" s="10">
        <v>-0.30499999999999999</v>
      </c>
      <c r="V523" s="360">
        <v>-7.9174599999999996E-4</v>
      </c>
      <c r="W523" s="43">
        <v>-1.3045599999999999</v>
      </c>
      <c r="X523" s="120">
        <v>0.99970000000000003</v>
      </c>
      <c r="AA523" s="208">
        <v>1.4555E-21</v>
      </c>
      <c r="AB523" s="208">
        <v>-9.90954E-18</v>
      </c>
      <c r="AC523" s="208">
        <v>2.6065100000000001E-14</v>
      </c>
      <c r="AD523" s="208">
        <v>-3.2938399999999999E-11</v>
      </c>
      <c r="AE523" s="208">
        <v>2.0209299999999999E-8</v>
      </c>
      <c r="AF523" s="208">
        <v>-4.13496E-6</v>
      </c>
      <c r="AG523" s="199">
        <v>-1.3047299999999999</v>
      </c>
      <c r="AH523" s="8">
        <v>0.96989999999999998</v>
      </c>
      <c r="AK523" s="176">
        <v>348</v>
      </c>
      <c r="AL523" s="112" t="s">
        <v>775</v>
      </c>
      <c r="AN523" s="281">
        <v>-1.30966</v>
      </c>
      <c r="AO523" s="281">
        <v>1.44578E-4</v>
      </c>
      <c r="AP523" s="281">
        <v>-1.31033</v>
      </c>
      <c r="AQ523" s="381">
        <v>3.6904499999999997E-4</v>
      </c>
      <c r="AR523" s="200">
        <f t="shared" si="72"/>
        <v>669.99999999994839</v>
      </c>
      <c r="AS523" s="321">
        <f t="shared" si="74"/>
        <v>5.1000000000001044</v>
      </c>
    </row>
    <row r="524" spans="2:45" x14ac:dyDescent="0.25">
      <c r="B524" s="28">
        <v>349</v>
      </c>
      <c r="C524" s="28">
        <v>349</v>
      </c>
      <c r="D524" s="5">
        <v>21146</v>
      </c>
      <c r="E524" s="4">
        <v>17088</v>
      </c>
      <c r="F524" s="4">
        <v>1001</v>
      </c>
      <c r="H524" s="6" t="s">
        <v>524</v>
      </c>
      <c r="I524" s="112" t="s">
        <v>674</v>
      </c>
      <c r="L524" s="372" t="s">
        <v>763</v>
      </c>
      <c r="M524" s="4" t="s">
        <v>128</v>
      </c>
      <c r="O524" s="10">
        <v>-0.11600000000000001</v>
      </c>
      <c r="V524" s="360">
        <v>-7.8647899999999998E-4</v>
      </c>
      <c r="W524" s="43">
        <v>-1.2900100000000001</v>
      </c>
      <c r="X524" s="120">
        <v>0.99980000000000002</v>
      </c>
      <c r="AA524" s="208">
        <v>6.5600300000000002E-24</v>
      </c>
      <c r="AB524" s="208">
        <v>-6.2225399999999997E-19</v>
      </c>
      <c r="AC524" s="208">
        <v>4.4293500000000001E-15</v>
      </c>
      <c r="AD524" s="208">
        <v>-1.2664E-11</v>
      </c>
      <c r="AE524" s="208">
        <v>1.7793400000000001E-8</v>
      </c>
      <c r="AF524" s="208">
        <v>-1.21096E-5</v>
      </c>
      <c r="AG524" s="199">
        <v>-1.29013</v>
      </c>
      <c r="AH524" s="8">
        <v>0.98850000000000005</v>
      </c>
      <c r="AK524" s="176">
        <v>349</v>
      </c>
      <c r="AL524" s="112" t="s">
        <v>775</v>
      </c>
      <c r="AN524" s="281">
        <v>-1.2965500000000001</v>
      </c>
      <c r="AO524" s="281">
        <v>6.06482E-5</v>
      </c>
      <c r="AP524" s="281">
        <v>-1.2993699999999999</v>
      </c>
      <c r="AQ524" s="381">
        <v>2.5410899999999998E-4</v>
      </c>
      <c r="AR524" s="200">
        <f t="shared" si="72"/>
        <v>2819.9999999998226</v>
      </c>
      <c r="AS524" s="321">
        <f t="shared" si="74"/>
        <v>6.5399999999999903</v>
      </c>
    </row>
    <row r="525" spans="2:45" x14ac:dyDescent="0.25">
      <c r="B525" s="28">
        <v>350</v>
      </c>
      <c r="C525" s="28">
        <v>350</v>
      </c>
      <c r="D525" s="5">
        <v>21874</v>
      </c>
      <c r="E525" s="4">
        <v>16958</v>
      </c>
      <c r="F525" s="4">
        <v>1005</v>
      </c>
      <c r="H525" s="6" t="s">
        <v>524</v>
      </c>
      <c r="I525" s="112" t="s">
        <v>674</v>
      </c>
      <c r="L525" s="372" t="s">
        <v>764</v>
      </c>
      <c r="M525" s="4" t="s">
        <v>120</v>
      </c>
      <c r="O525" s="10">
        <v>-1.4999999999999999E-2</v>
      </c>
      <c r="V525" s="360">
        <v>-9.2823600000000004E-4</v>
      </c>
      <c r="W525" s="43">
        <v>-1.29165</v>
      </c>
      <c r="X525" s="120">
        <v>0.99990000000000001</v>
      </c>
      <c r="AA525" s="208">
        <v>2.0591799999999999E-21</v>
      </c>
      <c r="AB525" s="208">
        <v>-1.28875E-17</v>
      </c>
      <c r="AC525" s="208">
        <v>3.1652299999999999E-14</v>
      </c>
      <c r="AD525" s="208">
        <v>-4.0100799999999999E-11</v>
      </c>
      <c r="AE525" s="208">
        <v>3.1129900000000003E-8</v>
      </c>
      <c r="AF525" s="208">
        <v>-1.6541400000000001E-5</v>
      </c>
      <c r="AG525" s="199">
        <v>-1.29152</v>
      </c>
      <c r="AH525" s="8">
        <v>0.99580000000000002</v>
      </c>
      <c r="AK525" s="176">
        <v>350</v>
      </c>
      <c r="AL525" s="112" t="s">
        <v>777</v>
      </c>
      <c r="AN525" s="281">
        <v>-1.2956799999999999</v>
      </c>
      <c r="AO525" s="281">
        <v>1.0191699999999999E-4</v>
      </c>
      <c r="AP525" s="281">
        <v>-1.29599</v>
      </c>
      <c r="AQ525" s="381">
        <v>1.9185200000000001E-4</v>
      </c>
      <c r="AR525" s="200">
        <f t="shared" si="72"/>
        <v>310.00000000003246</v>
      </c>
      <c r="AS525" s="321">
        <f t="shared" si="74"/>
        <v>4.029999999999978</v>
      </c>
    </row>
    <row r="526" spans="2:45" x14ac:dyDescent="0.25">
      <c r="B526" s="28">
        <v>351</v>
      </c>
      <c r="C526" s="28">
        <v>351</v>
      </c>
      <c r="D526" s="5">
        <v>21827</v>
      </c>
      <c r="E526" s="4">
        <v>16959</v>
      </c>
      <c r="F526" s="4">
        <v>1008</v>
      </c>
      <c r="H526" s="6" t="s">
        <v>524</v>
      </c>
      <c r="I526" s="112" t="s">
        <v>674</v>
      </c>
      <c r="L526" s="372" t="s">
        <v>767</v>
      </c>
      <c r="M526" s="4" t="s">
        <v>128</v>
      </c>
      <c r="O526" s="10">
        <v>-0.10299999999999999</v>
      </c>
      <c r="V526" s="360">
        <v>-7.4990199999999999E-4</v>
      </c>
      <c r="W526" s="43">
        <v>-1.33277</v>
      </c>
      <c r="X526" s="120">
        <v>0.99939999999999996</v>
      </c>
      <c r="AA526" s="208">
        <v>7.0229000000000004E-22</v>
      </c>
      <c r="AB526" s="208">
        <v>-5.4503900000000002E-18</v>
      </c>
      <c r="AC526" s="208">
        <v>1.6808100000000001E-14</v>
      </c>
      <c r="AD526" s="208">
        <v>-2.61837E-11</v>
      </c>
      <c r="AE526" s="208">
        <v>2.1746900000000001E-8</v>
      </c>
      <c r="AF526" s="208">
        <v>-8.6042800000000002E-6</v>
      </c>
      <c r="AG526" s="199">
        <v>-1.3329</v>
      </c>
      <c r="AH526" s="8">
        <v>0.87760000000000005</v>
      </c>
      <c r="AK526" s="176">
        <v>351</v>
      </c>
      <c r="AL526" s="112" t="s">
        <v>777</v>
      </c>
      <c r="AN526" s="281">
        <v>-1.3374600000000001</v>
      </c>
      <c r="AO526" s="281">
        <v>1.80679E-4</v>
      </c>
      <c r="AP526" s="281">
        <v>-1.3376999999999999</v>
      </c>
      <c r="AQ526" s="381">
        <v>2.5247399999999998E-4</v>
      </c>
      <c r="AR526" s="200">
        <f t="shared" si="72"/>
        <v>239.99999999979593</v>
      </c>
      <c r="AS526" s="321">
        <f t="shared" si="74"/>
        <v>4.690000000000083</v>
      </c>
    </row>
    <row r="527" spans="2:45" x14ac:dyDescent="0.25">
      <c r="B527" s="28">
        <v>352</v>
      </c>
      <c r="C527" s="28">
        <v>352</v>
      </c>
      <c r="D527" s="5">
        <v>20265</v>
      </c>
      <c r="E527" s="4">
        <v>16801</v>
      </c>
      <c r="F527" s="4">
        <v>1014</v>
      </c>
      <c r="H527" s="6" t="s">
        <v>524</v>
      </c>
      <c r="I527" s="112" t="s">
        <v>674</v>
      </c>
      <c r="L527" s="372" t="s">
        <v>767</v>
      </c>
      <c r="M527" s="4" t="s">
        <v>120</v>
      </c>
      <c r="O527" s="10">
        <v>-7.0999999999999994E-2</v>
      </c>
      <c r="V527" s="360">
        <v>-8.5636100000000004E-4</v>
      </c>
      <c r="W527" s="43">
        <v>-1.30236</v>
      </c>
      <c r="X527" s="120">
        <v>0.99950000000000006</v>
      </c>
      <c r="AA527" s="208">
        <v>-1.4667800000000001E-21</v>
      </c>
      <c r="AB527" s="208">
        <v>9.8398200000000001E-18</v>
      </c>
      <c r="AC527" s="208">
        <v>-2.44647E-14</v>
      </c>
      <c r="AD527" s="208">
        <v>2.59036E-11</v>
      </c>
      <c r="AE527" s="208">
        <v>-6.7146500000000002E-9</v>
      </c>
      <c r="AF527" s="208">
        <v>-5.5026200000000002E-6</v>
      </c>
      <c r="AG527" s="199">
        <v>-1.3023400000000001</v>
      </c>
      <c r="AH527" s="8">
        <v>0.98429999999999995</v>
      </c>
      <c r="AK527" s="176">
        <v>352</v>
      </c>
      <c r="AL527" s="112" t="s">
        <v>803</v>
      </c>
      <c r="AN527" s="281">
        <v>-1.3073699999999999</v>
      </c>
      <c r="AO527" s="281">
        <v>3.24426E-4</v>
      </c>
      <c r="AP527" s="281">
        <v>-1.30759</v>
      </c>
      <c r="AQ527" s="381">
        <v>4.7383400000000002E-4</v>
      </c>
      <c r="AR527" s="200">
        <f t="shared" si="72"/>
        <v>220.000000000109</v>
      </c>
      <c r="AS527" s="321">
        <f t="shared" si="74"/>
        <v>5.0099999999999589</v>
      </c>
    </row>
    <row r="528" spans="2:45" x14ac:dyDescent="0.25">
      <c r="B528" s="28">
        <v>353</v>
      </c>
      <c r="C528" s="28">
        <v>353</v>
      </c>
      <c r="D528" s="5">
        <v>21848</v>
      </c>
      <c r="E528" s="4">
        <v>17346</v>
      </c>
      <c r="F528" s="4">
        <v>1070</v>
      </c>
      <c r="H528" s="6" t="s">
        <v>524</v>
      </c>
      <c r="I528" s="112" t="s">
        <v>674</v>
      </c>
      <c r="L528" s="372" t="s">
        <v>870</v>
      </c>
      <c r="M528" s="4" t="s">
        <v>120</v>
      </c>
      <c r="O528" s="10">
        <v>-0.13400000000000001</v>
      </c>
      <c r="S528" s="208">
        <v>4.4708E-14</v>
      </c>
      <c r="T528" s="208">
        <v>-1.3666499999999999E-10</v>
      </c>
      <c r="U528" s="208">
        <v>1.07208E-7</v>
      </c>
      <c r="V528" s="360">
        <v>-8.2958100000000002E-4</v>
      </c>
      <c r="W528" s="43">
        <v>-1.3296399999999999</v>
      </c>
      <c r="X528" s="120">
        <v>0.99960000000000004</v>
      </c>
      <c r="AA528" s="208">
        <v>-2.19438E-22</v>
      </c>
      <c r="AB528" s="208">
        <v>8.0700100000000001E-19</v>
      </c>
      <c r="AC528" s="208">
        <v>8.3576399999999997E-16</v>
      </c>
      <c r="AD528" s="208">
        <v>-8.3573499999999993E-12</v>
      </c>
      <c r="AE528" s="208">
        <v>1.5371599999999998E-8</v>
      </c>
      <c r="AF528" s="208">
        <v>-1.0044099999999999E-5</v>
      </c>
      <c r="AG528" s="199">
        <v>-1.32958</v>
      </c>
      <c r="AH528" s="8">
        <v>0.97270000000000001</v>
      </c>
      <c r="AI528" s="4" t="s">
        <v>802</v>
      </c>
      <c r="AK528" s="176">
        <v>353</v>
      </c>
      <c r="AL528" s="112" t="s">
        <v>894</v>
      </c>
      <c r="AN528" s="281">
        <v>-1.34175</v>
      </c>
      <c r="AO528" s="281">
        <v>8.2173499999999995E-5</v>
      </c>
      <c r="AP528" s="281">
        <v>-1.3423499999999999</v>
      </c>
      <c r="AQ528" s="381">
        <v>8.8439300000000006E-5</v>
      </c>
      <c r="AR528" s="200">
        <f t="shared" si="72"/>
        <v>599.99999999993395</v>
      </c>
      <c r="AS528" s="321">
        <f t="shared" si="74"/>
        <v>12.110000000000065</v>
      </c>
    </row>
    <row r="529" spans="2:45" x14ac:dyDescent="0.25">
      <c r="B529" s="4">
        <v>354</v>
      </c>
      <c r="C529" s="4">
        <v>354</v>
      </c>
      <c r="D529" s="5">
        <v>22751</v>
      </c>
      <c r="E529" s="4">
        <v>16799</v>
      </c>
      <c r="F529" s="4">
        <v>1013</v>
      </c>
      <c r="H529" s="6" t="s">
        <v>524</v>
      </c>
      <c r="I529" s="112" t="s">
        <v>674</v>
      </c>
      <c r="L529" s="372" t="s">
        <v>769</v>
      </c>
      <c r="M529" s="4" t="s">
        <v>128</v>
      </c>
      <c r="O529" s="10">
        <v>-1.2999999999999999E-2</v>
      </c>
      <c r="U529" s="208">
        <v>9.8035200000000005E-9</v>
      </c>
      <c r="V529" s="208">
        <v>-1.03425E-3</v>
      </c>
      <c r="W529" s="8">
        <v>-1.39185</v>
      </c>
      <c r="X529" s="120">
        <v>0.99980000000000002</v>
      </c>
      <c r="Y529" s="208">
        <v>8.2910699999999994E-27</v>
      </c>
      <c r="Z529" s="208">
        <v>-7.5806699999999995E-23</v>
      </c>
      <c r="AA529" s="208">
        <v>2.89354E-19</v>
      </c>
      <c r="AB529" s="208">
        <v>-5.96711E-16</v>
      </c>
      <c r="AC529" s="208">
        <v>7.18324E-13</v>
      </c>
      <c r="AD529" s="208">
        <v>-5.0965200000000001E-10</v>
      </c>
      <c r="AE529" s="208">
        <v>2.07783E-7</v>
      </c>
      <c r="AF529" s="208">
        <v>-4.9326899999999997E-5</v>
      </c>
      <c r="AG529" s="199">
        <v>-1.39127</v>
      </c>
      <c r="AH529" s="8">
        <v>0.99870000000000003</v>
      </c>
      <c r="AI529" s="4" t="s">
        <v>802</v>
      </c>
      <c r="AK529" s="176">
        <v>354</v>
      </c>
      <c r="AL529" s="112" t="s">
        <v>803</v>
      </c>
      <c r="AN529" s="281">
        <v>-1.4023099999999999</v>
      </c>
      <c r="AO529" s="281">
        <v>7.3422600000000004E-5</v>
      </c>
      <c r="AP529" s="281">
        <v>-1.40306</v>
      </c>
      <c r="AQ529" s="381">
        <v>3.6991599999999997E-4</v>
      </c>
      <c r="AR529" s="200">
        <f t="shared" si="72"/>
        <v>750.00000000002842</v>
      </c>
      <c r="AS529" s="321">
        <f t="shared" ref="AS529:AS542" si="75">(W529-AN529)*1000</f>
        <v>10.459999999999914</v>
      </c>
    </row>
    <row r="530" spans="2:45" x14ac:dyDescent="0.25">
      <c r="B530" s="4">
        <v>355</v>
      </c>
      <c r="C530" s="4">
        <v>355</v>
      </c>
      <c r="D530" s="5">
        <v>21960</v>
      </c>
      <c r="E530" s="4">
        <v>16800</v>
      </c>
      <c r="F530" s="4">
        <v>1015</v>
      </c>
      <c r="H530" s="6" t="s">
        <v>524</v>
      </c>
      <c r="I530" s="112" t="s">
        <v>674</v>
      </c>
      <c r="L530" s="372" t="s">
        <v>770</v>
      </c>
      <c r="M530" s="4" t="s">
        <v>120</v>
      </c>
      <c r="O530" s="10">
        <v>-8.9999999999999993E-3</v>
      </c>
      <c r="V530" s="208">
        <v>-1.0835700000000001E-3</v>
      </c>
      <c r="W530" s="8">
        <v>-1.4020699999999999</v>
      </c>
      <c r="X530" s="120">
        <v>0.99990000000000001</v>
      </c>
      <c r="AA530" s="208">
        <v>1.1695800000000001E-21</v>
      </c>
      <c r="AB530" s="208">
        <v>-8.99762E-18</v>
      </c>
      <c r="AC530" s="208">
        <v>2.78525E-14</v>
      </c>
      <c r="AD530" s="208">
        <v>-4.4396799999999998E-11</v>
      </c>
      <c r="AE530" s="208">
        <v>3.8998700000000001E-8</v>
      </c>
      <c r="AF530" s="208">
        <v>-1.8266699999999999E-5</v>
      </c>
      <c r="AG530" s="199">
        <v>-1.40228</v>
      </c>
      <c r="AH530" s="8">
        <v>0.98939999999999995</v>
      </c>
      <c r="AK530" s="176">
        <v>355</v>
      </c>
      <c r="AL530" s="112" t="s">
        <v>804</v>
      </c>
      <c r="AN530" s="281">
        <v>-1.40649</v>
      </c>
      <c r="AO530" s="281">
        <v>6.2473599999999998E-5</v>
      </c>
      <c r="AP530" s="281">
        <v>-1.4066399999999999</v>
      </c>
      <c r="AQ530" s="381">
        <v>4.7586300000000002E-5</v>
      </c>
      <c r="AR530" s="200">
        <f t="shared" si="72"/>
        <v>149.99999999987244</v>
      </c>
      <c r="AS530" s="321">
        <f t="shared" si="75"/>
        <v>4.4200000000000905</v>
      </c>
    </row>
    <row r="531" spans="2:45" x14ac:dyDescent="0.25">
      <c r="B531" s="4">
        <v>356</v>
      </c>
      <c r="C531" s="4">
        <v>356</v>
      </c>
      <c r="D531" s="5">
        <v>21888</v>
      </c>
      <c r="E531" s="4">
        <v>16798</v>
      </c>
      <c r="F531" s="4">
        <v>1016</v>
      </c>
      <c r="H531" s="6" t="s">
        <v>524</v>
      </c>
      <c r="I531" s="112" t="s">
        <v>674</v>
      </c>
      <c r="L531" s="372" t="s">
        <v>770</v>
      </c>
      <c r="M531" s="4" t="s">
        <v>128</v>
      </c>
      <c r="O531" s="10">
        <v>2.5000000000000001E-2</v>
      </c>
      <c r="V531" s="208">
        <v>-1.09398E-3</v>
      </c>
      <c r="W531" s="8">
        <v>-1.39429</v>
      </c>
      <c r="X531" s="120">
        <v>0.99990000000000001</v>
      </c>
      <c r="AA531" s="208">
        <v>1.0037399999999999E-23</v>
      </c>
      <c r="AB531" s="208">
        <v>-1.0257199999999999E-18</v>
      </c>
      <c r="AC531" s="208">
        <v>6.8542E-15</v>
      </c>
      <c r="AD531" s="208">
        <v>-1.86057E-11</v>
      </c>
      <c r="AE531" s="208">
        <v>2.6535599999999998E-8</v>
      </c>
      <c r="AF531" s="208">
        <v>-2.12476E-5</v>
      </c>
      <c r="AG531" s="199">
        <v>-1.39445</v>
      </c>
      <c r="AH531" s="8">
        <v>0.99790000000000001</v>
      </c>
      <c r="AK531" s="176">
        <v>356</v>
      </c>
      <c r="AL531" s="112" t="s">
        <v>804</v>
      </c>
      <c r="AN531" s="281">
        <v>-1.3982699999999999</v>
      </c>
      <c r="AO531" s="281">
        <v>4.7892700000000003E-5</v>
      </c>
      <c r="AP531" s="281">
        <v>-1.39855</v>
      </c>
      <c r="AQ531" s="381">
        <v>1.17138E-4</v>
      </c>
      <c r="AR531" s="200">
        <f t="shared" si="72"/>
        <v>280.00000000005798</v>
      </c>
      <c r="AS531" s="321">
        <f t="shared" si="75"/>
        <v>3.9799999999998725</v>
      </c>
    </row>
    <row r="532" spans="2:45" x14ac:dyDescent="0.25">
      <c r="B532" s="4">
        <v>357</v>
      </c>
      <c r="C532" s="4">
        <v>357</v>
      </c>
      <c r="D532" s="5">
        <v>21792</v>
      </c>
      <c r="E532" s="4">
        <v>17507</v>
      </c>
      <c r="F532" s="4">
        <v>1023</v>
      </c>
      <c r="H532" s="6" t="s">
        <v>524</v>
      </c>
      <c r="I532" s="112" t="s">
        <v>674</v>
      </c>
      <c r="L532" s="372" t="s">
        <v>801</v>
      </c>
      <c r="M532" s="4" t="s">
        <v>120</v>
      </c>
      <c r="O532" s="10">
        <v>-3.5999999999999997E-2</v>
      </c>
      <c r="U532" s="208">
        <v>-5.8958499999999997E-9</v>
      </c>
      <c r="V532" s="208">
        <v>-1.0631600000000001E-3</v>
      </c>
      <c r="W532" s="8">
        <v>-1.43052</v>
      </c>
      <c r="X532" s="120">
        <v>0.99950000000000006</v>
      </c>
      <c r="AA532" s="208">
        <v>3.4662099999999998E-21</v>
      </c>
      <c r="AB532" s="208">
        <v>-2.20426E-17</v>
      </c>
      <c r="AC532" s="208">
        <v>5.4115099999999999E-14</v>
      </c>
      <c r="AD532" s="208">
        <v>-6.5470400000000006E-11</v>
      </c>
      <c r="AE532" s="208">
        <v>4.2882300000000003E-8</v>
      </c>
      <c r="AF532" s="208">
        <v>-1.6790600000000001E-5</v>
      </c>
      <c r="AG532" s="199">
        <v>-1.43066</v>
      </c>
      <c r="AH532" s="8">
        <v>0.98740000000000006</v>
      </c>
      <c r="AI532" s="4" t="s">
        <v>802</v>
      </c>
      <c r="AK532" s="176">
        <v>357</v>
      </c>
      <c r="AL532" s="112" t="s">
        <v>867</v>
      </c>
      <c r="AN532" s="281">
        <v>-1.4351799999999999</v>
      </c>
      <c r="AO532" s="281">
        <v>4.9413899999999998E-5</v>
      </c>
      <c r="AP532" s="281">
        <v>-1.4360299999999999</v>
      </c>
      <c r="AQ532" s="381">
        <v>7.1651199999999996E-5</v>
      </c>
      <c r="AR532" s="200">
        <f t="shared" si="72"/>
        <v>850.00000000001739</v>
      </c>
      <c r="AS532" s="321">
        <f t="shared" si="75"/>
        <v>4.6599999999998865</v>
      </c>
    </row>
    <row r="533" spans="2:45" x14ac:dyDescent="0.25">
      <c r="B533" s="4">
        <v>358</v>
      </c>
      <c r="C533" s="4">
        <v>358</v>
      </c>
      <c r="D533" s="5">
        <v>21311</v>
      </c>
      <c r="E533" s="4">
        <v>17175</v>
      </c>
      <c r="F533" s="4">
        <v>1017</v>
      </c>
      <c r="H533" s="6" t="s">
        <v>524</v>
      </c>
      <c r="I533" s="112" t="s">
        <v>674</v>
      </c>
      <c r="L533" s="372" t="s">
        <v>776</v>
      </c>
      <c r="M533" s="4" t="s">
        <v>128</v>
      </c>
      <c r="O533" s="10">
        <v>-7.1999999999999995E-2</v>
      </c>
      <c r="V533" s="208">
        <v>-1.1094900000000001E-3</v>
      </c>
      <c r="W533" s="8">
        <v>-1.40469</v>
      </c>
      <c r="X533" s="120">
        <v>0.99970000000000003</v>
      </c>
      <c r="AA533" s="208">
        <v>-7.2118799999999997E-22</v>
      </c>
      <c r="AB533" s="208">
        <v>3.4918699999999999E-18</v>
      </c>
      <c r="AC533" s="208">
        <v>-3.7199100000000001E-15</v>
      </c>
      <c r="AD533" s="208">
        <v>-6.4561099999999996E-12</v>
      </c>
      <c r="AE533" s="208">
        <v>1.7137899999999999E-8</v>
      </c>
      <c r="AF533" s="208">
        <v>-1.18676E-5</v>
      </c>
      <c r="AG533" s="199">
        <v>-1.4045799999999999</v>
      </c>
      <c r="AH533" s="8">
        <v>0.98509999999999998</v>
      </c>
      <c r="AI533" s="4" t="s">
        <v>802</v>
      </c>
      <c r="AK533" s="176">
        <v>358</v>
      </c>
      <c r="AL533" s="112" t="s">
        <v>816</v>
      </c>
      <c r="AN533" s="281">
        <v>-1.4079600000000001</v>
      </c>
      <c r="AO533" s="281">
        <v>9.2123300000000006E-5</v>
      </c>
      <c r="AP533" s="281">
        <v>-1.4101900000000001</v>
      </c>
      <c r="AQ533" s="381">
        <v>1.03662E-4</v>
      </c>
      <c r="AR533" s="200">
        <f t="shared" si="72"/>
        <v>2229.9999999999541</v>
      </c>
      <c r="AS533" s="321">
        <f t="shared" si="75"/>
        <v>3.2700000000001062</v>
      </c>
    </row>
    <row r="534" spans="2:45" x14ac:dyDescent="0.25">
      <c r="B534" s="4">
        <v>359</v>
      </c>
      <c r="C534" s="4">
        <v>359</v>
      </c>
      <c r="D534" s="5">
        <v>21977</v>
      </c>
      <c r="E534" s="4">
        <v>17194</v>
      </c>
      <c r="F534" s="4">
        <v>1027</v>
      </c>
      <c r="H534" s="6" t="s">
        <v>524</v>
      </c>
      <c r="I534" s="112" t="s">
        <v>674</v>
      </c>
      <c r="L534" s="372" t="s">
        <v>801</v>
      </c>
      <c r="M534" s="4" t="s">
        <v>128</v>
      </c>
      <c r="O534" s="10">
        <v>-0.108</v>
      </c>
      <c r="V534" s="208">
        <v>-1.02535E-3</v>
      </c>
      <c r="W534" s="8">
        <v>-1.45747</v>
      </c>
      <c r="X534" s="120">
        <v>0.99980000000000002</v>
      </c>
      <c r="Y534" s="208">
        <v>5.7837499999999998E-27</v>
      </c>
      <c r="Z534" s="208">
        <v>-4.9472999999999998E-23</v>
      </c>
      <c r="AA534" s="208">
        <v>1.7326E-19</v>
      </c>
      <c r="AB534" s="208">
        <v>-3.1917699999999999E-16</v>
      </c>
      <c r="AC534" s="208">
        <v>3.3115000000000001E-13</v>
      </c>
      <c r="AD534" s="208">
        <v>-1.9425499999999999E-10</v>
      </c>
      <c r="AE534" s="208">
        <v>6.54391E-8</v>
      </c>
      <c r="AF534" s="208">
        <v>-1.6462099999999999E-5</v>
      </c>
      <c r="AG534" s="199">
        <v>-1.45716</v>
      </c>
      <c r="AH534" s="8">
        <v>0.99229999999999996</v>
      </c>
      <c r="AI534" s="4" t="s">
        <v>802</v>
      </c>
      <c r="AK534" s="176">
        <v>359</v>
      </c>
      <c r="AL534" s="112" t="s">
        <v>833</v>
      </c>
      <c r="AN534" s="281">
        <v>-1.4629399999999999</v>
      </c>
      <c r="AO534" s="281">
        <v>1.15411E-4</v>
      </c>
      <c r="AP534" s="281">
        <v>-1.4634</v>
      </c>
      <c r="AQ534" s="381">
        <v>2.38858E-4</v>
      </c>
      <c r="AR534" s="200">
        <f t="shared" si="72"/>
        <v>460.00000000012699</v>
      </c>
      <c r="AS534" s="321">
        <f t="shared" si="75"/>
        <v>5.4699999999998639</v>
      </c>
    </row>
    <row r="535" spans="2:45" x14ac:dyDescent="0.25">
      <c r="B535" s="4">
        <v>360</v>
      </c>
      <c r="C535" s="4">
        <v>360</v>
      </c>
      <c r="D535" s="5">
        <v>21286</v>
      </c>
      <c r="E535" s="4">
        <v>17195</v>
      </c>
      <c r="F535" s="4">
        <v>1026</v>
      </c>
      <c r="H535" s="6" t="s">
        <v>524</v>
      </c>
      <c r="I535" s="112" t="s">
        <v>674</v>
      </c>
      <c r="L535" s="372" t="s">
        <v>811</v>
      </c>
      <c r="M535" s="4" t="s">
        <v>120</v>
      </c>
      <c r="O535" s="10">
        <v>-3.1E-2</v>
      </c>
      <c r="V535" s="208">
        <v>-1.00398E-3</v>
      </c>
      <c r="W535" s="8">
        <v>-1.4098599999999999</v>
      </c>
      <c r="X535" s="120">
        <v>0.99980000000000002</v>
      </c>
      <c r="Y535" s="208">
        <v>6.0699400000000002E-27</v>
      </c>
      <c r="Z535" s="208">
        <v>-5.4162799999999995E-23</v>
      </c>
      <c r="AA535" s="208">
        <v>1.9942400000000001E-19</v>
      </c>
      <c r="AB535" s="208">
        <v>-3.89499E-16</v>
      </c>
      <c r="AC535" s="208">
        <v>4.3104500000000001E-13</v>
      </c>
      <c r="AD535" s="208">
        <v>-2.6791600000000001E-10</v>
      </c>
      <c r="AE535" s="208">
        <v>9.0750899999999998E-8</v>
      </c>
      <c r="AF535" s="208">
        <v>-2.0867099999999999E-5</v>
      </c>
      <c r="AG535" s="199">
        <v>-1.40991</v>
      </c>
      <c r="AH535" s="8">
        <v>0.998</v>
      </c>
      <c r="AI535" s="4" t="s">
        <v>802</v>
      </c>
      <c r="AK535" s="176">
        <v>360</v>
      </c>
      <c r="AL535" s="112" t="s">
        <v>833</v>
      </c>
      <c r="AN535" s="281">
        <v>-1.4141600000000001</v>
      </c>
      <c r="AO535" s="281">
        <v>9.3030300000000003E-5</v>
      </c>
      <c r="AP535" s="281">
        <v>-1.4141999999999999</v>
      </c>
      <c r="AQ535" s="381">
        <v>8.1911999999999998E-5</v>
      </c>
      <c r="AR535" s="200">
        <f t="shared" si="72"/>
        <v>39.999999999817959</v>
      </c>
      <c r="AS535" s="321">
        <f t="shared" si="75"/>
        <v>4.3000000000001926</v>
      </c>
    </row>
    <row r="536" spans="2:45" x14ac:dyDescent="0.25">
      <c r="B536" s="4">
        <v>361</v>
      </c>
      <c r="C536" s="4">
        <v>361</v>
      </c>
      <c r="D536" s="30">
        <v>21026</v>
      </c>
      <c r="E536" s="4">
        <v>17213</v>
      </c>
      <c r="F536" s="4">
        <v>1025</v>
      </c>
      <c r="H536" s="6" t="s">
        <v>524</v>
      </c>
      <c r="I536" s="112" t="s">
        <v>674</v>
      </c>
      <c r="L536" s="372" t="s">
        <v>812</v>
      </c>
      <c r="M536" s="4" t="s">
        <v>128</v>
      </c>
      <c r="O536" s="10">
        <v>-4.9000000000000002E-2</v>
      </c>
      <c r="V536" s="208">
        <v>-1.0264899999999999E-3</v>
      </c>
      <c r="W536" s="8">
        <v>-1.4250700000000001</v>
      </c>
      <c r="X536" s="120">
        <v>0.99990000000000001</v>
      </c>
      <c r="Y536" s="208">
        <v>1.1695E-26</v>
      </c>
      <c r="Z536" s="208">
        <v>-1.0023399999999999E-22</v>
      </c>
      <c r="AA536" s="208">
        <v>3.5319299999999998E-19</v>
      </c>
      <c r="AB536" s="208">
        <v>-6.5957900000000004E-16</v>
      </c>
      <c r="AC536" s="208">
        <v>7.0241400000000002E-13</v>
      </c>
      <c r="AD536" s="208">
        <v>-4.3029199999999999E-10</v>
      </c>
      <c r="AE536" s="208">
        <v>1.5095799999999999E-7</v>
      </c>
      <c r="AF536" s="208">
        <v>-3.3079E-5</v>
      </c>
      <c r="AG536" s="199">
        <v>-1.42482</v>
      </c>
      <c r="AH536" s="8">
        <v>0.99550000000000005</v>
      </c>
      <c r="AI536" s="4" t="s">
        <v>802</v>
      </c>
      <c r="AK536" s="176">
        <v>361</v>
      </c>
      <c r="AL536" s="112" t="s">
        <v>833</v>
      </c>
      <c r="AN536" s="281">
        <v>-1.4278900000000001</v>
      </c>
      <c r="AO536" s="281">
        <v>8.4248700000000005E-5</v>
      </c>
      <c r="AP536" s="281">
        <v>-1.4281699999999999</v>
      </c>
      <c r="AQ536" s="381">
        <v>7.4315799999999998E-5</v>
      </c>
      <c r="AR536" s="200">
        <f t="shared" si="72"/>
        <v>279.99999999983595</v>
      </c>
      <c r="AS536" s="321">
        <f t="shared" si="75"/>
        <v>2.8200000000000447</v>
      </c>
    </row>
    <row r="537" spans="2:45" x14ac:dyDescent="0.25">
      <c r="B537" s="4">
        <v>362</v>
      </c>
      <c r="C537" s="4">
        <v>362</v>
      </c>
      <c r="D537" s="30">
        <v>21216</v>
      </c>
      <c r="E537" s="4">
        <v>17214</v>
      </c>
      <c r="F537" s="4">
        <v>1028</v>
      </c>
      <c r="H537" s="6" t="s">
        <v>524</v>
      </c>
      <c r="I537" s="112" t="s">
        <v>674</v>
      </c>
      <c r="L537" s="372" t="s">
        <v>812</v>
      </c>
      <c r="M537" s="4" t="s">
        <v>120</v>
      </c>
      <c r="O537" s="10">
        <v>8.0000000000000002E-3</v>
      </c>
      <c r="T537" s="208">
        <v>8.4711500000000007E-12</v>
      </c>
      <c r="U537" s="208">
        <v>-5.9143900000000003E-9</v>
      </c>
      <c r="V537" s="208">
        <v>-1.07788E-3</v>
      </c>
      <c r="W537" s="8">
        <v>-1.4160600000000001</v>
      </c>
      <c r="X537" s="120">
        <v>0.99960000000000004</v>
      </c>
      <c r="AA537" s="208">
        <v>1.22566E-21</v>
      </c>
      <c r="AB537" s="208">
        <v>-9.4274099999999994E-18</v>
      </c>
      <c r="AC537" s="208">
        <v>2.9462900000000003E-14</v>
      </c>
      <c r="AD537" s="208">
        <v>-4.8146100000000001E-11</v>
      </c>
      <c r="AE537" s="208">
        <v>4.3946600000000001E-8</v>
      </c>
      <c r="AF537" s="208">
        <v>-2.0367300000000001E-5</v>
      </c>
      <c r="AG537" s="199">
        <v>-1.41591</v>
      </c>
      <c r="AH537" s="8">
        <v>0.98050000000000004</v>
      </c>
      <c r="AI537" s="4" t="s">
        <v>802</v>
      </c>
      <c r="AK537" s="176">
        <v>362</v>
      </c>
      <c r="AL537" s="112" t="s">
        <v>833</v>
      </c>
      <c r="AN537" s="281">
        <v>-1.41852</v>
      </c>
      <c r="AO537" s="281">
        <v>1.02552E-4</v>
      </c>
      <c r="AP537" s="281">
        <v>-1.4188000000000001</v>
      </c>
      <c r="AQ537" s="381">
        <v>8.44441E-5</v>
      </c>
      <c r="AR537" s="200">
        <f t="shared" si="72"/>
        <v>280.00000000005798</v>
      </c>
      <c r="AS537" s="321">
        <f t="shared" si="75"/>
        <v>2.4599999999999067</v>
      </c>
    </row>
    <row r="538" spans="2:45" x14ac:dyDescent="0.25">
      <c r="B538" s="4">
        <v>363</v>
      </c>
      <c r="C538" s="4">
        <v>363</v>
      </c>
      <c r="D538" s="5">
        <v>21803</v>
      </c>
      <c r="E538" s="4">
        <v>16961</v>
      </c>
      <c r="F538" s="4">
        <v>1030</v>
      </c>
      <c r="H538" s="6" t="s">
        <v>524</v>
      </c>
      <c r="I538" s="112" t="s">
        <v>674</v>
      </c>
      <c r="L538" s="372" t="s">
        <v>815</v>
      </c>
      <c r="M538" s="4" t="s">
        <v>120</v>
      </c>
      <c r="O538" s="10">
        <v>-3.5000000000000003E-2</v>
      </c>
      <c r="T538" s="208">
        <v>-1.58111E-11</v>
      </c>
      <c r="U538" s="208">
        <v>-1.16095E-8</v>
      </c>
      <c r="V538" s="208">
        <v>-1.01293E-3</v>
      </c>
      <c r="W538" s="8">
        <v>-1.41357</v>
      </c>
      <c r="X538" s="120">
        <v>0.99950000000000006</v>
      </c>
      <c r="AA538" s="208">
        <v>2.0337199999999999E-21</v>
      </c>
      <c r="AB538" s="208">
        <v>-1.3887E-17</v>
      </c>
      <c r="AC538" s="208">
        <v>3.7213799999999997E-14</v>
      </c>
      <c r="AD538" s="208">
        <v>-4.9961200000000002E-11</v>
      </c>
      <c r="AE538" s="208">
        <v>3.6800599999999998E-8</v>
      </c>
      <c r="AF538" s="208">
        <v>-1.6969999999999998E-5</v>
      </c>
      <c r="AG538" s="199">
        <v>-1.4137200000000001</v>
      </c>
      <c r="AH538" s="8">
        <v>0.98119999999999996</v>
      </c>
      <c r="AI538" s="4" t="s">
        <v>802</v>
      </c>
      <c r="AK538" s="176">
        <v>363</v>
      </c>
      <c r="AL538" s="112" t="s">
        <v>834</v>
      </c>
      <c r="AN538" s="281">
        <v>-1.4178200000000001</v>
      </c>
      <c r="AO538" s="281">
        <v>6.2368500000000004E-5</v>
      </c>
      <c r="AP538" s="281">
        <v>-1.41801</v>
      </c>
      <c r="AQ538" s="381">
        <v>9.0558199999999996E-5</v>
      </c>
      <c r="AR538" s="200">
        <f t="shared" si="72"/>
        <v>189.99999999991246</v>
      </c>
      <c r="AS538" s="321">
        <f t="shared" si="75"/>
        <v>4.250000000000087</v>
      </c>
    </row>
    <row r="539" spans="2:45" x14ac:dyDescent="0.25">
      <c r="B539" s="4">
        <v>364</v>
      </c>
      <c r="C539" s="4">
        <v>364</v>
      </c>
      <c r="D539" s="5">
        <v>21246</v>
      </c>
      <c r="E539" s="4">
        <v>17422</v>
      </c>
      <c r="F539" s="4">
        <v>1029</v>
      </c>
      <c r="H539" s="6" t="s">
        <v>524</v>
      </c>
      <c r="I539" s="112" t="s">
        <v>674</v>
      </c>
      <c r="L539" s="372" t="s">
        <v>815</v>
      </c>
      <c r="M539" s="4" t="s">
        <v>128</v>
      </c>
      <c r="O539" s="10">
        <v>-9.0999999999999998E-2</v>
      </c>
      <c r="V539" s="208">
        <v>-1.0012E-3</v>
      </c>
      <c r="W539" s="8">
        <v>-1.4257899999999999</v>
      </c>
      <c r="X539" s="120">
        <v>0.99980000000000002</v>
      </c>
      <c r="AA539" s="208">
        <v>3.2303399999999999E-21</v>
      </c>
      <c r="AB539" s="208">
        <v>-2.0772E-17</v>
      </c>
      <c r="AC539" s="208">
        <v>5.1859600000000002E-14</v>
      </c>
      <c r="AD539" s="208">
        <v>-6.4334400000000006E-11</v>
      </c>
      <c r="AE539" s="208">
        <v>4.3946799999999999E-8</v>
      </c>
      <c r="AF539" s="208">
        <v>-1.9323000000000001E-5</v>
      </c>
      <c r="AG539" s="199">
        <v>-1.42577</v>
      </c>
      <c r="AH539" s="8">
        <v>0.99539999999999995</v>
      </c>
      <c r="AI539" s="4" t="s">
        <v>802</v>
      </c>
      <c r="AK539" s="176">
        <v>364</v>
      </c>
      <c r="AL539" s="112" t="s">
        <v>873</v>
      </c>
      <c r="AN539" s="281">
        <v>-1.43225</v>
      </c>
      <c r="AO539" s="281">
        <v>1.2604000000000001E-4</v>
      </c>
      <c r="AP539" s="281">
        <v>-1.4334</v>
      </c>
      <c r="AQ539" s="381">
        <v>1.3822699999999999E-4</v>
      </c>
      <c r="AR539" s="200">
        <f t="shared" si="72"/>
        <v>1149.9999999999843</v>
      </c>
      <c r="AS539" s="321">
        <f t="shared" si="75"/>
        <v>6.4600000000001323</v>
      </c>
    </row>
    <row r="540" spans="2:45" x14ac:dyDescent="0.25">
      <c r="B540" s="28">
        <v>365</v>
      </c>
      <c r="C540" s="28">
        <v>365</v>
      </c>
      <c r="D540" s="5">
        <v>21839</v>
      </c>
      <c r="E540" s="4">
        <v>17506</v>
      </c>
      <c r="F540" s="4">
        <v>1046</v>
      </c>
      <c r="H540" s="6" t="s">
        <v>524</v>
      </c>
      <c r="I540" s="112" t="s">
        <v>674</v>
      </c>
      <c r="L540" s="372" t="s">
        <v>848</v>
      </c>
      <c r="M540" s="4" t="s">
        <v>120</v>
      </c>
      <c r="O540" s="10">
        <v>-0.11899999999999999</v>
      </c>
      <c r="Q540" s="208">
        <v>-1.1099399999999999E-19</v>
      </c>
      <c r="R540" s="208">
        <v>6.2397500000000005E-16</v>
      </c>
      <c r="S540" s="208">
        <v>-1.22215E-12</v>
      </c>
      <c r="T540" s="208">
        <v>9.7886700000000003E-10</v>
      </c>
      <c r="U540" s="208">
        <v>-3.0346699999999997E-7</v>
      </c>
      <c r="V540" s="208">
        <v>-1.0467499999999999E-3</v>
      </c>
      <c r="W540" s="8">
        <v>-1.44902</v>
      </c>
      <c r="X540" s="120">
        <v>0.99880000000000002</v>
      </c>
      <c r="Z540" s="208">
        <v>1.05336E-24</v>
      </c>
      <c r="AA540" s="208">
        <v>-8.5970699999999995E-21</v>
      </c>
      <c r="AB540" s="208">
        <v>2.9088600000000001E-17</v>
      </c>
      <c r="AC540" s="208">
        <v>-5.2839700000000002E-14</v>
      </c>
      <c r="AD540" s="208">
        <v>5.4978200000000002E-11</v>
      </c>
      <c r="AE540" s="208">
        <v>-3.1705599999999998E-8</v>
      </c>
      <c r="AF540" s="208">
        <v>9.0061300000000005E-6</v>
      </c>
      <c r="AG540" s="522">
        <v>-1.4491000000000001</v>
      </c>
      <c r="AH540" s="43">
        <v>0.67390000000000005</v>
      </c>
      <c r="AI540" s="4" t="s">
        <v>802</v>
      </c>
      <c r="AK540" s="176">
        <v>365</v>
      </c>
      <c r="AL540" s="112" t="s">
        <v>867</v>
      </c>
      <c r="AN540" s="281">
        <v>-1.4524999999999999</v>
      </c>
      <c r="AO540" s="281">
        <v>3.7012299999999998E-5</v>
      </c>
      <c r="AP540" s="281">
        <v>-1.45445</v>
      </c>
      <c r="AQ540" s="381">
        <v>6.2689300000000003E-5</v>
      </c>
      <c r="AR540" s="200">
        <f t="shared" si="72"/>
        <v>1950.0000000001182</v>
      </c>
      <c r="AS540" s="321">
        <f t="shared" si="75"/>
        <v>3.4799999999999276</v>
      </c>
    </row>
    <row r="541" spans="2:45" x14ac:dyDescent="0.25">
      <c r="B541" s="28">
        <v>366</v>
      </c>
      <c r="C541" s="28">
        <v>366</v>
      </c>
      <c r="D541" s="5">
        <v>21910</v>
      </c>
      <c r="E541" s="4">
        <v>17351</v>
      </c>
      <c r="F541" s="4">
        <v>1045</v>
      </c>
      <c r="H541" s="6" t="s">
        <v>524</v>
      </c>
      <c r="I541" s="112" t="s">
        <v>674</v>
      </c>
      <c r="L541" s="372" t="s">
        <v>848</v>
      </c>
      <c r="M541" s="4" t="s">
        <v>128</v>
      </c>
      <c r="O541" s="10">
        <v>-5.6000000000000001E-2</v>
      </c>
      <c r="V541" s="208">
        <v>-1.17505E-3</v>
      </c>
      <c r="W541" s="8">
        <v>-1.4016</v>
      </c>
      <c r="X541" s="120">
        <v>0.99939999999999996</v>
      </c>
      <c r="AA541" s="208">
        <v>1.33384E-21</v>
      </c>
      <c r="AB541" s="208">
        <v>-1.0032100000000001E-17</v>
      </c>
      <c r="AC541" s="208">
        <v>2.9739599999999998E-14</v>
      </c>
      <c r="AD541" s="208">
        <v>-4.3283600000000002E-11</v>
      </c>
      <c r="AE541" s="208">
        <v>3.1304099999999999E-8</v>
      </c>
      <c r="AF541" s="208">
        <v>-9.3621800000000002E-6</v>
      </c>
      <c r="AG541" s="522">
        <v>-1.40141</v>
      </c>
      <c r="AH541" s="43">
        <v>0.89539999999999997</v>
      </c>
      <c r="AI541" s="4" t="s">
        <v>802</v>
      </c>
      <c r="AK541" s="176">
        <v>366</v>
      </c>
      <c r="AL541" s="112" t="s">
        <v>867</v>
      </c>
      <c r="AN541" s="281">
        <v>-1.4057200000000001</v>
      </c>
      <c r="AO541" s="281">
        <v>4.3052100000000001E-5</v>
      </c>
      <c r="AP541" s="281">
        <v>-1.4068000000000001</v>
      </c>
      <c r="AQ541" s="381">
        <v>5.7167499999999998E-5</v>
      </c>
      <c r="AR541" s="200">
        <f t="shared" si="72"/>
        <v>1079.99999999997</v>
      </c>
      <c r="AS541" s="321">
        <f t="shared" si="75"/>
        <v>4.1200000000001236</v>
      </c>
    </row>
    <row r="542" spans="2:45" x14ac:dyDescent="0.25">
      <c r="B542" s="28">
        <v>367</v>
      </c>
      <c r="C542" s="28">
        <v>367</v>
      </c>
      <c r="D542" s="5">
        <v>21267</v>
      </c>
      <c r="E542" s="4">
        <v>17352</v>
      </c>
      <c r="F542" s="4">
        <v>1044</v>
      </c>
      <c r="H542" s="6" t="s">
        <v>524</v>
      </c>
      <c r="I542" s="112" t="s">
        <v>674</v>
      </c>
      <c r="L542" s="372" t="s">
        <v>849</v>
      </c>
      <c r="M542" s="4" t="s">
        <v>120</v>
      </c>
      <c r="O542" s="10">
        <v>-6.2E-2</v>
      </c>
      <c r="Q542" s="208">
        <v>9.6524899999999998E-20</v>
      </c>
      <c r="R542" s="208">
        <v>-5.2945900000000001E-16</v>
      </c>
      <c r="S542" s="208">
        <v>1.0355600000000001E-12</v>
      </c>
      <c r="T542" s="208">
        <v>-8.2819899999999999E-10</v>
      </c>
      <c r="U542" s="208">
        <v>2.3583099999999999E-7</v>
      </c>
      <c r="V542" s="208">
        <v>-1.0663599999999999E-3</v>
      </c>
      <c r="W542" s="8">
        <v>-1.3946099999999999</v>
      </c>
      <c r="X542" s="120">
        <v>0.99970000000000003</v>
      </c>
      <c r="AA542" s="208">
        <v>2.56637E-21</v>
      </c>
      <c r="AB542" s="208">
        <v>-1.7751100000000001E-17</v>
      </c>
      <c r="AC542" s="208">
        <v>4.8222399999999999E-14</v>
      </c>
      <c r="AD542" s="208">
        <v>-6.4893699999999998E-11</v>
      </c>
      <c r="AE542" s="208">
        <v>4.4366899999999997E-8</v>
      </c>
      <c r="AF542" s="208">
        <v>-1.4000400000000001E-5</v>
      </c>
      <c r="AG542" s="522">
        <v>-1.39455</v>
      </c>
      <c r="AH542" s="43">
        <v>0.93600000000000005</v>
      </c>
      <c r="AI542" s="4" t="s">
        <v>802</v>
      </c>
      <c r="AK542" s="176">
        <v>367</v>
      </c>
      <c r="AL542" s="112" t="s">
        <v>867</v>
      </c>
      <c r="AN542" s="281">
        <v>-1.4004799999999999</v>
      </c>
      <c r="AO542" s="281">
        <v>1.9986099999999999E-4</v>
      </c>
      <c r="AP542" s="281">
        <v>-1.4013899999999999</v>
      </c>
      <c r="AQ542" s="381">
        <v>1.92967E-4</v>
      </c>
      <c r="AR542" s="200">
        <f t="shared" si="72"/>
        <v>909.99999999996635</v>
      </c>
      <c r="AS542" s="321">
        <f t="shared" si="75"/>
        <v>5.8700000000000419</v>
      </c>
    </row>
    <row r="543" spans="2:45" x14ac:dyDescent="0.25">
      <c r="B543" s="4">
        <v>368</v>
      </c>
      <c r="C543" s="4">
        <v>368</v>
      </c>
      <c r="H543" s="6"/>
      <c r="AR543" s="200"/>
      <c r="AS543" s="321"/>
    </row>
    <row r="544" spans="2:45" x14ac:dyDescent="0.25">
      <c r="B544" s="4">
        <v>369</v>
      </c>
      <c r="C544" s="4">
        <v>369</v>
      </c>
      <c r="D544" s="5">
        <v>22739</v>
      </c>
      <c r="E544" s="4">
        <v>18991</v>
      </c>
      <c r="F544" s="4">
        <v>1047</v>
      </c>
      <c r="H544" s="6" t="s">
        <v>524</v>
      </c>
      <c r="I544" s="112" t="s">
        <v>674</v>
      </c>
      <c r="L544" s="372" t="s">
        <v>850</v>
      </c>
      <c r="M544" s="4" t="s">
        <v>120</v>
      </c>
      <c r="O544" s="10">
        <v>-0.05</v>
      </c>
      <c r="V544" s="208">
        <v>-1.0302200000000001E-3</v>
      </c>
      <c r="W544" s="8">
        <v>-1.4349099999999999</v>
      </c>
      <c r="X544" s="120">
        <v>0.99970000000000003</v>
      </c>
      <c r="Y544" s="208">
        <v>-2.1320900000000002E-27</v>
      </c>
      <c r="Z544" s="208">
        <v>1.94339E-23</v>
      </c>
      <c r="AA544" s="208">
        <v>-7.3656700000000002E-20</v>
      </c>
      <c r="AB544" s="208">
        <v>1.49924E-16</v>
      </c>
      <c r="AC544" s="208">
        <v>-1.7668100000000001E-13</v>
      </c>
      <c r="AD544" s="208">
        <v>1.2132E-10</v>
      </c>
      <c r="AE544" s="208">
        <v>-4.6269399999999997E-8</v>
      </c>
      <c r="AF544" s="208">
        <v>8.0588199999999995E-6</v>
      </c>
      <c r="AG544" s="199">
        <v>-1.43496</v>
      </c>
      <c r="AH544" s="8">
        <v>0.84460000000000002</v>
      </c>
      <c r="AI544" s="4" t="s">
        <v>802</v>
      </c>
      <c r="AK544" s="176">
        <v>369</v>
      </c>
      <c r="AL544" s="112" t="s">
        <v>940</v>
      </c>
      <c r="AN544" s="281">
        <v>-1.43859</v>
      </c>
      <c r="AO544" s="281">
        <v>9.1169100000000001E-5</v>
      </c>
      <c r="AP544" s="281">
        <v>-1.43902</v>
      </c>
      <c r="AQ544" s="381">
        <v>1.1234E-4</v>
      </c>
      <c r="AR544" s="200">
        <f t="shared" ref="AR544" si="76">(AN544-AP544)*10^6</f>
        <v>429.99999999993042</v>
      </c>
      <c r="AS544" s="321">
        <f>(W544-AN544)*1000</f>
        <v>3.6800000000001276</v>
      </c>
    </row>
    <row r="545" spans="1:45" x14ac:dyDescent="0.25">
      <c r="B545" s="4">
        <v>370</v>
      </c>
      <c r="C545" s="4">
        <v>370</v>
      </c>
      <c r="D545" s="5">
        <v>21832</v>
      </c>
      <c r="E545" s="4">
        <v>17420</v>
      </c>
      <c r="F545" s="4">
        <v>1049</v>
      </c>
      <c r="H545" s="6" t="s">
        <v>524</v>
      </c>
      <c r="I545" s="112" t="s">
        <v>674</v>
      </c>
      <c r="L545" s="372" t="s">
        <v>850</v>
      </c>
      <c r="M545" s="4" t="s">
        <v>128</v>
      </c>
      <c r="O545" s="10">
        <v>-0.252</v>
      </c>
      <c r="V545" s="208">
        <v>-1.0224399999999999E-3</v>
      </c>
      <c r="W545" s="8">
        <v>-1.38948</v>
      </c>
      <c r="X545" s="120">
        <v>0.99980000000000002</v>
      </c>
      <c r="AA545" s="208">
        <v>-5.8574300000000002E-22</v>
      </c>
      <c r="AB545" s="208">
        <v>4.1894699999999999E-18</v>
      </c>
      <c r="AC545" s="208">
        <v>-1.18398E-14</v>
      </c>
      <c r="AD545" s="208">
        <v>1.6680000000000001E-11</v>
      </c>
      <c r="AE545" s="208">
        <v>-1.23146E-8</v>
      </c>
      <c r="AF545" s="208">
        <v>4.5517400000000002E-6</v>
      </c>
      <c r="AG545" s="199">
        <v>-1.3893</v>
      </c>
      <c r="AH545" s="8">
        <v>0.75719999999999998</v>
      </c>
      <c r="AI545" s="4" t="s">
        <v>802</v>
      </c>
      <c r="AK545" s="176">
        <v>370</v>
      </c>
      <c r="AL545" s="112" t="s">
        <v>869</v>
      </c>
      <c r="AN545" s="281">
        <v>-1.3956900000000001</v>
      </c>
      <c r="AO545" s="281">
        <v>9.5168500000000002E-5</v>
      </c>
      <c r="AP545" s="281">
        <v>-1.39751</v>
      </c>
      <c r="AQ545" s="381">
        <v>7.2282199999999997E-5</v>
      </c>
      <c r="AR545" s="200">
        <f t="shared" si="72"/>
        <v>1819.9999999999327</v>
      </c>
      <c r="AS545" s="321">
        <f>(W545-AN545)*1000</f>
        <v>6.2100000000000488</v>
      </c>
    </row>
    <row r="546" spans="1:45" x14ac:dyDescent="0.25">
      <c r="B546" s="29">
        <v>373</v>
      </c>
      <c r="C546" s="29">
        <v>373</v>
      </c>
      <c r="D546" s="5">
        <v>21972</v>
      </c>
      <c r="E546" s="4">
        <v>17509</v>
      </c>
      <c r="F546" s="4">
        <v>1048</v>
      </c>
      <c r="H546" s="6" t="s">
        <v>524</v>
      </c>
      <c r="I546" s="112" t="s">
        <v>674</v>
      </c>
      <c r="L546" s="372" t="s">
        <v>855</v>
      </c>
      <c r="M546" s="4" t="s">
        <v>120</v>
      </c>
      <c r="O546" s="10">
        <v>-0.109</v>
      </c>
      <c r="V546" s="208">
        <v>-1.02388E-3</v>
      </c>
      <c r="W546" s="8">
        <v>-1.37243</v>
      </c>
      <c r="X546" s="120">
        <v>0.99960000000000004</v>
      </c>
      <c r="AA546" s="208">
        <v>2.2012799999999999E-21</v>
      </c>
      <c r="AB546" s="208">
        <v>-1.48867E-17</v>
      </c>
      <c r="AC546" s="208">
        <v>3.9617199999999999E-14</v>
      </c>
      <c r="AD546" s="208">
        <v>-5.2941999999999998E-11</v>
      </c>
      <c r="AE546" s="208">
        <v>3.7678799999999999E-8</v>
      </c>
      <c r="AF546" s="208">
        <v>-1.2734200000000001E-5</v>
      </c>
      <c r="AG546" s="199">
        <v>-1.3724700000000001</v>
      </c>
      <c r="AH546" s="8">
        <v>0.93720000000000003</v>
      </c>
      <c r="AI546" s="4" t="s">
        <v>802</v>
      </c>
      <c r="AK546" s="176">
        <v>373</v>
      </c>
      <c r="AL546" s="112" t="s">
        <v>874</v>
      </c>
      <c r="AN546" s="281">
        <v>-1.3781699999999999</v>
      </c>
      <c r="AO546" s="281">
        <v>1.54778E-4</v>
      </c>
      <c r="AP546" s="281">
        <v>-1.3786099999999999</v>
      </c>
      <c r="AQ546" s="381">
        <v>1.7327400000000001E-4</v>
      </c>
      <c r="AR546" s="200">
        <f t="shared" si="72"/>
        <v>439.99999999999596</v>
      </c>
      <c r="AS546" s="321">
        <f>(W546-AN546)*1000</f>
        <v>5.7399999999998563</v>
      </c>
    </row>
    <row r="547" spans="1:45" x14ac:dyDescent="0.25">
      <c r="B547" s="29">
        <v>374</v>
      </c>
      <c r="C547" s="29">
        <v>374</v>
      </c>
      <c r="H547" s="6" t="s">
        <v>524</v>
      </c>
      <c r="I547" s="112" t="s">
        <v>674</v>
      </c>
      <c r="K547" s="6" t="s">
        <v>931</v>
      </c>
      <c r="L547" s="372" t="s">
        <v>855</v>
      </c>
      <c r="M547" s="4" t="s">
        <v>128</v>
      </c>
      <c r="O547" s="10">
        <v>7.4999999999999997E-2</v>
      </c>
      <c r="S547" s="208">
        <v>-3.6896599999999999E-14</v>
      </c>
      <c r="T547" s="208">
        <v>1.15462E-10</v>
      </c>
      <c r="U547" s="208">
        <v>-8.9794899999999999E-8</v>
      </c>
      <c r="V547" s="208">
        <v>-1.0723900000000001E-3</v>
      </c>
      <c r="W547" s="8">
        <v>-1.36578</v>
      </c>
      <c r="X547" s="120">
        <v>0.99919999999999998</v>
      </c>
      <c r="Z547" s="208">
        <v>-3.9205200000000003E-24</v>
      </c>
      <c r="AA547" s="208">
        <v>2.9063299999999999E-20</v>
      </c>
      <c r="AB547" s="208">
        <v>-8.5316000000000004E-17</v>
      </c>
      <c r="AC547" s="208">
        <v>1.26451E-13</v>
      </c>
      <c r="AD547" s="208">
        <v>-1.01313E-10</v>
      </c>
      <c r="AE547" s="208">
        <v>4.6885900000000002E-8</v>
      </c>
      <c r="AF547" s="208">
        <v>-1.6132400000000002E-5</v>
      </c>
      <c r="AG547" s="199">
        <v>-1.3658399999999999</v>
      </c>
      <c r="AH547" s="8">
        <v>0.98750000000000004</v>
      </c>
      <c r="AI547" s="4" t="s">
        <v>802</v>
      </c>
      <c r="AK547" s="176">
        <v>374</v>
      </c>
      <c r="AL547" s="112" t="s">
        <v>935</v>
      </c>
      <c r="AN547" s="281">
        <v>-1.3728499999999999</v>
      </c>
      <c r="AO547" s="281">
        <v>6.1525400000000006E-5</v>
      </c>
      <c r="AP547" s="281">
        <v>-1.3744700000000001</v>
      </c>
      <c r="AQ547" s="381">
        <v>1.0344399999999999E-4</v>
      </c>
      <c r="AR547" s="200">
        <f t="shared" ref="AR547" si="77">(AN547-AP547)*10^6</f>
        <v>1620.0000000001769</v>
      </c>
      <c r="AS547" s="321">
        <f t="shared" ref="AS547" si="78">(W547-AN547)*1000</f>
        <v>7.0699999999999097</v>
      </c>
    </row>
    <row r="548" spans="1:45" x14ac:dyDescent="0.25">
      <c r="B548" s="29">
        <v>375</v>
      </c>
      <c r="C548" s="29">
        <v>375</v>
      </c>
      <c r="D548" s="5">
        <v>20209</v>
      </c>
      <c r="E548" s="4">
        <v>16411</v>
      </c>
      <c r="F548" s="4">
        <v>1055</v>
      </c>
      <c r="H548" s="6" t="s">
        <v>524</v>
      </c>
      <c r="I548" s="112" t="s">
        <v>674</v>
      </c>
      <c r="L548" s="372" t="s">
        <v>865</v>
      </c>
      <c r="M548" s="4" t="s">
        <v>120</v>
      </c>
      <c r="O548" s="10">
        <v>-5.3999999999999999E-2</v>
      </c>
      <c r="T548" s="208">
        <v>2.6447600000000001E-13</v>
      </c>
      <c r="U548" s="208">
        <v>2.4906799999999998E-8</v>
      </c>
      <c r="V548" s="208">
        <v>-1.07562E-3</v>
      </c>
      <c r="W548" s="8">
        <v>-1.39401</v>
      </c>
      <c r="X548" s="120">
        <v>0.99929999999999997</v>
      </c>
      <c r="AA548" s="208">
        <v>2.7560500000000001E-21</v>
      </c>
      <c r="AB548" s="208">
        <v>-1.8954300000000001E-17</v>
      </c>
      <c r="AC548" s="208">
        <v>5.1056900000000002E-14</v>
      </c>
      <c r="AD548" s="208">
        <v>-6.7931700000000004E-11</v>
      </c>
      <c r="AE548" s="208">
        <v>4.5984200000000001E-8</v>
      </c>
      <c r="AF548" s="208">
        <v>-1.44584E-5</v>
      </c>
      <c r="AG548" s="199">
        <v>-1.3938999999999999</v>
      </c>
      <c r="AH548" s="8">
        <v>0.86699999999999999</v>
      </c>
      <c r="AI548" s="4" t="s">
        <v>802</v>
      </c>
      <c r="AK548" s="176">
        <v>375</v>
      </c>
      <c r="AL548" s="112" t="s">
        <v>873</v>
      </c>
      <c r="AN548" s="281">
        <v>-1.39832</v>
      </c>
      <c r="AO548" s="281">
        <v>7.3499900000000004E-5</v>
      </c>
      <c r="AP548" s="281">
        <v>-1.3985399999999999</v>
      </c>
      <c r="AQ548" s="381">
        <v>6.4544500000000005E-5</v>
      </c>
      <c r="AR548" s="200">
        <f t="shared" ref="AR548:AR554" si="79">(AN548-AP548)*10^6</f>
        <v>219.99999999988694</v>
      </c>
      <c r="AS548" s="321">
        <f>(W548-AN548)*1000</f>
        <v>4.310000000000036</v>
      </c>
    </row>
    <row r="549" spans="1:45" x14ac:dyDescent="0.25">
      <c r="B549" s="29">
        <v>376</v>
      </c>
      <c r="C549" s="29">
        <v>376</v>
      </c>
      <c r="D549" s="5">
        <v>20293</v>
      </c>
      <c r="E549" s="4">
        <v>16412</v>
      </c>
      <c r="F549" s="4">
        <v>1056</v>
      </c>
      <c r="H549" s="6" t="s">
        <v>524</v>
      </c>
      <c r="I549" s="112" t="s">
        <v>674</v>
      </c>
      <c r="L549" s="372" t="s">
        <v>865</v>
      </c>
      <c r="M549" s="4" t="s">
        <v>128</v>
      </c>
      <c r="O549" s="10">
        <v>-4.7E-2</v>
      </c>
      <c r="S549" s="208">
        <v>1.7028099999999999E-14</v>
      </c>
      <c r="T549" s="208">
        <v>-7.7543399999999996E-11</v>
      </c>
      <c r="U549" s="208">
        <v>9.7649000000000003E-8</v>
      </c>
      <c r="V549" s="208">
        <v>-1.06408E-3</v>
      </c>
      <c r="W549" s="8">
        <v>-1.3927099999999999</v>
      </c>
      <c r="X549" s="120">
        <v>0.99970000000000003</v>
      </c>
      <c r="AA549" s="208">
        <v>1.1026400000000001E-21</v>
      </c>
      <c r="AB549" s="208">
        <v>-7.6405000000000003E-18</v>
      </c>
      <c r="AC549" s="208">
        <v>2.04561E-14</v>
      </c>
      <c r="AD549" s="208">
        <v>-2.6135200000000001E-11</v>
      </c>
      <c r="AE549" s="208">
        <v>1.5682500000000002E-8</v>
      </c>
      <c r="AF549" s="208">
        <v>-2.7762000000000002E-6</v>
      </c>
      <c r="AG549" s="199">
        <v>-1.3927400000000001</v>
      </c>
      <c r="AH549" s="8">
        <v>0.94350000000000001</v>
      </c>
      <c r="AI549" s="4" t="s">
        <v>802</v>
      </c>
      <c r="AK549" s="176">
        <v>376</v>
      </c>
      <c r="AL549" s="112" t="s">
        <v>873</v>
      </c>
      <c r="AN549" s="281">
        <v>-1.3966099999999999</v>
      </c>
      <c r="AO549" s="281">
        <v>9.8753300000000002E-5</v>
      </c>
      <c r="AP549" s="281">
        <v>-1.39682</v>
      </c>
      <c r="AQ549" s="381">
        <v>9.6761600000000005E-5</v>
      </c>
      <c r="AR549" s="200">
        <f t="shared" si="79"/>
        <v>210.00000000004349</v>
      </c>
      <c r="AS549" s="321">
        <f>(W549-AN549)*1000</f>
        <v>3.9000000000000146</v>
      </c>
    </row>
    <row r="550" spans="1:45" x14ac:dyDescent="0.25">
      <c r="B550" s="29">
        <v>377</v>
      </c>
      <c r="C550" s="29">
        <v>377</v>
      </c>
      <c r="D550" s="5">
        <v>21535</v>
      </c>
      <c r="E550" s="4">
        <v>17384</v>
      </c>
      <c r="F550" s="4">
        <v>1066</v>
      </c>
      <c r="H550" s="6" t="s">
        <v>524</v>
      </c>
      <c r="I550" s="112" t="s">
        <v>674</v>
      </c>
      <c r="L550" s="372" t="s">
        <v>870</v>
      </c>
      <c r="M550" s="4" t="s">
        <v>128</v>
      </c>
      <c r="O550" s="10">
        <v>-0.161</v>
      </c>
      <c r="T550" s="208">
        <v>4.09755E-12</v>
      </c>
      <c r="U550" s="208">
        <v>1.6620500000000001E-9</v>
      </c>
      <c r="V550" s="208">
        <v>-9.3247800000000004E-4</v>
      </c>
      <c r="W550" s="8">
        <v>-1.3009200000000001</v>
      </c>
      <c r="X550" s="120">
        <v>0.99990000000000001</v>
      </c>
      <c r="AA550" s="208">
        <v>1.6351E-21</v>
      </c>
      <c r="AB550" s="208">
        <v>-1.1343700000000001E-17</v>
      </c>
      <c r="AC550" s="208">
        <v>3.10958E-14</v>
      </c>
      <c r="AD550" s="208">
        <v>-4.3126699999999999E-11</v>
      </c>
      <c r="AE550" s="208">
        <v>3.21177E-8</v>
      </c>
      <c r="AF550" s="208">
        <v>-1.10749E-5</v>
      </c>
      <c r="AG550" s="199">
        <v>-1.30078</v>
      </c>
      <c r="AH550" s="8">
        <v>0.98529999999999995</v>
      </c>
      <c r="AI550" s="4" t="s">
        <v>802</v>
      </c>
      <c r="AK550" s="176">
        <v>377</v>
      </c>
      <c r="AL550" s="112" t="s">
        <v>892</v>
      </c>
      <c r="AN550" s="281">
        <v>-1.29756</v>
      </c>
      <c r="AO550" s="281">
        <v>4.4988999999999999E-5</v>
      </c>
      <c r="AP550" s="281">
        <v>-1.29834</v>
      </c>
      <c r="AQ550" s="381">
        <v>4.7831599999999998E-5</v>
      </c>
      <c r="AR550" s="200">
        <f t="shared" si="79"/>
        <v>780.00000000000296</v>
      </c>
      <c r="AS550" s="321">
        <f t="shared" ref="AS550:AS554" si="80">(W550-AN550)*1000</f>
        <v>-3.3600000000000296</v>
      </c>
    </row>
    <row r="551" spans="1:45" x14ac:dyDescent="0.25">
      <c r="B551" s="29">
        <v>378</v>
      </c>
      <c r="C551" s="29">
        <v>378</v>
      </c>
      <c r="D551" s="5">
        <v>21939</v>
      </c>
      <c r="E551" s="4">
        <v>17382</v>
      </c>
      <c r="F551" s="4">
        <v>1068</v>
      </c>
      <c r="H551" s="6" t="s">
        <v>524</v>
      </c>
      <c r="I551" s="112" t="s">
        <v>674</v>
      </c>
      <c r="L551" s="372" t="s">
        <v>872</v>
      </c>
      <c r="M551" s="4" t="s">
        <v>120</v>
      </c>
      <c r="O551" s="10">
        <v>-3.4000000000000002E-2</v>
      </c>
      <c r="U551" s="208">
        <v>4.89556E-9</v>
      </c>
      <c r="V551" s="208">
        <v>-9.3326399999999995E-4</v>
      </c>
      <c r="W551" s="8">
        <v>-1.2875099999999999</v>
      </c>
      <c r="X551" s="120">
        <v>0.99970000000000003</v>
      </c>
      <c r="AA551" s="208">
        <v>1.3450500000000001E-22</v>
      </c>
      <c r="AB551" s="208">
        <v>1.6094900000000001E-19</v>
      </c>
      <c r="AC551" s="208">
        <v>-3.5755600000000001E-15</v>
      </c>
      <c r="AD551" s="208">
        <v>8.9224899999999995E-12</v>
      </c>
      <c r="AE551" s="208">
        <v>-8.9574799999999996E-9</v>
      </c>
      <c r="AF551" s="208">
        <v>4.0166900000000002E-6</v>
      </c>
      <c r="AG551" s="199">
        <v>-1.2873600000000001</v>
      </c>
      <c r="AH551" s="8">
        <v>0.77990000000000004</v>
      </c>
      <c r="AI551" s="4" t="s">
        <v>802</v>
      </c>
      <c r="AK551" s="176">
        <v>378</v>
      </c>
      <c r="AL551" s="112" t="s">
        <v>894</v>
      </c>
      <c r="AN551" s="281">
        <v>-1.2903</v>
      </c>
      <c r="AO551" s="281">
        <v>5.1838500000000002E-5</v>
      </c>
      <c r="AP551" s="281">
        <v>-1.29051</v>
      </c>
      <c r="AQ551" s="381">
        <v>5.5887100000000002E-5</v>
      </c>
      <c r="AR551" s="200">
        <f t="shared" si="79"/>
        <v>210.00000000004349</v>
      </c>
      <c r="AS551" s="321">
        <f t="shared" si="80"/>
        <v>2.7900000000000702</v>
      </c>
    </row>
    <row r="552" spans="1:45" x14ac:dyDescent="0.25">
      <c r="B552" s="29">
        <v>379</v>
      </c>
      <c r="C552" s="29">
        <v>379</v>
      </c>
      <c r="D552" s="5">
        <v>21857</v>
      </c>
      <c r="E552" s="4">
        <v>17385</v>
      </c>
      <c r="F552" s="4">
        <v>1067</v>
      </c>
      <c r="H552" s="6" t="s">
        <v>524</v>
      </c>
      <c r="I552" s="112" t="s">
        <v>674</v>
      </c>
      <c r="L552" s="372" t="s">
        <v>872</v>
      </c>
      <c r="M552" s="4" t="s">
        <v>128</v>
      </c>
      <c r="O552" s="10">
        <v>-8.9999999999999993E-3</v>
      </c>
      <c r="U552" s="208">
        <v>1.48394E-8</v>
      </c>
      <c r="V552" s="208">
        <v>-1.01213E-3</v>
      </c>
      <c r="W552" s="8">
        <v>-1.2801800000000001</v>
      </c>
      <c r="X552" s="120">
        <v>0.99980000000000002</v>
      </c>
      <c r="Y552" s="208">
        <v>1.8409799999999999E-27</v>
      </c>
      <c r="Z552" s="208">
        <v>-1.66197E-23</v>
      </c>
      <c r="AA552" s="208">
        <v>6.2868000000000004E-20</v>
      </c>
      <c r="AB552" s="208">
        <v>-1.2955600000000001E-16</v>
      </c>
      <c r="AC552" s="208">
        <v>1.58107E-13</v>
      </c>
      <c r="AD552" s="208">
        <v>-1.15528E-10</v>
      </c>
      <c r="AE552" s="208">
        <v>4.7638300000000002E-8</v>
      </c>
      <c r="AF552" s="208">
        <v>-9.1479900000000005E-6</v>
      </c>
      <c r="AG552" s="199">
        <v>-1.2801</v>
      </c>
      <c r="AH552" s="8">
        <v>0.62819999999999998</v>
      </c>
      <c r="AI552" s="4" t="s">
        <v>802</v>
      </c>
      <c r="AK552" s="176">
        <v>379</v>
      </c>
      <c r="AL552" s="112" t="s">
        <v>892</v>
      </c>
      <c r="AN552" s="281">
        <v>-1.2836700000000001</v>
      </c>
      <c r="AO552" s="281">
        <v>5.6347400000000002E-5</v>
      </c>
      <c r="AP552" s="281">
        <v>-1.28406</v>
      </c>
      <c r="AQ552" s="381">
        <v>4.6496699999999998E-5</v>
      </c>
      <c r="AR552" s="200">
        <f t="shared" si="79"/>
        <v>389.99999999989041</v>
      </c>
      <c r="AS552" s="321">
        <f t="shared" si="80"/>
        <v>3.4899999999999931</v>
      </c>
    </row>
    <row r="553" spans="1:45" x14ac:dyDescent="0.25">
      <c r="B553" s="29">
        <v>380</v>
      </c>
      <c r="C553" s="29">
        <v>380</v>
      </c>
      <c r="D553" s="5">
        <v>22218</v>
      </c>
      <c r="E553" s="4">
        <v>18483</v>
      </c>
      <c r="F553" s="4">
        <v>1075</v>
      </c>
      <c r="H553" s="6" t="s">
        <v>524</v>
      </c>
      <c r="I553" s="112" t="s">
        <v>674</v>
      </c>
      <c r="L553" s="372" t="s">
        <v>880</v>
      </c>
      <c r="M553" s="4" t="s">
        <v>120</v>
      </c>
      <c r="O553" s="10">
        <v>-0.26700000000000002</v>
      </c>
      <c r="T553" s="208">
        <v>2.22323E-11</v>
      </c>
      <c r="U553" s="208">
        <v>-3.6855299999999998E-8</v>
      </c>
      <c r="V553" s="208">
        <v>-9.4350399999999996E-4</v>
      </c>
      <c r="W553" s="8">
        <v>-1.2663500000000001</v>
      </c>
      <c r="X553" s="120">
        <v>0.99770000000000003</v>
      </c>
      <c r="AA553" s="208">
        <v>-4.6496199999999996E-22</v>
      </c>
      <c r="AB553" s="208">
        <v>3.09653E-18</v>
      </c>
      <c r="AC553" s="208">
        <v>-8.4199499999999999E-15</v>
      </c>
      <c r="AD553" s="208">
        <v>1.21749E-11</v>
      </c>
      <c r="AE553" s="208">
        <v>-1.10441E-8</v>
      </c>
      <c r="AF553" s="208">
        <v>7.8929399999999997E-6</v>
      </c>
      <c r="AG553" s="199">
        <v>-1.2665</v>
      </c>
      <c r="AH553" s="8">
        <v>0.94769999999999999</v>
      </c>
      <c r="AI553" s="4" t="s">
        <v>802</v>
      </c>
      <c r="AK553" s="176">
        <v>380</v>
      </c>
      <c r="AL553" s="112" t="s">
        <v>900</v>
      </c>
      <c r="AN553" s="281">
        <v>-1.2697799999999999</v>
      </c>
      <c r="AO553" s="281">
        <v>8.6996000000000005E-5</v>
      </c>
      <c r="AP553" s="281">
        <v>-1.2698400000000001</v>
      </c>
      <c r="AQ553" s="381">
        <v>8.1477000000000006E-5</v>
      </c>
      <c r="AR553" s="200">
        <f t="shared" si="79"/>
        <v>60.000000000171028</v>
      </c>
      <c r="AS553" s="321">
        <f t="shared" si="80"/>
        <v>3.4299999999998221</v>
      </c>
    </row>
    <row r="554" spans="1:45" x14ac:dyDescent="0.25">
      <c r="B554" s="29">
        <v>381</v>
      </c>
      <c r="C554" s="29">
        <v>381</v>
      </c>
      <c r="D554" s="5">
        <v>22372</v>
      </c>
      <c r="E554" s="4">
        <v>18529</v>
      </c>
      <c r="F554" s="4">
        <v>1078</v>
      </c>
      <c r="H554" s="6" t="s">
        <v>524</v>
      </c>
      <c r="I554" s="112" t="s">
        <v>674</v>
      </c>
      <c r="L554" s="372" t="s">
        <v>880</v>
      </c>
      <c r="M554" s="4" t="s">
        <v>128</v>
      </c>
      <c r="O554" s="10">
        <v>-8.8999999999999996E-2</v>
      </c>
      <c r="T554" s="208">
        <v>2.0474500000000001E-11</v>
      </c>
      <c r="U554" s="208">
        <v>-2.1311199999999999E-8</v>
      </c>
      <c r="V554" s="208">
        <v>-9.9985900000000008E-4</v>
      </c>
      <c r="W554" s="8">
        <v>-1.2721499999999999</v>
      </c>
      <c r="X554" s="120">
        <v>0.99909999999999999</v>
      </c>
      <c r="AA554" s="208">
        <v>2.58971E-21</v>
      </c>
      <c r="AB554" s="208">
        <v>-1.86057E-17</v>
      </c>
      <c r="AC554" s="208">
        <v>5.2696100000000001E-14</v>
      </c>
      <c r="AD554" s="208">
        <v>-7.4403899999999999E-11</v>
      </c>
      <c r="AE554" s="208">
        <v>5.3746399999999999E-8</v>
      </c>
      <c r="AF554" s="208">
        <v>-1.7249100000000001E-5</v>
      </c>
      <c r="AG554" s="199">
        <v>-1.27196</v>
      </c>
      <c r="AH554" s="8">
        <v>0.874</v>
      </c>
      <c r="AI554" s="4" t="s">
        <v>802</v>
      </c>
      <c r="AK554" s="176">
        <v>381</v>
      </c>
      <c r="AL554" s="112" t="s">
        <v>900</v>
      </c>
      <c r="AN554" s="281">
        <v>-1.2760400000000001</v>
      </c>
      <c r="AO554" s="281">
        <v>5.6333599999999999E-5</v>
      </c>
      <c r="AP554" s="281">
        <v>-1.2763599999999999</v>
      </c>
      <c r="AQ554" s="381">
        <v>6.0117000000000001E-5</v>
      </c>
      <c r="AR554" s="200">
        <f t="shared" si="79"/>
        <v>319.99999999987597</v>
      </c>
      <c r="AS554" s="321">
        <f t="shared" si="80"/>
        <v>3.8900000000001711</v>
      </c>
    </row>
    <row r="555" spans="1:45" x14ac:dyDescent="0.25">
      <c r="B555" s="29">
        <v>382</v>
      </c>
      <c r="C555" s="29">
        <v>382</v>
      </c>
      <c r="D555" s="5">
        <v>22912</v>
      </c>
      <c r="E555" s="4">
        <v>18532</v>
      </c>
      <c r="F555" s="4">
        <v>1079</v>
      </c>
      <c r="H555" s="6" t="s">
        <v>524</v>
      </c>
      <c r="I555" s="112" t="s">
        <v>674</v>
      </c>
      <c r="L555" s="372" t="s">
        <v>887</v>
      </c>
      <c r="M555" s="4" t="s">
        <v>120</v>
      </c>
      <c r="O555" s="10">
        <v>2E-3</v>
      </c>
      <c r="S555" s="208">
        <v>-1.40545E-14</v>
      </c>
      <c r="T555" s="208">
        <v>6.57497E-11</v>
      </c>
      <c r="U555" s="208">
        <v>-6.5504099999999994E-8</v>
      </c>
      <c r="V555" s="208">
        <v>-9.5169500000000001E-4</v>
      </c>
      <c r="W555" s="8">
        <v>-1.2667600000000001</v>
      </c>
      <c r="X555" s="120">
        <v>0.99960000000000004</v>
      </c>
      <c r="AA555" s="208">
        <v>-7.7614300000000003E-22</v>
      </c>
      <c r="AB555" s="208">
        <v>6.0635399999999999E-18</v>
      </c>
      <c r="AC555" s="208">
        <v>-1.91827E-14</v>
      </c>
      <c r="AD555" s="208">
        <v>3.1085799999999998E-11</v>
      </c>
      <c r="AE555" s="208">
        <v>-2.6837200000000002E-8</v>
      </c>
      <c r="AF555" s="208">
        <v>1.05266E-5</v>
      </c>
      <c r="AG555" s="199">
        <v>-1.2668600000000001</v>
      </c>
      <c r="AH555" s="8">
        <v>0.96740000000000004</v>
      </c>
      <c r="AI555" s="4" t="s">
        <v>802</v>
      </c>
      <c r="AK555" s="176">
        <v>382</v>
      </c>
      <c r="AL555" s="112" t="s">
        <v>909</v>
      </c>
      <c r="AN555" s="281">
        <v>-1.2699100000000001</v>
      </c>
      <c r="AO555" s="281">
        <v>8.4037199999999996E-5</v>
      </c>
      <c r="AP555" s="281">
        <v>-1.2716700000000001</v>
      </c>
      <c r="AQ555" s="381">
        <v>1.80693E-4</v>
      </c>
      <c r="AR555" s="200">
        <f t="shared" ref="AR555" si="81">(AN555-AP555)*10^6</f>
        <v>1759.9999999999839</v>
      </c>
      <c r="AS555" s="321">
        <f t="shared" ref="AS555" si="82">(W555-AN555)*1000</f>
        <v>3.1499999999999861</v>
      </c>
    </row>
    <row r="556" spans="1:45" x14ac:dyDescent="0.25">
      <c r="B556" s="29">
        <v>383</v>
      </c>
      <c r="C556" s="29">
        <v>383</v>
      </c>
      <c r="D556" s="5">
        <v>22715</v>
      </c>
      <c r="E556" s="4">
        <v>18531</v>
      </c>
      <c r="F556" s="4">
        <v>1080</v>
      </c>
      <c r="H556" s="6" t="s">
        <v>524</v>
      </c>
      <c r="I556" s="112" t="s">
        <v>674</v>
      </c>
      <c r="L556" s="372" t="s">
        <v>887</v>
      </c>
      <c r="M556" s="4" t="s">
        <v>128</v>
      </c>
      <c r="O556" s="10">
        <v>-0.02</v>
      </c>
      <c r="S556" s="208">
        <v>-6.3572699999999994E-14</v>
      </c>
      <c r="T556" s="208">
        <v>2.2765099999999999E-10</v>
      </c>
      <c r="U556" s="208">
        <v>-1.7492699999999999E-7</v>
      </c>
      <c r="V556" s="208">
        <v>-1.0226E-3</v>
      </c>
      <c r="W556" s="8">
        <v>-1.2849600000000001</v>
      </c>
      <c r="X556" s="120">
        <v>0.99860000000000004</v>
      </c>
      <c r="AA556" s="208">
        <v>-9.2787599999999995E-23</v>
      </c>
      <c r="AB556" s="208">
        <v>9.1442999999999992E-19</v>
      </c>
      <c r="AC556" s="208">
        <v>-3.47014E-15</v>
      </c>
      <c r="AD556" s="208">
        <v>6.9091200000000004E-12</v>
      </c>
      <c r="AE556" s="208">
        <v>-8.5737800000000006E-9</v>
      </c>
      <c r="AF556" s="208">
        <v>6.3512799999999999E-6</v>
      </c>
      <c r="AG556" s="199">
        <v>-1.28505</v>
      </c>
      <c r="AH556" s="8">
        <v>0.87229999999999996</v>
      </c>
      <c r="AI556" s="4" t="s">
        <v>802</v>
      </c>
      <c r="AK556" s="176">
        <v>383</v>
      </c>
      <c r="AL556" s="112" t="s">
        <v>909</v>
      </c>
      <c r="AN556" s="281">
        <v>-1.2879400000000001</v>
      </c>
      <c r="AO556" s="281">
        <v>6.7313199999999998E-5</v>
      </c>
      <c r="AP556" s="281">
        <v>-1.2880499999999999</v>
      </c>
      <c r="AQ556" s="381">
        <v>5.4381800000000002E-5</v>
      </c>
      <c r="AR556" s="200">
        <f t="shared" ref="AR556:AR565" si="83">(AN556-AP556)*10^6</f>
        <v>109.99999999983245</v>
      </c>
      <c r="AS556" s="321">
        <f t="shared" ref="AS556:AS565" si="84">(W556-AN556)*1000</f>
        <v>2.9799999999999827</v>
      </c>
    </row>
    <row r="557" spans="1:45" x14ac:dyDescent="0.25">
      <c r="B557" s="29">
        <v>384</v>
      </c>
      <c r="C557" s="29">
        <v>384</v>
      </c>
      <c r="H557" s="6" t="s">
        <v>524</v>
      </c>
      <c r="I557" s="112" t="s">
        <v>674</v>
      </c>
      <c r="L557" s="372" t="s">
        <v>895</v>
      </c>
      <c r="M557" s="4" t="s">
        <v>120</v>
      </c>
      <c r="O557" s="10">
        <v>-5.8999999999999997E-2</v>
      </c>
      <c r="S557" s="208">
        <v>7.3047900000000001E-15</v>
      </c>
      <c r="T557" s="208">
        <v>-4.6244899999999998E-12</v>
      </c>
      <c r="U557" s="208">
        <v>-1.61057E-9</v>
      </c>
      <c r="V557" s="208">
        <v>-9.6415400000000005E-4</v>
      </c>
      <c r="W557" s="8">
        <v>-1.2700100000000001</v>
      </c>
      <c r="X557" s="120">
        <v>0.99970000000000003</v>
      </c>
      <c r="AA557" s="208">
        <v>1.5007900000000001E-21</v>
      </c>
      <c r="AB557" s="208">
        <v>-9.9264400000000003E-18</v>
      </c>
      <c r="AC557" s="208">
        <v>2.5448399999999999E-14</v>
      </c>
      <c r="AD557" s="208">
        <v>-3.1950200000000003E-11</v>
      </c>
      <c r="AE557" s="208">
        <v>1.9605299999999999E-8</v>
      </c>
      <c r="AF557" s="208">
        <v>-3.83211E-6</v>
      </c>
      <c r="AG557" s="199">
        <v>-1.2700400000000001</v>
      </c>
      <c r="AH557" s="8">
        <v>0.95760000000000001</v>
      </c>
      <c r="AI557" s="4" t="s">
        <v>802</v>
      </c>
      <c r="AK557" s="176">
        <v>384</v>
      </c>
      <c r="AR557" s="200"/>
      <c r="AS557" s="321"/>
    </row>
    <row r="558" spans="1:45" x14ac:dyDescent="0.25">
      <c r="B558" s="29">
        <v>385</v>
      </c>
      <c r="C558" s="29">
        <v>385</v>
      </c>
      <c r="H558" s="6" t="s">
        <v>524</v>
      </c>
      <c r="I558" s="112" t="s">
        <v>674</v>
      </c>
      <c r="L558" s="372" t="s">
        <v>896</v>
      </c>
      <c r="M558" s="4" t="s">
        <v>120</v>
      </c>
      <c r="O558" s="10">
        <v>-6.4000000000000001E-2</v>
      </c>
      <c r="R558" s="208">
        <v>-9.9899600000000004E-17</v>
      </c>
      <c r="S558" s="208">
        <v>3.9757899999999999E-13</v>
      </c>
      <c r="T558" s="208">
        <v>-4.42552E-10</v>
      </c>
      <c r="U558" s="208">
        <v>1.25286E-7</v>
      </c>
      <c r="V558" s="208">
        <v>-9.8105999999999996E-4</v>
      </c>
      <c r="W558" s="8">
        <v>-1.2822100000000001</v>
      </c>
      <c r="X558" s="120">
        <v>0.99950000000000006</v>
      </c>
      <c r="AA558" s="208">
        <v>6.5108900000000003E-22</v>
      </c>
      <c r="AB558" s="208">
        <v>-4.4859399999999999E-18</v>
      </c>
      <c r="AC558" s="208">
        <v>1.29412E-14</v>
      </c>
      <c r="AD558" s="208">
        <v>-2.0008199999999999E-11</v>
      </c>
      <c r="AE558" s="208">
        <v>1.60293E-8</v>
      </c>
      <c r="AF558" s="208">
        <v>-3.8779499999999999E-6</v>
      </c>
      <c r="AG558" s="199">
        <v>-1.28226</v>
      </c>
      <c r="AH558" s="8">
        <v>0.98070000000000002</v>
      </c>
      <c r="AI558" s="4" t="s">
        <v>802</v>
      </c>
      <c r="AK558" s="176">
        <v>385</v>
      </c>
      <c r="AR558" s="200"/>
      <c r="AS558" s="321"/>
    </row>
    <row r="559" spans="1:45" x14ac:dyDescent="0.25">
      <c r="B559" s="29">
        <v>386</v>
      </c>
      <c r="C559" s="29">
        <v>386</v>
      </c>
      <c r="D559" s="5">
        <v>22658</v>
      </c>
      <c r="E559" s="4">
        <v>18684</v>
      </c>
      <c r="F559" s="4">
        <v>1082</v>
      </c>
      <c r="H559" s="6" t="s">
        <v>524</v>
      </c>
      <c r="I559" s="112" t="s">
        <v>674</v>
      </c>
      <c r="L559" s="372" t="s">
        <v>896</v>
      </c>
      <c r="M559" s="4" t="s">
        <v>128</v>
      </c>
      <c r="O559" s="10">
        <v>-3.9E-2</v>
      </c>
      <c r="S559" s="208">
        <v>-5.7568500000000006E-14</v>
      </c>
      <c r="T559" s="208">
        <v>2.08494E-10</v>
      </c>
      <c r="U559" s="208">
        <v>-1.7901199999999999E-7</v>
      </c>
      <c r="V559" s="208">
        <v>-1.0181400000000001E-3</v>
      </c>
      <c r="W559" s="8">
        <v>-1.44401</v>
      </c>
      <c r="X559" s="120">
        <v>0.99980000000000002</v>
      </c>
      <c r="AA559" s="208">
        <v>9.5455099999999997E-23</v>
      </c>
      <c r="AB559" s="208">
        <v>-7.79094E-19</v>
      </c>
      <c r="AC559" s="208">
        <v>2.5105999999999998E-15</v>
      </c>
      <c r="AD559" s="208">
        <v>-3.7277900000000002E-12</v>
      </c>
      <c r="AE559" s="208">
        <v>1.3884299999999999E-9</v>
      </c>
      <c r="AF559" s="208">
        <v>1.45971E-6</v>
      </c>
      <c r="AG559" s="199">
        <v>-1.4440200000000001</v>
      </c>
      <c r="AH559" s="8">
        <v>0.90620000000000001</v>
      </c>
      <c r="AI559" s="4" t="s">
        <v>802</v>
      </c>
      <c r="AK559" s="176">
        <v>386</v>
      </c>
      <c r="AL559" s="112" t="s">
        <v>905</v>
      </c>
      <c r="AN559" s="281">
        <v>-1.44722</v>
      </c>
      <c r="AO559" s="281">
        <v>7.5269800000000002E-5</v>
      </c>
      <c r="AP559" s="281">
        <v>-1.4475499999999999</v>
      </c>
      <c r="AQ559" s="381">
        <v>1.6890500000000001E-4</v>
      </c>
      <c r="AR559" s="200">
        <f t="shared" si="83"/>
        <v>329.99999999994145</v>
      </c>
      <c r="AS559" s="321">
        <f t="shared" si="84"/>
        <v>3.2099999999999351</v>
      </c>
    </row>
    <row r="560" spans="1:45" x14ac:dyDescent="0.25">
      <c r="B560" s="29">
        <v>387</v>
      </c>
      <c r="C560" s="29">
        <v>387</v>
      </c>
      <c r="H560" s="6" t="s">
        <v>524</v>
      </c>
      <c r="I560" s="112" t="s">
        <v>674</v>
      </c>
      <c r="L560" s="372" t="s">
        <v>901</v>
      </c>
      <c r="M560" s="4" t="s">
        <v>120</v>
      </c>
      <c r="O560" s="10">
        <v>-8.9999999999999993E-3</v>
      </c>
      <c r="P560" s="208">
        <v>-1.1199300000000001E-22</v>
      </c>
      <c r="Q560" s="208">
        <v>5.0427599999999995E-19</v>
      </c>
      <c r="R560" s="208">
        <v>-6.0788199999999996E-16</v>
      </c>
      <c r="S560" s="208">
        <v>-8.3775299999999998E-14</v>
      </c>
      <c r="T560" s="208">
        <v>4.0273299999999999E-10</v>
      </c>
      <c r="U560" s="208">
        <v>-6.5673200000000006E-8</v>
      </c>
      <c r="V560" s="208">
        <v>-9.4885200000000003E-4</v>
      </c>
      <c r="W560" s="8">
        <v>-1.2831399999999999</v>
      </c>
      <c r="X560" s="120">
        <v>0.99919999999999998</v>
      </c>
      <c r="Z560" s="208">
        <v>-2.0500400000000002E-24</v>
      </c>
      <c r="AA560" s="208">
        <v>1.75506E-20</v>
      </c>
      <c r="AB560" s="208">
        <v>-5.9981700000000005E-17</v>
      </c>
      <c r="AC560" s="208">
        <v>1.03931E-13</v>
      </c>
      <c r="AD560" s="208">
        <v>-9.6280999999999998E-11</v>
      </c>
      <c r="AE560" s="208">
        <v>4.66241E-8</v>
      </c>
      <c r="AF560" s="208">
        <v>-1.05349E-5</v>
      </c>
      <c r="AG560" s="199">
        <v>-1.2830600000000001</v>
      </c>
      <c r="AH560" s="8">
        <v>0.64459999999999995</v>
      </c>
      <c r="AI560" s="4" t="s">
        <v>802</v>
      </c>
      <c r="AK560" s="176">
        <v>387</v>
      </c>
      <c r="AR560" s="200"/>
      <c r="AS560" s="321"/>
    </row>
    <row r="561" spans="2:45" x14ac:dyDescent="0.25">
      <c r="B561" s="29">
        <v>388</v>
      </c>
      <c r="C561" s="29">
        <v>388</v>
      </c>
      <c r="D561" s="5">
        <v>22958</v>
      </c>
      <c r="E561" s="4">
        <v>18530</v>
      </c>
      <c r="F561" s="4">
        <v>1086</v>
      </c>
      <c r="H561" s="6" t="s">
        <v>524</v>
      </c>
      <c r="I561" s="112" t="s">
        <v>674</v>
      </c>
      <c r="L561" s="372" t="s">
        <v>901</v>
      </c>
      <c r="M561" s="4" t="s">
        <v>128</v>
      </c>
      <c r="O561" s="10">
        <v>-2.1000000000000001E-2</v>
      </c>
      <c r="T561" s="208">
        <v>1.1680599999999999E-11</v>
      </c>
      <c r="U561" s="208">
        <v>-9.5383300000000001E-9</v>
      </c>
      <c r="V561" s="208">
        <v>-1.00516E-3</v>
      </c>
      <c r="W561" s="8">
        <v>-1.28996</v>
      </c>
      <c r="X561" s="120">
        <v>0.99950000000000006</v>
      </c>
      <c r="AA561" s="208">
        <v>2.6509899999999999E-21</v>
      </c>
      <c r="AB561" s="208">
        <v>-1.81042E-17</v>
      </c>
      <c r="AC561" s="208">
        <v>4.7901E-14</v>
      </c>
      <c r="AD561" s="208">
        <v>-6.1305799999999998E-11</v>
      </c>
      <c r="AE561" s="208">
        <v>3.8281999999999998E-8</v>
      </c>
      <c r="AF561" s="208">
        <v>-8.5857300000000002E-6</v>
      </c>
      <c r="AG561" s="199">
        <v>-1.28996</v>
      </c>
      <c r="AH561" s="8">
        <v>0.97960000000000003</v>
      </c>
      <c r="AI561" s="4" t="s">
        <v>802</v>
      </c>
      <c r="AK561" s="176">
        <v>388</v>
      </c>
      <c r="AL561" s="112" t="s">
        <v>911</v>
      </c>
      <c r="AN561" s="281">
        <v>-1.29297</v>
      </c>
      <c r="AO561" s="281">
        <v>9.5114100000000005E-5</v>
      </c>
      <c r="AP561" s="281">
        <v>-1.2931299999999999</v>
      </c>
      <c r="AQ561" s="381">
        <v>1.02904E-4</v>
      </c>
      <c r="AR561" s="200">
        <f t="shared" si="83"/>
        <v>159.99999999993798</v>
      </c>
      <c r="AS561" s="321">
        <f t="shared" si="84"/>
        <v>3.0099999999999572</v>
      </c>
    </row>
    <row r="562" spans="2:45" x14ac:dyDescent="0.25">
      <c r="B562" s="29">
        <v>389</v>
      </c>
      <c r="C562" s="29">
        <v>389</v>
      </c>
      <c r="D562" s="5">
        <v>22278</v>
      </c>
      <c r="E562" s="4">
        <v>18685</v>
      </c>
      <c r="F562" s="4">
        <v>1087</v>
      </c>
      <c r="H562" s="6" t="s">
        <v>524</v>
      </c>
      <c r="I562" s="112" t="s">
        <v>674</v>
      </c>
      <c r="L562" s="372" t="s">
        <v>902</v>
      </c>
      <c r="M562" s="4" t="s">
        <v>120</v>
      </c>
      <c r="O562" s="10">
        <v>-3.5999999999999997E-2</v>
      </c>
      <c r="T562" s="208">
        <v>4.54684E-11</v>
      </c>
      <c r="U562" s="208">
        <v>-8.3836100000000003E-8</v>
      </c>
      <c r="V562" s="208">
        <v>-9.6636200000000002E-4</v>
      </c>
      <c r="W562" s="8">
        <v>-1.28738</v>
      </c>
      <c r="X562" s="120">
        <v>0.99939999999999996</v>
      </c>
      <c r="AA562" s="208">
        <v>1.0845999999999999E-22</v>
      </c>
      <c r="AB562" s="208">
        <v>-1.1152E-18</v>
      </c>
      <c r="AC562" s="208">
        <v>4.2666999999999997E-15</v>
      </c>
      <c r="AD562" s="208">
        <v>-7.6722699999999996E-12</v>
      </c>
      <c r="AE562" s="208">
        <v>5.9829399999999996E-9</v>
      </c>
      <c r="AF562" s="208">
        <v>-2.74614E-7</v>
      </c>
      <c r="AG562" s="199">
        <v>-1.28738</v>
      </c>
      <c r="AH562" s="8">
        <v>0.95599999999999996</v>
      </c>
      <c r="AI562" s="4" t="s">
        <v>802</v>
      </c>
      <c r="AK562" s="176">
        <v>389</v>
      </c>
      <c r="AL562" s="112" t="s">
        <v>911</v>
      </c>
      <c r="AN562" s="281">
        <v>-1.2906599999999999</v>
      </c>
      <c r="AO562" s="281">
        <v>9.3328899999999993E-5</v>
      </c>
      <c r="AP562" s="281">
        <v>-1.2908200000000001</v>
      </c>
      <c r="AQ562" s="381">
        <v>8.1435799999999997E-5</v>
      </c>
      <c r="AR562" s="200">
        <f t="shared" si="83"/>
        <v>160.00000000016001</v>
      </c>
      <c r="AS562" s="321">
        <f t="shared" si="84"/>
        <v>3.2799999999999496</v>
      </c>
    </row>
    <row r="563" spans="2:45" x14ac:dyDescent="0.25">
      <c r="B563" s="29">
        <v>390</v>
      </c>
      <c r="C563" s="29">
        <v>390</v>
      </c>
      <c r="D563" s="5">
        <v>22972</v>
      </c>
      <c r="E563" s="4">
        <v>18686</v>
      </c>
      <c r="F563" s="4">
        <v>1088</v>
      </c>
      <c r="H563" s="6" t="s">
        <v>524</v>
      </c>
      <c r="I563" s="112" t="s">
        <v>674</v>
      </c>
      <c r="L563" s="372" t="s">
        <v>902</v>
      </c>
      <c r="M563" s="4" t="s">
        <v>128</v>
      </c>
      <c r="O563" s="10">
        <v>-0.13300000000000001</v>
      </c>
      <c r="R563" s="208">
        <v>1.8255200000000001E-17</v>
      </c>
      <c r="S563" s="208">
        <v>-5.4018200000000002E-14</v>
      </c>
      <c r="T563" s="208">
        <v>1.0561000000000001E-11</v>
      </c>
      <c r="U563" s="208">
        <v>3.5598300000000002E-8</v>
      </c>
      <c r="V563" s="208">
        <v>-9.3132600000000001E-4</v>
      </c>
      <c r="W563" s="8">
        <v>-1.27911</v>
      </c>
      <c r="X563" s="120">
        <v>0.99960000000000004</v>
      </c>
      <c r="AA563" s="208">
        <v>1.1204400000000001E-21</v>
      </c>
      <c r="AB563" s="208">
        <v>-7.8249100000000004E-18</v>
      </c>
      <c r="AC563" s="208">
        <v>2.1026400000000001E-14</v>
      </c>
      <c r="AD563" s="208">
        <v>-2.72135E-11</v>
      </c>
      <c r="AE563" s="208">
        <v>1.7579000000000001E-8</v>
      </c>
      <c r="AF563" s="208">
        <v>-4.4764699999999998E-6</v>
      </c>
      <c r="AG563" s="199">
        <v>-1.2791600000000001</v>
      </c>
      <c r="AH563" s="8">
        <v>0.94330000000000003</v>
      </c>
      <c r="AI563" s="4" t="s">
        <v>802</v>
      </c>
      <c r="AK563" s="176">
        <v>390</v>
      </c>
      <c r="AL563" s="112" t="s">
        <v>911</v>
      </c>
      <c r="AN563" s="281">
        <v>-1.2823</v>
      </c>
      <c r="AO563" s="281">
        <v>7.1040900000000006E-5</v>
      </c>
      <c r="AP563" s="281">
        <v>-1.2825</v>
      </c>
      <c r="AQ563" s="381">
        <v>5.8195100000000001E-5</v>
      </c>
      <c r="AR563" s="200">
        <f t="shared" si="83"/>
        <v>199.99999999997797</v>
      </c>
      <c r="AS563" s="321">
        <f t="shared" si="84"/>
        <v>3.1900000000000261</v>
      </c>
    </row>
    <row r="564" spans="2:45" x14ac:dyDescent="0.25">
      <c r="B564" s="29">
        <v>391</v>
      </c>
      <c r="C564" s="29">
        <v>391</v>
      </c>
      <c r="D564" s="5">
        <v>22956</v>
      </c>
      <c r="E564" s="4">
        <v>18689</v>
      </c>
      <c r="F564" s="4">
        <v>1089</v>
      </c>
      <c r="H564" s="6" t="s">
        <v>524</v>
      </c>
      <c r="I564" s="112" t="s">
        <v>674</v>
      </c>
      <c r="L564" s="372" t="s">
        <v>904</v>
      </c>
      <c r="M564" s="4" t="s">
        <v>120</v>
      </c>
      <c r="O564" s="10">
        <v>-2.8000000000000001E-2</v>
      </c>
      <c r="V564" s="208">
        <v>-1.01976E-3</v>
      </c>
      <c r="W564" s="8">
        <v>-1.25902</v>
      </c>
      <c r="X564" s="120">
        <v>0.99929999999999997</v>
      </c>
      <c r="Y564" s="208">
        <v>1.73777E-27</v>
      </c>
      <c r="Z564" s="208">
        <v>-1.5640200000000001E-23</v>
      </c>
      <c r="AA564" s="208">
        <v>5.9036899999999997E-20</v>
      </c>
      <c r="AB564" s="208">
        <v>-1.2129500000000001E-16</v>
      </c>
      <c r="AC564" s="208">
        <v>1.4689200000000001E-13</v>
      </c>
      <c r="AD564" s="208">
        <v>-1.0594399999999999E-10</v>
      </c>
      <c r="AE564" s="208">
        <v>4.4180700000000001E-8</v>
      </c>
      <c r="AF564" s="208">
        <v>-9.3849900000000001E-6</v>
      </c>
      <c r="AG564" s="199">
        <v>-1.2590399999999999</v>
      </c>
      <c r="AH564" s="8">
        <v>0.87219999999999998</v>
      </c>
      <c r="AI564" s="4" t="s">
        <v>802</v>
      </c>
      <c r="AK564" s="176">
        <v>391</v>
      </c>
      <c r="AL564" s="112" t="s">
        <v>912</v>
      </c>
      <c r="AN564" s="281">
        <v>-1.26322</v>
      </c>
      <c r="AO564" s="281">
        <v>6.5505200000000004E-5</v>
      </c>
      <c r="AP564" s="281">
        <v>-1.2636499999999999</v>
      </c>
      <c r="AQ564" s="381">
        <v>7.5795600000000003E-5</v>
      </c>
      <c r="AR564" s="200">
        <f t="shared" si="83"/>
        <v>429.99999999993042</v>
      </c>
      <c r="AS564" s="321">
        <f t="shared" si="84"/>
        <v>4.1999999999999815</v>
      </c>
    </row>
    <row r="565" spans="2:45" x14ac:dyDescent="0.25">
      <c r="B565" s="29">
        <v>392</v>
      </c>
      <c r="C565" s="29">
        <v>392</v>
      </c>
      <c r="D565" s="5">
        <v>22555</v>
      </c>
      <c r="E565" s="4">
        <v>18480</v>
      </c>
      <c r="F565" s="4">
        <v>1090</v>
      </c>
      <c r="H565" s="6" t="s">
        <v>524</v>
      </c>
      <c r="I565" s="112" t="s">
        <v>674</v>
      </c>
      <c r="L565" s="372" t="s">
        <v>904</v>
      </c>
      <c r="M565" s="4" t="s">
        <v>128</v>
      </c>
      <c r="O565" s="10">
        <v>-2.5000000000000001E-2</v>
      </c>
      <c r="V565" s="208">
        <v>-9.2810899999999999E-4</v>
      </c>
      <c r="W565" s="8">
        <v>-1.2865599999999999</v>
      </c>
      <c r="X565" s="120">
        <v>0.99980000000000002</v>
      </c>
      <c r="Z565" s="208">
        <v>-1.4031099999999999E-24</v>
      </c>
      <c r="AA565" s="208">
        <v>1.2952899999999999E-20</v>
      </c>
      <c r="AB565" s="208">
        <v>-4.8374800000000002E-17</v>
      </c>
      <c r="AC565" s="208">
        <v>9.4216400000000006E-14</v>
      </c>
      <c r="AD565" s="208">
        <v>-1.02703E-10</v>
      </c>
      <c r="AE565" s="208">
        <v>6.2455199999999997E-8</v>
      </c>
      <c r="AF565" s="208">
        <v>-1.8750399999999999E-5</v>
      </c>
      <c r="AG565" s="199">
        <v>-1.28623</v>
      </c>
      <c r="AH565" s="8">
        <v>0.96379999999999999</v>
      </c>
      <c r="AI565" s="4" t="s">
        <v>802</v>
      </c>
      <c r="AK565" s="176">
        <v>392</v>
      </c>
      <c r="AL565" s="112" t="s">
        <v>912</v>
      </c>
      <c r="AN565" s="281">
        <v>-1.2946</v>
      </c>
      <c r="AO565" s="281">
        <v>7.6289800000000003E-5</v>
      </c>
      <c r="AP565" s="281">
        <v>-1.29484</v>
      </c>
      <c r="AQ565" s="381">
        <v>1.4131300000000001E-4</v>
      </c>
      <c r="AR565" s="200">
        <f t="shared" si="83"/>
        <v>240.00000000001796</v>
      </c>
      <c r="AS565" s="321">
        <f t="shared" si="84"/>
        <v>8.0400000000000471</v>
      </c>
    </row>
    <row r="566" spans="2:45" x14ac:dyDescent="0.25">
      <c r="B566" s="29">
        <v>393</v>
      </c>
      <c r="C566" s="29">
        <v>393</v>
      </c>
      <c r="D566" s="5">
        <v>21730</v>
      </c>
      <c r="E566" s="4">
        <v>16960</v>
      </c>
      <c r="F566" s="4">
        <v>1092</v>
      </c>
      <c r="H566" s="6" t="s">
        <v>524</v>
      </c>
      <c r="I566" s="112" t="s">
        <v>674</v>
      </c>
      <c r="L566" s="372" t="s">
        <v>903</v>
      </c>
      <c r="M566" s="4" t="s">
        <v>120</v>
      </c>
      <c r="O566" s="10">
        <v>2.4E-2</v>
      </c>
      <c r="R566" s="208">
        <v>2.24671E-17</v>
      </c>
      <c r="S566" s="208">
        <v>-8.5356000000000003E-14</v>
      </c>
      <c r="T566" s="208">
        <v>8.8069299999999996E-11</v>
      </c>
      <c r="U566" s="208">
        <v>7.1552100000000002E-9</v>
      </c>
      <c r="V566" s="208">
        <v>-1.0100899999999999E-3</v>
      </c>
      <c r="W566" s="8">
        <v>-1.2754300000000001</v>
      </c>
      <c r="X566" s="120">
        <v>0.99980000000000002</v>
      </c>
      <c r="AA566" s="208">
        <v>-2.03252E-22</v>
      </c>
      <c r="AB566" s="208">
        <v>1.4378200000000001E-19</v>
      </c>
      <c r="AC566" s="208">
        <v>4.3452100000000003E-15</v>
      </c>
      <c r="AD566" s="208">
        <v>-1.5271200000000001E-11</v>
      </c>
      <c r="AE566" s="208">
        <v>2.1376400000000001E-8</v>
      </c>
      <c r="AF566" s="208">
        <v>-1.29541E-5</v>
      </c>
      <c r="AG566" s="199">
        <v>-1.27518</v>
      </c>
      <c r="AH566" s="8">
        <v>0.98729999999999996</v>
      </c>
      <c r="AI566" s="4" t="s">
        <v>802</v>
      </c>
      <c r="AK566" s="176">
        <v>393</v>
      </c>
      <c r="AL566" s="112" t="s">
        <v>917</v>
      </c>
      <c r="AN566" s="281">
        <v>-1.27884</v>
      </c>
      <c r="AO566" s="281">
        <v>8.1148699999999998E-5</v>
      </c>
      <c r="AP566" s="281">
        <v>-1.27922</v>
      </c>
      <c r="AQ566" s="381">
        <v>2.0199700000000001E-4</v>
      </c>
      <c r="AR566" s="200">
        <f t="shared" ref="AR566:AR571" si="85">(AN566-AP566)*10^6</f>
        <v>380.00000000004695</v>
      </c>
      <c r="AS566" s="321">
        <f t="shared" ref="AS566:AS571" si="86">(W566-AN566)*1000</f>
        <v>3.4099999999999131</v>
      </c>
    </row>
    <row r="567" spans="2:45" x14ac:dyDescent="0.25">
      <c r="B567" s="29">
        <v>394</v>
      </c>
      <c r="C567" s="29">
        <v>394</v>
      </c>
      <c r="D567" s="5">
        <v>22916</v>
      </c>
      <c r="E567" s="4">
        <v>18690</v>
      </c>
      <c r="F567" s="4">
        <v>1093</v>
      </c>
      <c r="H567" s="6" t="s">
        <v>524</v>
      </c>
      <c r="I567" s="112" t="s">
        <v>674</v>
      </c>
      <c r="L567" s="372" t="s">
        <v>903</v>
      </c>
      <c r="M567" s="4" t="s">
        <v>128</v>
      </c>
      <c r="O567" s="10">
        <v>6.0000000000000001E-3</v>
      </c>
      <c r="S567" s="208">
        <v>2.1355000000000001E-14</v>
      </c>
      <c r="T567" s="208">
        <v>-8.2411700000000002E-11</v>
      </c>
      <c r="U567" s="208">
        <v>1.1305E-7</v>
      </c>
      <c r="V567" s="208">
        <v>-1.0466200000000001E-3</v>
      </c>
      <c r="W567" s="8">
        <v>-1.2863100000000001</v>
      </c>
      <c r="X567" s="120">
        <v>0.99909999999999999</v>
      </c>
      <c r="AA567" s="208">
        <v>2.20762E-21</v>
      </c>
      <c r="AB567" s="208">
        <v>-1.5227999999999999E-17</v>
      </c>
      <c r="AC567" s="208">
        <v>4.1227299999999998E-14</v>
      </c>
      <c r="AD567" s="208">
        <v>-5.545E-11</v>
      </c>
      <c r="AE567" s="208">
        <v>3.8807099999999997E-8</v>
      </c>
      <c r="AF567" s="208">
        <v>-1.36386E-5</v>
      </c>
      <c r="AG567" s="199">
        <v>-1.2861800000000001</v>
      </c>
      <c r="AH567" s="8">
        <v>0.91720000000000002</v>
      </c>
      <c r="AI567" s="4" t="s">
        <v>802</v>
      </c>
      <c r="AK567" s="176">
        <v>394</v>
      </c>
      <c r="AL567" s="112" t="s">
        <v>917</v>
      </c>
      <c r="AN567" s="281">
        <v>-1.29149</v>
      </c>
      <c r="AO567" s="281">
        <v>4.5186099999999998E-5</v>
      </c>
      <c r="AP567" s="281">
        <v>-1.29359</v>
      </c>
      <c r="AQ567" s="381">
        <v>4.23903E-5</v>
      </c>
      <c r="AR567" s="200">
        <f t="shared" si="85"/>
        <v>2099.9999999999909</v>
      </c>
      <c r="AS567" s="321">
        <f t="shared" si="86"/>
        <v>5.1799999999999624</v>
      </c>
    </row>
    <row r="568" spans="2:45" x14ac:dyDescent="0.25">
      <c r="B568" s="29">
        <v>395</v>
      </c>
      <c r="C568" s="29">
        <v>395</v>
      </c>
      <c r="D568" s="5">
        <v>23596</v>
      </c>
      <c r="E568" s="4">
        <v>18482</v>
      </c>
      <c r="F568" s="4">
        <v>1095</v>
      </c>
      <c r="H568" s="6" t="s">
        <v>524</v>
      </c>
      <c r="I568" s="112" t="s">
        <v>674</v>
      </c>
      <c r="L568" s="372" t="s">
        <v>920</v>
      </c>
      <c r="M568" s="4" t="s">
        <v>120</v>
      </c>
      <c r="O568" s="10">
        <v>5.0999999999999997E-2</v>
      </c>
      <c r="S568" s="208">
        <v>4.3809299999999998E-14</v>
      </c>
      <c r="T568" s="208">
        <v>-1.7352300000000001E-10</v>
      </c>
      <c r="U568" s="208">
        <v>1.80727E-7</v>
      </c>
      <c r="V568" s="208">
        <v>-1.0613700000000001E-3</v>
      </c>
      <c r="W568" s="8">
        <v>-1.2683199999999999</v>
      </c>
      <c r="X568" s="120">
        <v>0.99970000000000003</v>
      </c>
      <c r="Y568" s="208">
        <v>7.9977499999999999E-27</v>
      </c>
      <c r="Z568" s="208">
        <v>-7.0644199999999997E-23</v>
      </c>
      <c r="AA568" s="208">
        <v>2.5946900000000001E-19</v>
      </c>
      <c r="AB568" s="208">
        <v>-5.124E-16</v>
      </c>
      <c r="AC568" s="208">
        <v>5.8642999999999996E-13</v>
      </c>
      <c r="AD568" s="208">
        <v>-3.89602E-10</v>
      </c>
      <c r="AE568" s="208">
        <v>1.4229199999999999E-7</v>
      </c>
      <c r="AF568" s="208">
        <v>-2.6796900000000001E-5</v>
      </c>
      <c r="AG568" s="199">
        <v>-1.26833</v>
      </c>
      <c r="AH568" s="8">
        <v>0.97130000000000005</v>
      </c>
      <c r="AI568" s="4" t="s">
        <v>802</v>
      </c>
      <c r="AK568" s="176">
        <v>395</v>
      </c>
      <c r="AL568" s="112" t="s">
        <v>921</v>
      </c>
      <c r="AN568" s="281">
        <v>-1.27061</v>
      </c>
      <c r="AO568" s="281">
        <v>4.7558700000000003E-5</v>
      </c>
      <c r="AP568" s="281">
        <v>-1.27068</v>
      </c>
      <c r="AQ568" s="381">
        <v>4.9276400000000001E-5</v>
      </c>
      <c r="AR568" s="200">
        <f t="shared" si="85"/>
        <v>70.000000000014495</v>
      </c>
      <c r="AS568" s="321">
        <f t="shared" si="86"/>
        <v>2.2900000000001253</v>
      </c>
    </row>
    <row r="569" spans="2:45" x14ac:dyDescent="0.25">
      <c r="B569" s="29">
        <v>396</v>
      </c>
      <c r="C569" s="29">
        <v>396</v>
      </c>
      <c r="D569" s="5">
        <v>22760</v>
      </c>
      <c r="E569" s="4">
        <v>18691</v>
      </c>
      <c r="F569" s="4">
        <v>1096</v>
      </c>
      <c r="H569" s="6" t="s">
        <v>524</v>
      </c>
      <c r="I569" s="112" t="s">
        <v>674</v>
      </c>
      <c r="L569" s="372" t="s">
        <v>920</v>
      </c>
      <c r="M569" s="4" t="s">
        <v>128</v>
      </c>
      <c r="O569" s="10">
        <v>-4.0000000000000001E-3</v>
      </c>
      <c r="V569" s="208">
        <v>-1.1366099999999999E-3</v>
      </c>
      <c r="W569" s="8">
        <v>-1.38659</v>
      </c>
      <c r="X569" s="120">
        <v>0.99880000000000002</v>
      </c>
      <c r="Y569" s="208">
        <v>6.6002799999999999E-28</v>
      </c>
      <c r="Z569" s="208">
        <v>-7.5806400000000001E-24</v>
      </c>
      <c r="AA569" s="208">
        <v>3.5689300000000001E-20</v>
      </c>
      <c r="AB569" s="208">
        <v>-8.9795899999999998E-17</v>
      </c>
      <c r="AC569" s="208">
        <v>1.3128199999999999E-13</v>
      </c>
      <c r="AD569" s="208">
        <v>-1.13362E-10</v>
      </c>
      <c r="AE569" s="208">
        <v>5.6290600000000002E-8</v>
      </c>
      <c r="AF569" s="208">
        <v>-1.4409800000000001E-5</v>
      </c>
      <c r="AG569" s="199">
        <v>-1.3864399999999999</v>
      </c>
      <c r="AH569" s="8">
        <v>0.54400000000000004</v>
      </c>
      <c r="AI569" s="4" t="s">
        <v>802</v>
      </c>
      <c r="AK569" s="176">
        <v>396</v>
      </c>
      <c r="AL569" s="112" t="s">
        <v>921</v>
      </c>
      <c r="AN569" s="281">
        <v>-1.3887400000000001</v>
      </c>
      <c r="AO569" s="281">
        <v>5.9429299999999997E-5</v>
      </c>
      <c r="AP569" s="281">
        <v>-1.38887</v>
      </c>
      <c r="AQ569" s="381">
        <v>5.7275799999999998E-5</v>
      </c>
      <c r="AR569" s="200">
        <f t="shared" si="85"/>
        <v>129.99999999996348</v>
      </c>
      <c r="AS569" s="321">
        <f t="shared" si="86"/>
        <v>2.1500000000000963</v>
      </c>
    </row>
    <row r="570" spans="2:45" x14ac:dyDescent="0.25">
      <c r="B570" s="29">
        <v>397</v>
      </c>
      <c r="C570" s="29">
        <v>397</v>
      </c>
      <c r="D570" s="5">
        <v>22537</v>
      </c>
      <c r="E570" s="4">
        <v>18595</v>
      </c>
      <c r="F570" s="4">
        <v>1097</v>
      </c>
      <c r="H570" s="6" t="s">
        <v>524</v>
      </c>
      <c r="I570" s="112" t="s">
        <v>674</v>
      </c>
      <c r="L570" s="372" t="s">
        <v>922</v>
      </c>
      <c r="M570" s="4" t="s">
        <v>120</v>
      </c>
      <c r="O570" s="10">
        <v>-4.8000000000000001E-2</v>
      </c>
      <c r="S570" s="208">
        <v>1.8597399999999999E-14</v>
      </c>
      <c r="T570" s="208">
        <v>-5.8539999999999999E-11</v>
      </c>
      <c r="U570" s="208">
        <v>3.9724499999999999E-8</v>
      </c>
      <c r="V570" s="208">
        <v>-9.7664900000000001E-4</v>
      </c>
      <c r="W570" s="8">
        <v>-1.3007</v>
      </c>
      <c r="X570" s="120">
        <v>0.99990000000000001</v>
      </c>
      <c r="AA570" s="208">
        <v>1.72711E-21</v>
      </c>
      <c r="AB570" s="208">
        <v>-1.1855699999999999E-17</v>
      </c>
      <c r="AC570" s="208">
        <v>3.1427999999999999E-14</v>
      </c>
      <c r="AD570" s="208">
        <v>-4.0489700000000002E-11</v>
      </c>
      <c r="AE570" s="208">
        <v>2.6271399999999999E-8</v>
      </c>
      <c r="AF570" s="208">
        <v>-6.5431899999999996E-6</v>
      </c>
      <c r="AG570" s="199">
        <v>-1.30078</v>
      </c>
      <c r="AH570" s="8">
        <v>0.98429999999999995</v>
      </c>
      <c r="AI570" s="4" t="s">
        <v>802</v>
      </c>
      <c r="AK570" s="176">
        <v>397</v>
      </c>
      <c r="AL570" s="112" t="s">
        <v>921</v>
      </c>
      <c r="AN570" s="281">
        <v>-1.3045199999999999</v>
      </c>
      <c r="AO570" s="281">
        <v>4.3024600000000001E-5</v>
      </c>
      <c r="AP570" s="281">
        <v>-1.3047</v>
      </c>
      <c r="AQ570" s="381">
        <v>3.6938199999999998E-5</v>
      </c>
      <c r="AR570" s="200">
        <f t="shared" si="85"/>
        <v>180.00000000006901</v>
      </c>
      <c r="AS570" s="321">
        <f t="shared" si="86"/>
        <v>3.8199999999999346</v>
      </c>
    </row>
    <row r="571" spans="2:45" x14ac:dyDescent="0.25">
      <c r="B571" s="29">
        <v>398</v>
      </c>
      <c r="C571" s="29">
        <v>398</v>
      </c>
      <c r="D571" s="5">
        <v>22953</v>
      </c>
      <c r="E571" s="4">
        <v>18819</v>
      </c>
      <c r="F571" s="4">
        <v>1100</v>
      </c>
      <c r="H571" s="6" t="s">
        <v>524</v>
      </c>
      <c r="I571" s="112" t="s">
        <v>674</v>
      </c>
      <c r="L571" s="372" t="s">
        <v>922</v>
      </c>
      <c r="M571" s="4" t="s">
        <v>128</v>
      </c>
      <c r="O571" s="10">
        <v>5.0000000000000001E-3</v>
      </c>
      <c r="V571" s="208">
        <v>-8.9571799999999999E-4</v>
      </c>
      <c r="W571" s="8">
        <v>-1.2747200000000001</v>
      </c>
      <c r="X571" s="120">
        <v>0.99990000000000001</v>
      </c>
      <c r="Z571" s="208">
        <v>1.0103E-25</v>
      </c>
      <c r="AA571" s="208">
        <v>-1.41084E-21</v>
      </c>
      <c r="AB571" s="208">
        <v>6.7601500000000002E-18</v>
      </c>
      <c r="AC571" s="208">
        <v>-1.56713E-14</v>
      </c>
      <c r="AD571" s="208">
        <v>1.9912E-11</v>
      </c>
      <c r="AE571" s="208">
        <v>-1.4596099999999999E-8</v>
      </c>
      <c r="AF571" s="208">
        <v>6.1287299999999998E-6</v>
      </c>
      <c r="AG571" s="199">
        <v>-1.2747599999999999</v>
      </c>
      <c r="AH571" s="8">
        <v>0.83740000000000003</v>
      </c>
      <c r="AI571" s="4" t="s">
        <v>802</v>
      </c>
      <c r="AK571" s="176">
        <v>398</v>
      </c>
      <c r="AL571" s="112" t="s">
        <v>923</v>
      </c>
      <c r="AN571" s="281">
        <v>-1.2786900000000001</v>
      </c>
      <c r="AO571" s="281">
        <v>3.5387199999999999E-5</v>
      </c>
      <c r="AP571" s="281">
        <v>-1.2788299999999999</v>
      </c>
      <c r="AQ571" s="381">
        <v>3.5049399999999997E-5</v>
      </c>
      <c r="AR571" s="200">
        <f t="shared" si="85"/>
        <v>139.99999999980696</v>
      </c>
      <c r="AS571" s="321">
        <f t="shared" si="86"/>
        <v>3.9700000000000291</v>
      </c>
    </row>
    <row r="572" spans="2:45" x14ac:dyDescent="0.25">
      <c r="B572" s="29">
        <v>399</v>
      </c>
      <c r="C572" s="29">
        <v>399</v>
      </c>
      <c r="D572" s="5">
        <v>22835</v>
      </c>
      <c r="E572" s="4">
        <v>18484</v>
      </c>
      <c r="F572" s="4">
        <v>1102</v>
      </c>
      <c r="H572" s="6" t="s">
        <v>524</v>
      </c>
      <c r="I572" s="112" t="s">
        <v>674</v>
      </c>
      <c r="L572" s="372" t="s">
        <v>925</v>
      </c>
      <c r="M572" s="4" t="s">
        <v>120</v>
      </c>
      <c r="O572" s="10">
        <v>-9.2999999999999999E-2</v>
      </c>
      <c r="V572" s="208">
        <v>-9.30107E-4</v>
      </c>
      <c r="W572" s="8">
        <v>-1.26658</v>
      </c>
      <c r="X572" s="120">
        <v>0.99990000000000001</v>
      </c>
      <c r="AA572" s="208">
        <v>-7.2387999999999998E-22</v>
      </c>
      <c r="AB572" s="208">
        <v>5.4235899999999997E-18</v>
      </c>
      <c r="AC572" s="208">
        <v>-1.6175499999999999E-14</v>
      </c>
      <c r="AD572" s="208">
        <v>2.4207E-11</v>
      </c>
      <c r="AE572" s="208">
        <v>-1.8855599999999998E-8</v>
      </c>
      <c r="AF572" s="208">
        <v>8.2839599999999995E-6</v>
      </c>
      <c r="AG572" s="199">
        <v>-1.2666299999999999</v>
      </c>
      <c r="AH572" s="8">
        <v>0.98570000000000002</v>
      </c>
      <c r="AI572" s="4" t="s">
        <v>802</v>
      </c>
      <c r="AK572" s="176">
        <v>399</v>
      </c>
      <c r="AL572" s="112" t="s">
        <v>926</v>
      </c>
      <c r="AN572" s="281">
        <v>-1.2719800000000001</v>
      </c>
      <c r="AO572" s="281">
        <v>4.2064999999999998E-5</v>
      </c>
      <c r="AP572" s="281">
        <v>-1.2722199999999999</v>
      </c>
      <c r="AQ572" s="381">
        <v>8.5185999999999994E-5</v>
      </c>
      <c r="AR572" s="200">
        <f t="shared" ref="AR572:AR578" si="87">(AN572-AP572)*10^6</f>
        <v>239.99999999979593</v>
      </c>
      <c r="AS572" s="321">
        <f t="shared" ref="AS572:AS578" si="88">(W572-AN572)*1000</f>
        <v>5.4000000000000714</v>
      </c>
    </row>
    <row r="573" spans="2:45" x14ac:dyDescent="0.25">
      <c r="B573" s="29">
        <v>400</v>
      </c>
      <c r="C573" s="29">
        <v>400</v>
      </c>
      <c r="D573" s="5">
        <v>22565</v>
      </c>
      <c r="E573" s="4">
        <v>18594</v>
      </c>
      <c r="F573" s="4">
        <v>1103</v>
      </c>
      <c r="H573" s="6" t="s">
        <v>524</v>
      </c>
      <c r="I573" s="112" t="s">
        <v>674</v>
      </c>
      <c r="L573" s="372" t="s">
        <v>927</v>
      </c>
      <c r="M573" s="4" t="s">
        <v>128</v>
      </c>
      <c r="O573" s="10">
        <v>8.9999999999999993E-3</v>
      </c>
      <c r="U573" s="208">
        <v>-2.86937E-9</v>
      </c>
      <c r="V573" s="208">
        <v>-9.5761100000000003E-4</v>
      </c>
      <c r="W573" s="8">
        <v>-1.2853399999999999</v>
      </c>
      <c r="X573" s="120">
        <v>0.99990000000000001</v>
      </c>
      <c r="AA573" s="208">
        <v>-4.0066199999999998E-23</v>
      </c>
      <c r="AB573" s="208">
        <v>2.0525200000000001E-19</v>
      </c>
      <c r="AC573" s="208">
        <v>-6.9184299999999997E-16</v>
      </c>
      <c r="AD573" s="208">
        <v>1.8770700000000002E-12</v>
      </c>
      <c r="AE573" s="208">
        <v>-2.7446700000000002E-9</v>
      </c>
      <c r="AF573" s="208">
        <v>3.3403500000000001E-6</v>
      </c>
      <c r="AG573" s="199">
        <v>-1.2853399999999999</v>
      </c>
      <c r="AH573" s="8">
        <v>0.98880000000000001</v>
      </c>
      <c r="AI573" s="4" t="s">
        <v>802</v>
      </c>
      <c r="AK573" s="176">
        <v>400</v>
      </c>
      <c r="AL573" s="112" t="s">
        <v>926</v>
      </c>
      <c r="AN573" s="281">
        <v>-1.2874000000000001</v>
      </c>
      <c r="AO573" s="281">
        <v>4.6474899999999998E-5</v>
      </c>
      <c r="AP573" s="281">
        <v>-1.28765</v>
      </c>
      <c r="AQ573" s="381">
        <v>6.6004E-5</v>
      </c>
      <c r="AR573" s="200">
        <f t="shared" si="87"/>
        <v>249.99999999986144</v>
      </c>
      <c r="AS573" s="321">
        <f t="shared" si="88"/>
        <v>2.0600000000001728</v>
      </c>
    </row>
    <row r="574" spans="2:45" x14ac:dyDescent="0.25">
      <c r="B574" s="29">
        <v>401</v>
      </c>
      <c r="C574" s="29">
        <v>401</v>
      </c>
      <c r="D574" s="5">
        <v>22743</v>
      </c>
      <c r="E574" s="4">
        <v>18821</v>
      </c>
      <c r="F574" s="4">
        <v>1104</v>
      </c>
      <c r="H574" s="6" t="s">
        <v>524</v>
      </c>
      <c r="I574" s="112" t="s">
        <v>674</v>
      </c>
      <c r="L574" s="372" t="s">
        <v>927</v>
      </c>
      <c r="M574" s="4" t="s">
        <v>120</v>
      </c>
      <c r="O574" s="10">
        <v>-8.2000000000000003E-2</v>
      </c>
      <c r="S574" s="208">
        <v>-1.18514E-14</v>
      </c>
      <c r="T574" s="208">
        <v>3.2077299999999999E-11</v>
      </c>
      <c r="U574" s="208">
        <v>-2.2294199999999999E-8</v>
      </c>
      <c r="V574" s="208">
        <v>-9.6867299999999997E-4</v>
      </c>
      <c r="W574" s="8">
        <v>-1.26884</v>
      </c>
      <c r="X574" s="120">
        <v>1</v>
      </c>
      <c r="AA574" s="208">
        <v>-2.6337700000000002E-22</v>
      </c>
      <c r="AB574" s="208">
        <v>1.4033499999999999E-18</v>
      </c>
      <c r="AC574" s="208">
        <v>-2.7429000000000001E-15</v>
      </c>
      <c r="AD574" s="208">
        <v>2.9447300000000001E-12</v>
      </c>
      <c r="AE574" s="208">
        <v>-2.79756E-9</v>
      </c>
      <c r="AF574" s="208">
        <v>2.8476699999999999E-6</v>
      </c>
      <c r="AG574" s="199">
        <v>-1.26884</v>
      </c>
      <c r="AH574" s="8">
        <v>0.9798</v>
      </c>
      <c r="AI574" s="4" t="s">
        <v>802</v>
      </c>
      <c r="AK574" s="176">
        <v>401</v>
      </c>
      <c r="AL574" s="112" t="s">
        <v>926</v>
      </c>
      <c r="AN574" s="281">
        <v>-1.27258</v>
      </c>
      <c r="AO574" s="281">
        <v>4.1961600000000002E-5</v>
      </c>
      <c r="AP574" s="281">
        <v>-1.27275</v>
      </c>
      <c r="AQ574" s="381">
        <v>5.3114900000000002E-5</v>
      </c>
      <c r="AR574" s="200">
        <f t="shared" si="87"/>
        <v>170.00000000000347</v>
      </c>
      <c r="AS574" s="321">
        <f t="shared" si="88"/>
        <v>3.7400000000000766</v>
      </c>
    </row>
    <row r="575" spans="2:45" x14ac:dyDescent="0.25">
      <c r="B575" s="29">
        <v>402</v>
      </c>
      <c r="C575" s="29">
        <v>402</v>
      </c>
      <c r="H575" s="6" t="s">
        <v>524</v>
      </c>
      <c r="I575" s="112" t="s">
        <v>674</v>
      </c>
      <c r="L575" s="372" t="s">
        <v>928</v>
      </c>
      <c r="M575" s="4" t="s">
        <v>120</v>
      </c>
      <c r="O575" s="10">
        <v>-0.05</v>
      </c>
      <c r="S575" s="208">
        <v>4.9910899999999996E-15</v>
      </c>
      <c r="T575" s="208">
        <v>-8.26048E-12</v>
      </c>
      <c r="U575" s="208">
        <v>-9.5427499999999995E-9</v>
      </c>
      <c r="V575" s="208">
        <v>-9.6304400000000003E-4</v>
      </c>
      <c r="W575" s="8">
        <v>-1.29108</v>
      </c>
      <c r="X575" s="120">
        <v>0.99980000000000002</v>
      </c>
      <c r="AA575" s="208">
        <v>2.70932E-23</v>
      </c>
      <c r="AB575" s="208">
        <v>6.1067800000000003E-21</v>
      </c>
      <c r="AC575" s="208">
        <v>-3.36756E-16</v>
      </c>
      <c r="AD575" s="208">
        <v>1.0703899999999999E-13</v>
      </c>
      <c r="AE575" s="208">
        <v>1.12004E-9</v>
      </c>
      <c r="AF575" s="208">
        <v>7.6886599999999997E-7</v>
      </c>
      <c r="AG575" s="199">
        <v>-1.29112</v>
      </c>
      <c r="AH575" s="8">
        <v>0.98970000000000002</v>
      </c>
      <c r="AI575" s="4" t="s">
        <v>802</v>
      </c>
      <c r="AK575" s="176">
        <v>402</v>
      </c>
      <c r="AR575" s="200"/>
      <c r="AS575" s="321"/>
    </row>
    <row r="576" spans="2:45" x14ac:dyDescent="0.25">
      <c r="B576" s="29">
        <v>403</v>
      </c>
      <c r="C576" s="29">
        <v>403</v>
      </c>
      <c r="H576" s="6" t="s">
        <v>524</v>
      </c>
      <c r="I576" s="112" t="s">
        <v>674</v>
      </c>
      <c r="L576" s="372" t="s">
        <v>928</v>
      </c>
      <c r="M576" s="4" t="s">
        <v>128</v>
      </c>
      <c r="O576" s="10">
        <v>-9.7000000000000003E-2</v>
      </c>
      <c r="U576" s="208">
        <v>5.50031E-9</v>
      </c>
      <c r="V576" s="208">
        <v>-9.3648400000000001E-4</v>
      </c>
      <c r="W576" s="8">
        <v>-1.2632699999999999</v>
      </c>
      <c r="X576" s="120">
        <v>0.99990000000000001</v>
      </c>
      <c r="AA576" s="208">
        <v>3.1556000000000001E-22</v>
      </c>
      <c r="AB576" s="208">
        <v>-1.4329000000000001E-18</v>
      </c>
      <c r="AC576" s="208">
        <v>1.41016E-15</v>
      </c>
      <c r="AD576" s="208">
        <v>2.2613799999999998E-12</v>
      </c>
      <c r="AE576" s="208">
        <v>-5.1244499999999996E-9</v>
      </c>
      <c r="AF576" s="208">
        <v>4.0300899999999999E-6</v>
      </c>
      <c r="AG576" s="199">
        <v>-1.26322</v>
      </c>
      <c r="AH576" s="8">
        <v>0.97130000000000005</v>
      </c>
      <c r="AI576" s="4" t="s">
        <v>802</v>
      </c>
      <c r="AK576" s="176">
        <v>403</v>
      </c>
      <c r="AR576" s="200"/>
      <c r="AS576" s="321"/>
    </row>
    <row r="577" spans="1:45" x14ac:dyDescent="0.25">
      <c r="B577" s="29">
        <v>404</v>
      </c>
      <c r="C577" s="29">
        <v>404</v>
      </c>
      <c r="D577" s="5">
        <v>22790</v>
      </c>
      <c r="E577" s="4">
        <v>19036</v>
      </c>
      <c r="F577" s="4">
        <v>1105</v>
      </c>
      <c r="H577" s="6" t="s">
        <v>524</v>
      </c>
      <c r="I577" s="112" t="s">
        <v>674</v>
      </c>
      <c r="L577" s="372" t="s">
        <v>929</v>
      </c>
      <c r="M577" s="4" t="s">
        <v>120</v>
      </c>
      <c r="O577" s="10">
        <v>-2.5999999999999999E-2</v>
      </c>
      <c r="S577" s="208">
        <v>2.2843299999999999E-14</v>
      </c>
      <c r="T577" s="208">
        <v>-5.9161500000000006E-11</v>
      </c>
      <c r="U577" s="208">
        <v>3.0250100000000002E-8</v>
      </c>
      <c r="V577" s="208">
        <v>-9.4530099999999995E-4</v>
      </c>
      <c r="W577" s="8">
        <v>-1.2969200000000001</v>
      </c>
      <c r="X577" s="120">
        <v>0.99990000000000001</v>
      </c>
      <c r="AB577" s="208">
        <v>-8.3142899999999996E-19</v>
      </c>
      <c r="AC577" s="208">
        <v>4.39531E-15</v>
      </c>
      <c r="AD577" s="208">
        <v>-8.9986100000000002E-12</v>
      </c>
      <c r="AE577" s="208">
        <v>8.5894000000000001E-9</v>
      </c>
      <c r="AF577" s="208">
        <v>-4.54521E-7</v>
      </c>
      <c r="AG577" s="199">
        <v>-1.2969200000000001</v>
      </c>
      <c r="AH577" s="8">
        <v>0.98880000000000001</v>
      </c>
      <c r="AI577" s="4" t="s">
        <v>802</v>
      </c>
      <c r="AK577" s="176">
        <v>404</v>
      </c>
      <c r="AL577" s="112" t="s">
        <v>930</v>
      </c>
      <c r="AN577" s="281">
        <v>-1.30023</v>
      </c>
      <c r="AO577" s="281">
        <v>8.4873500000000007E-5</v>
      </c>
      <c r="AP577" s="281">
        <v>-1.30036</v>
      </c>
      <c r="AQ577" s="381">
        <v>5.9902399999999998E-5</v>
      </c>
      <c r="AR577" s="200">
        <f t="shared" si="87"/>
        <v>129.99999999996348</v>
      </c>
      <c r="AS577" s="321">
        <f t="shared" si="88"/>
        <v>3.3099999999999241</v>
      </c>
    </row>
    <row r="578" spans="1:45" x14ac:dyDescent="0.25">
      <c r="B578" s="29">
        <v>405</v>
      </c>
      <c r="C578" s="29">
        <v>405</v>
      </c>
      <c r="D578" s="5">
        <v>22081</v>
      </c>
      <c r="E578" s="4">
        <v>19024</v>
      </c>
      <c r="F578" s="4">
        <v>1107</v>
      </c>
      <c r="H578" s="6" t="s">
        <v>524</v>
      </c>
      <c r="I578" s="112" t="s">
        <v>674</v>
      </c>
      <c r="L578" s="372" t="s">
        <v>929</v>
      </c>
      <c r="M578" s="4" t="s">
        <v>128</v>
      </c>
      <c r="O578" s="10">
        <v>-0.13200000000000001</v>
      </c>
      <c r="U578" s="208">
        <v>-5.5101200000000004E-9</v>
      </c>
      <c r="V578" s="208">
        <v>-9.3425300000000001E-4</v>
      </c>
      <c r="W578" s="8">
        <v>-1.2602599999999999</v>
      </c>
      <c r="X578" s="120">
        <v>0.99960000000000004</v>
      </c>
      <c r="AA578" s="208">
        <v>-8.65874E-22</v>
      </c>
      <c r="AB578" s="208">
        <v>4.9041800000000002E-18</v>
      </c>
      <c r="AC578" s="208">
        <v>-1.03172E-14</v>
      </c>
      <c r="AD578" s="208">
        <v>9.9271199999999998E-12</v>
      </c>
      <c r="AE578" s="208">
        <v>-4.28199E-9</v>
      </c>
      <c r="AF578" s="208">
        <v>2.4127600000000002E-6</v>
      </c>
      <c r="AG578" s="199">
        <v>-1.26034</v>
      </c>
      <c r="AH578" s="8">
        <v>0.97850000000000004</v>
      </c>
      <c r="AI578" s="4" t="s">
        <v>802</v>
      </c>
      <c r="AK578" s="176">
        <v>405</v>
      </c>
      <c r="AL578" s="112" t="s">
        <v>930</v>
      </c>
      <c r="AN578" s="281">
        <v>-1.2640499999999999</v>
      </c>
      <c r="AO578" s="281">
        <v>6.5182800000000002E-5</v>
      </c>
      <c r="AP578" s="281">
        <v>-1.2642899999999999</v>
      </c>
      <c r="AQ578" s="381">
        <v>6.4077299999999997E-5</v>
      </c>
      <c r="AR578" s="200">
        <f t="shared" si="87"/>
        <v>240.00000000001796</v>
      </c>
      <c r="AS578" s="321">
        <f t="shared" si="88"/>
        <v>3.7899999999999601</v>
      </c>
    </row>
    <row r="579" spans="1:45" x14ac:dyDescent="0.25">
      <c r="B579" s="29">
        <v>406</v>
      </c>
      <c r="C579" s="29">
        <v>406</v>
      </c>
      <c r="D579" s="5">
        <v>22243</v>
      </c>
      <c r="E579" s="4">
        <v>18927</v>
      </c>
      <c r="F579" s="4">
        <v>1124</v>
      </c>
      <c r="H579" s="6" t="s">
        <v>524</v>
      </c>
      <c r="I579" s="112" t="s">
        <v>674</v>
      </c>
      <c r="L579" s="372" t="s">
        <v>943</v>
      </c>
      <c r="M579" s="4" t="s">
        <v>120</v>
      </c>
      <c r="O579" s="10">
        <v>4.0000000000000001E-3</v>
      </c>
      <c r="T579" s="208">
        <v>-7.0852099999999999E-12</v>
      </c>
      <c r="U579" s="208">
        <v>8.5538100000000007E-9</v>
      </c>
      <c r="V579" s="208">
        <v>-9.6827999999999997E-4</v>
      </c>
      <c r="W579" s="8">
        <v>-1.27092</v>
      </c>
      <c r="X579" s="120">
        <v>0.99990000000000001</v>
      </c>
      <c r="AB579" s="208">
        <v>4.8217799999999998E-19</v>
      </c>
      <c r="AC579" s="208">
        <v>-2.9126300000000002E-15</v>
      </c>
      <c r="AD579" s="208">
        <v>6.6334699999999996E-12</v>
      </c>
      <c r="AE579" s="208">
        <v>-6.6742600000000001E-9</v>
      </c>
      <c r="AF579" s="208">
        <v>3.8538999999999996E-6</v>
      </c>
      <c r="AG579" s="199">
        <v>-1.2708600000000001</v>
      </c>
      <c r="AH579" s="8">
        <v>0.98529999999999995</v>
      </c>
      <c r="AI579" s="4" t="s">
        <v>802</v>
      </c>
      <c r="AK579" s="176">
        <v>406</v>
      </c>
      <c r="AL579" s="112" t="s">
        <v>959</v>
      </c>
      <c r="AN579" s="281">
        <v>-1.2745899999999999</v>
      </c>
      <c r="AO579" s="281">
        <v>4.3010099999999997E-5</v>
      </c>
      <c r="AP579" s="281">
        <v>-1.27572</v>
      </c>
      <c r="AQ579" s="381">
        <v>5.1897300000000002E-5</v>
      </c>
    </row>
    <row r="580" spans="1:45" x14ac:dyDescent="0.25">
      <c r="B580" s="29">
        <v>407</v>
      </c>
      <c r="C580" s="29">
        <v>407</v>
      </c>
      <c r="D580" s="5">
        <v>22578</v>
      </c>
      <c r="E580" s="4">
        <v>18600</v>
      </c>
      <c r="F580" s="4">
        <v>1121</v>
      </c>
      <c r="H580" s="6" t="s">
        <v>524</v>
      </c>
      <c r="I580" s="112" t="s">
        <v>674</v>
      </c>
      <c r="L580" s="372" t="s">
        <v>944</v>
      </c>
      <c r="M580" s="4" t="s">
        <v>120</v>
      </c>
      <c r="O580" s="10">
        <v>-5.3999999999999999E-2</v>
      </c>
      <c r="T580" s="208">
        <v>7.6163900000000004E-12</v>
      </c>
      <c r="U580" s="208">
        <v>-1.3722400000000001E-8</v>
      </c>
      <c r="V580" s="208">
        <v>-9.6550800000000001E-4</v>
      </c>
      <c r="W580" s="8">
        <v>-1.30667</v>
      </c>
      <c r="X580" s="120">
        <v>0.99980000000000002</v>
      </c>
      <c r="AB580" s="208">
        <v>-3.6879099999999998E-19</v>
      </c>
      <c r="AC580" s="208">
        <v>2.3431999999999999E-15</v>
      </c>
      <c r="AD580" s="208">
        <v>-5.6588100000000002E-12</v>
      </c>
      <c r="AE580" s="208">
        <v>5.8517200000000001E-9</v>
      </c>
      <c r="AF580" s="208">
        <v>1.80634E-7</v>
      </c>
      <c r="AG580" s="199">
        <v>-1.3066899999999999</v>
      </c>
      <c r="AH580" s="8">
        <v>0.99490000000000001</v>
      </c>
      <c r="AI580" s="4" t="s">
        <v>802</v>
      </c>
      <c r="AK580" s="176">
        <v>407</v>
      </c>
      <c r="AL580" s="112" t="s">
        <v>972</v>
      </c>
      <c r="AN580" s="281">
        <v>-1.3109900000000001</v>
      </c>
      <c r="AO580" s="281">
        <v>3.9907599999999997E-5</v>
      </c>
      <c r="AP580" s="281">
        <v>-1.3115000000000001</v>
      </c>
      <c r="AQ580" s="381">
        <v>5.86116E-5</v>
      </c>
    </row>
    <row r="581" spans="1:45" x14ac:dyDescent="0.25">
      <c r="B581" s="29">
        <v>408</v>
      </c>
      <c r="C581" s="29">
        <v>408</v>
      </c>
      <c r="H581" s="6" t="s">
        <v>524</v>
      </c>
      <c r="I581" s="112" t="s">
        <v>674</v>
      </c>
      <c r="L581" s="372" t="s">
        <v>944</v>
      </c>
      <c r="M581" s="4" t="s">
        <v>128</v>
      </c>
      <c r="O581" s="10">
        <v>-0.13200000000000001</v>
      </c>
      <c r="U581" s="208">
        <v>-9.9984600000000006E-9</v>
      </c>
      <c r="V581" s="208">
        <v>-1.0350699999999999E-3</v>
      </c>
      <c r="W581" s="8">
        <v>-1.39439</v>
      </c>
      <c r="X581" s="120">
        <v>0.99809999999999999</v>
      </c>
      <c r="Z581" s="208">
        <v>2.5861099999999999E-24</v>
      </c>
      <c r="AA581" s="208">
        <v>-2.11271E-20</v>
      </c>
      <c r="AB581" s="208">
        <v>6.9743900000000001E-17</v>
      </c>
      <c r="AC581" s="208">
        <v>-1.1947300000000001E-13</v>
      </c>
      <c r="AD581" s="208">
        <v>1.13708E-10</v>
      </c>
      <c r="AE581" s="208">
        <v>-5.9821599999999996E-8</v>
      </c>
      <c r="AF581" s="208">
        <v>1.5778899999999999E-5</v>
      </c>
      <c r="AG581" s="199">
        <v>-1.39463</v>
      </c>
      <c r="AH581" s="8">
        <v>0.81240000000000001</v>
      </c>
      <c r="AI581" s="4" t="s">
        <v>802</v>
      </c>
      <c r="AK581" s="176">
        <v>408</v>
      </c>
    </row>
    <row r="582" spans="1:45" x14ac:dyDescent="0.25">
      <c r="B582" s="29">
        <v>409</v>
      </c>
      <c r="C582" s="29">
        <v>409</v>
      </c>
      <c r="H582" s="6" t="s">
        <v>524</v>
      </c>
      <c r="I582" s="112" t="s">
        <v>674</v>
      </c>
      <c r="L582" s="372" t="s">
        <v>953</v>
      </c>
      <c r="M582" s="4" t="s">
        <v>120</v>
      </c>
      <c r="O582" s="10">
        <v>-0.20499999999999999</v>
      </c>
      <c r="V582" s="208">
        <v>-1.00128E-3</v>
      </c>
      <c r="W582" s="8">
        <v>-1.3528899999999999</v>
      </c>
      <c r="X582" s="120">
        <v>0.99980000000000002</v>
      </c>
      <c r="AA582" s="208">
        <v>-2.1370099999999999E-21</v>
      </c>
      <c r="AB582" s="208">
        <v>1.6467800000000001E-17</v>
      </c>
      <c r="AC582" s="208">
        <v>-5.09473E-14</v>
      </c>
      <c r="AD582" s="208">
        <v>8.0492200000000001E-11</v>
      </c>
      <c r="AE582" s="208">
        <v>-6.7516499999999994E-8</v>
      </c>
      <c r="AF582" s="208">
        <v>2.68923E-5</v>
      </c>
      <c r="AG582" s="199">
        <v>-1.3532</v>
      </c>
      <c r="AH582" s="8">
        <v>0.99</v>
      </c>
      <c r="AI582" s="4" t="s">
        <v>802</v>
      </c>
      <c r="AK582" s="176">
        <v>409</v>
      </c>
    </row>
    <row r="583" spans="1:45" x14ac:dyDescent="0.25">
      <c r="B583" s="29">
        <v>410</v>
      </c>
      <c r="C583" s="29">
        <v>410</v>
      </c>
      <c r="H583" s="6" t="s">
        <v>524</v>
      </c>
      <c r="I583" s="112" t="s">
        <v>674</v>
      </c>
      <c r="L583" s="372" t="s">
        <v>953</v>
      </c>
      <c r="M583" s="4" t="s">
        <v>128</v>
      </c>
      <c r="O583" s="10">
        <v>-0.19600000000000001</v>
      </c>
      <c r="U583" s="208">
        <v>-3.9100099999999998E-9</v>
      </c>
      <c r="V583" s="208">
        <v>-1.01157E-3</v>
      </c>
      <c r="W583" s="8">
        <v>-1.39703</v>
      </c>
      <c r="X583" s="120">
        <v>0.99980000000000002</v>
      </c>
      <c r="Z583" s="208">
        <v>8.0465199999999998E-25</v>
      </c>
      <c r="AA583" s="208">
        <v>-6.99265E-21</v>
      </c>
      <c r="AB583" s="208">
        <v>2.49695E-17</v>
      </c>
      <c r="AC583" s="208">
        <v>-4.7587100000000001E-14</v>
      </c>
      <c r="AD583" s="208">
        <v>5.2408700000000002E-11</v>
      </c>
      <c r="AE583" s="208">
        <v>-3.2881899999999997E-8</v>
      </c>
      <c r="AF583" s="208">
        <v>9.8867999999999999E-6</v>
      </c>
      <c r="AG583" s="199">
        <v>-1.3969800000000001</v>
      </c>
      <c r="AH583" s="8">
        <v>0.90939999999999999</v>
      </c>
      <c r="AI583" s="4" t="s">
        <v>802</v>
      </c>
      <c r="AK583" s="176">
        <v>410</v>
      </c>
    </row>
    <row r="584" spans="1:45" x14ac:dyDescent="0.25">
      <c r="B584" s="29">
        <v>411</v>
      </c>
      <c r="C584" s="29">
        <v>411</v>
      </c>
      <c r="H584" s="6" t="s">
        <v>524</v>
      </c>
      <c r="I584" s="112" t="s">
        <v>674</v>
      </c>
      <c r="L584" s="372" t="s">
        <v>973</v>
      </c>
      <c r="M584" s="4" t="s">
        <v>120</v>
      </c>
      <c r="O584" s="10">
        <v>3.5000000000000003E-2</v>
      </c>
      <c r="T584" s="208">
        <v>-9.70011E-12</v>
      </c>
      <c r="U584" s="208">
        <v>1.85222E-8</v>
      </c>
      <c r="V584" s="208">
        <v>-1.05126E-3</v>
      </c>
      <c r="W584" s="8">
        <v>-1.39775</v>
      </c>
      <c r="X584" s="120">
        <v>0.99980000000000002</v>
      </c>
      <c r="AA584" s="208">
        <v>-4.7036799999999996E-22</v>
      </c>
      <c r="AB584" s="208">
        <v>4.1868399999999997E-18</v>
      </c>
      <c r="AC584" s="208">
        <v>-1.4991099999999999E-14</v>
      </c>
      <c r="AD584" s="208">
        <v>2.7978900000000001E-11</v>
      </c>
      <c r="AE584" s="208">
        <v>-2.8827500000000001E-8</v>
      </c>
      <c r="AF584" s="208">
        <v>1.58922E-5</v>
      </c>
      <c r="AG584" s="199">
        <v>-1.3979699999999999</v>
      </c>
      <c r="AH584" s="8">
        <v>0.99580000000000002</v>
      </c>
      <c r="AI584" s="4" t="s">
        <v>802</v>
      </c>
      <c r="AK584" s="176">
        <v>411</v>
      </c>
    </row>
    <row r="585" spans="1:45" x14ac:dyDescent="0.25">
      <c r="A585" s="7" t="s">
        <v>965</v>
      </c>
      <c r="B585" s="29">
        <v>412</v>
      </c>
      <c r="C585" s="29">
        <v>412</v>
      </c>
      <c r="H585" s="6" t="s">
        <v>524</v>
      </c>
      <c r="I585" s="112" t="s">
        <v>674</v>
      </c>
      <c r="L585" s="372" t="s">
        <v>974</v>
      </c>
      <c r="M585" s="4" t="s">
        <v>120</v>
      </c>
      <c r="O585" s="10">
        <v>-0.129</v>
      </c>
      <c r="U585" s="208">
        <v>5.21487E-10</v>
      </c>
      <c r="V585" s="208">
        <v>-9.41792E-4</v>
      </c>
      <c r="W585" s="8">
        <v>-1.51654</v>
      </c>
      <c r="X585" s="120">
        <v>0.99950000000000006</v>
      </c>
      <c r="Y585" s="208">
        <v>-3.4552600000000003E-27</v>
      </c>
      <c r="Z585" s="208">
        <v>3.0840799999999997E-23</v>
      </c>
      <c r="AA585" s="208">
        <v>-1.1363000000000001E-19</v>
      </c>
      <c r="AB585" s="208">
        <v>2.2385899999999999E-16</v>
      </c>
      <c r="AC585" s="208">
        <v>-2.5656400000000001E-13</v>
      </c>
      <c r="AD585" s="208">
        <v>1.7676500000000001E-10</v>
      </c>
      <c r="AE585" s="208">
        <v>-7.5083800000000002E-8</v>
      </c>
      <c r="AF585" s="208">
        <v>1.8868900000000002E-5</v>
      </c>
      <c r="AG585" s="199">
        <v>-1.5165500000000001</v>
      </c>
      <c r="AH585" s="8">
        <v>0.95779999999999998</v>
      </c>
      <c r="AI585" s="4" t="s">
        <v>802</v>
      </c>
      <c r="AK585" s="176">
        <v>412</v>
      </c>
    </row>
    <row r="586" spans="1:45" x14ac:dyDescent="0.25">
      <c r="A586" s="7" t="s">
        <v>966</v>
      </c>
      <c r="B586" s="29">
        <v>413</v>
      </c>
      <c r="C586" s="29">
        <v>413</v>
      </c>
      <c r="H586" s="6" t="s">
        <v>524</v>
      </c>
      <c r="I586" s="112" t="s">
        <v>674</v>
      </c>
      <c r="L586" s="372" t="s">
        <v>974</v>
      </c>
      <c r="M586" s="4" t="s">
        <v>128</v>
      </c>
      <c r="O586" s="10">
        <v>-0.108</v>
      </c>
      <c r="U586" s="208">
        <v>-7.4140100000000001E-9</v>
      </c>
      <c r="V586" s="208">
        <v>-1.0260899999999999E-3</v>
      </c>
      <c r="W586" s="8">
        <v>-1.48447</v>
      </c>
      <c r="X586" s="120">
        <v>0.99950000000000006</v>
      </c>
      <c r="Y586" s="208">
        <v>-4.6832200000000003E-27</v>
      </c>
      <c r="Z586" s="208">
        <v>4.2055500000000001E-23</v>
      </c>
      <c r="AA586" s="208">
        <v>-1.5682800000000001E-19</v>
      </c>
      <c r="AB586" s="208">
        <v>3.1392800000000002E-16</v>
      </c>
      <c r="AC586" s="208">
        <v>-3.6413100000000001E-13</v>
      </c>
      <c r="AD586" s="208">
        <v>2.46906E-10</v>
      </c>
      <c r="AE586" s="208">
        <v>-9.4059100000000001E-8</v>
      </c>
      <c r="AF586" s="208">
        <v>1.78532E-5</v>
      </c>
      <c r="AG586" s="199">
        <v>-1.48444</v>
      </c>
      <c r="AH586" s="8">
        <v>0.93930000000000002</v>
      </c>
      <c r="AI586" s="4" t="s">
        <v>802</v>
      </c>
      <c r="AK586" s="176">
        <v>413</v>
      </c>
    </row>
    <row r="587" spans="1:45" x14ac:dyDescent="0.25">
      <c r="B587" s="29">
        <v>414</v>
      </c>
      <c r="C587" s="29">
        <v>414</v>
      </c>
      <c r="H587" s="6" t="s">
        <v>524</v>
      </c>
      <c r="I587" s="112" t="s">
        <v>674</v>
      </c>
      <c r="L587" s="372" t="s">
        <v>975</v>
      </c>
      <c r="M587" s="4" t="s">
        <v>120</v>
      </c>
      <c r="O587" s="10">
        <v>-0.19500000000000001</v>
      </c>
      <c r="V587" s="208">
        <v>-9.6341899999999997E-4</v>
      </c>
      <c r="W587" s="8">
        <v>-1.4971300000000001</v>
      </c>
      <c r="X587" s="120">
        <v>0.999</v>
      </c>
      <c r="Y587" s="208">
        <v>-6.1286300000000001E-27</v>
      </c>
      <c r="Z587" s="208">
        <v>5.5290899999999999E-23</v>
      </c>
      <c r="AA587" s="208">
        <v>-2.0751700000000001E-19</v>
      </c>
      <c r="AB587" s="208">
        <v>4.1960199999999999E-16</v>
      </c>
      <c r="AC587" s="208">
        <v>-4.9517200000000004E-13</v>
      </c>
      <c r="AD587" s="208">
        <v>3.46621E-10</v>
      </c>
      <c r="AE587" s="208">
        <v>-1.4149200000000001E-7</v>
      </c>
      <c r="AF587" s="208">
        <v>3.1587400000000002E-5</v>
      </c>
      <c r="AG587" s="199">
        <v>-1.49705</v>
      </c>
      <c r="AH587" s="8">
        <v>0.96530000000000005</v>
      </c>
      <c r="AI587" s="4" t="s">
        <v>802</v>
      </c>
      <c r="AK587" s="176">
        <v>414</v>
      </c>
    </row>
    <row r="588" spans="1:45" x14ac:dyDescent="0.25">
      <c r="B588" s="29">
        <v>415</v>
      </c>
      <c r="C588" s="29">
        <v>415</v>
      </c>
      <c r="H588" s="6"/>
      <c r="L588" s="372" t="s">
        <v>975</v>
      </c>
      <c r="M588" s="4" t="s">
        <v>128</v>
      </c>
      <c r="O588" s="10">
        <v>-0.20300000000000001</v>
      </c>
      <c r="U588" s="208">
        <v>-7.7395199999999993E-9</v>
      </c>
      <c r="V588" s="208">
        <v>-9.0422099999999997E-4</v>
      </c>
      <c r="W588" s="8">
        <v>-1.4802500000000001</v>
      </c>
      <c r="X588" s="120">
        <v>0.99970000000000003</v>
      </c>
      <c r="Z588" s="208">
        <v>1.66772E-24</v>
      </c>
      <c r="AA588" s="208">
        <v>-1.4688900000000001E-20</v>
      </c>
      <c r="AB588" s="208">
        <v>5.3323999999999998E-17</v>
      </c>
      <c r="AC588" s="208">
        <v>-1.03039E-13</v>
      </c>
      <c r="AD588" s="208">
        <v>1.14056E-10</v>
      </c>
      <c r="AE588" s="208">
        <v>-7.1635099999999998E-8</v>
      </c>
      <c r="AF588" s="208">
        <v>2.2948100000000001E-5</v>
      </c>
      <c r="AG588" s="199">
        <v>-1.4801899999999999</v>
      </c>
      <c r="AH588" s="8">
        <v>0.98860000000000003</v>
      </c>
      <c r="AI588" s="4" t="s">
        <v>802</v>
      </c>
      <c r="AK588" s="176">
        <v>415</v>
      </c>
    </row>
    <row r="589" spans="1:45" x14ac:dyDescent="0.25">
      <c r="B589" s="29">
        <v>416</v>
      </c>
      <c r="C589" s="29">
        <v>416</v>
      </c>
      <c r="H589" s="6"/>
      <c r="L589" s="372" t="s">
        <v>976</v>
      </c>
      <c r="M589" s="4" t="s">
        <v>120</v>
      </c>
      <c r="O589" s="10">
        <v>-3.2000000000000001E-2</v>
      </c>
      <c r="V589" s="208">
        <v>-9.5208599999999999E-4</v>
      </c>
      <c r="W589" s="8">
        <v>-1.49797</v>
      </c>
      <c r="X589" s="120">
        <v>0.99939999999999996</v>
      </c>
      <c r="Z589" s="208">
        <v>2.9485200000000001E-24</v>
      </c>
      <c r="AA589" s="208">
        <v>-2.3501900000000001E-20</v>
      </c>
      <c r="AB589" s="208">
        <v>7.6402299999999999E-17</v>
      </c>
      <c r="AC589" s="208">
        <v>-1.3086100000000001E-13</v>
      </c>
      <c r="AD589" s="208">
        <v>1.2750700000000001E-10</v>
      </c>
      <c r="AE589" s="208">
        <v>-7.1136600000000002E-8</v>
      </c>
      <c r="AF589" s="208">
        <v>2.0250799999999999E-5</v>
      </c>
      <c r="AG589" s="199">
        <v>-1.49793</v>
      </c>
      <c r="AH589" s="8">
        <v>0.94159999999999999</v>
      </c>
      <c r="AI589" s="4" t="s">
        <v>802</v>
      </c>
      <c r="AK589" s="176">
        <v>416</v>
      </c>
    </row>
    <row r="590" spans="1:45" x14ac:dyDescent="0.25">
      <c r="B590" s="29">
        <v>417</v>
      </c>
      <c r="C590" s="29">
        <v>417</v>
      </c>
      <c r="H590" s="6"/>
      <c r="L590" s="372" t="s">
        <v>976</v>
      </c>
      <c r="M590" s="4" t="s">
        <v>128</v>
      </c>
      <c r="O590" s="10">
        <v>-0.112</v>
      </c>
      <c r="U590" s="208">
        <v>-4.9775800000000001E-9</v>
      </c>
      <c r="V590" s="208">
        <v>-9.5735799999999995E-4</v>
      </c>
      <c r="W590" s="8">
        <v>-1.4868399999999999</v>
      </c>
      <c r="X590" s="120">
        <v>0.99980000000000002</v>
      </c>
      <c r="AA590" s="208">
        <v>-3.0675599999999998E-22</v>
      </c>
      <c r="AB590" s="208">
        <v>3.0935999999999999E-18</v>
      </c>
      <c r="AC590" s="208">
        <v>-1.21955E-14</v>
      </c>
      <c r="AD590" s="208">
        <v>2.43466E-11</v>
      </c>
      <c r="AE590" s="208">
        <v>-2.5871000000000001E-8</v>
      </c>
      <c r="AF590" s="208">
        <v>1.3478100000000001E-5</v>
      </c>
      <c r="AG590" s="199">
        <v>-1.48705</v>
      </c>
      <c r="AH590" s="8">
        <v>0.9788</v>
      </c>
      <c r="AI590" s="4" t="s">
        <v>802</v>
      </c>
      <c r="AK590" s="176">
        <v>417</v>
      </c>
    </row>
    <row r="591" spans="1:45" x14ac:dyDescent="0.25">
      <c r="B591" s="29">
        <v>418</v>
      </c>
      <c r="C591" s="29">
        <v>418</v>
      </c>
      <c r="H591" s="6"/>
    </row>
    <row r="592" spans="1:45" x14ac:dyDescent="0.25">
      <c r="B592" s="29">
        <v>419</v>
      </c>
      <c r="C592" s="29">
        <v>419</v>
      </c>
      <c r="H592" s="6"/>
    </row>
    <row r="593" spans="1:46" x14ac:dyDescent="0.25">
      <c r="B593" s="29"/>
      <c r="C593" s="29"/>
      <c r="H593" s="6"/>
    </row>
    <row r="594" spans="1:46" x14ac:dyDescent="0.25">
      <c r="B594" s="29"/>
      <c r="C594" s="29"/>
      <c r="H594" s="6"/>
    </row>
    <row r="595" spans="1:46" x14ac:dyDescent="0.25">
      <c r="B595" s="29"/>
      <c r="C595" s="29"/>
      <c r="H595" s="6"/>
    </row>
    <row r="597" spans="1:46" x14ac:dyDescent="0.25">
      <c r="A597" s="7" t="s">
        <v>778</v>
      </c>
      <c r="B597" s="4">
        <v>207</v>
      </c>
      <c r="C597" s="4">
        <v>207</v>
      </c>
      <c r="E597" s="4">
        <v>5952</v>
      </c>
      <c r="F597" s="4">
        <v>1012</v>
      </c>
      <c r="K597" s="6" t="s">
        <v>781</v>
      </c>
      <c r="L597" s="372" t="s">
        <v>780</v>
      </c>
      <c r="M597" s="4" t="s">
        <v>514</v>
      </c>
      <c r="O597" s="10">
        <v>6.8000000000000005E-2</v>
      </c>
      <c r="V597" s="208">
        <v>-9.7247299999999996E-4</v>
      </c>
      <c r="W597" s="8">
        <v>-1.4219599999999999</v>
      </c>
      <c r="X597" s="120">
        <v>0.99850000000000005</v>
      </c>
      <c r="AA597" s="208">
        <v>-5.5485599999999998E-22</v>
      </c>
      <c r="AB597" s="208">
        <v>1.9826000000000001E-18</v>
      </c>
      <c r="AC597" s="208">
        <v>1.3306300000000001E-15</v>
      </c>
      <c r="AD597" s="208">
        <v>-1.4474E-11</v>
      </c>
      <c r="AE597" s="208">
        <v>2.3673200000000001E-8</v>
      </c>
      <c r="AF597" s="208">
        <v>-1.5426000000000001E-5</v>
      </c>
      <c r="AG597" s="199">
        <v>-1.42191</v>
      </c>
      <c r="AH597" s="8">
        <v>0.96579999999999999</v>
      </c>
      <c r="AK597" s="176">
        <v>207</v>
      </c>
      <c r="AL597" s="112" t="s">
        <v>779</v>
      </c>
      <c r="AN597" s="281">
        <v>-1.44249</v>
      </c>
      <c r="AO597" s="281">
        <v>5.9325199999999999E-5</v>
      </c>
      <c r="AP597" s="281">
        <v>-1.4426000000000001</v>
      </c>
      <c r="AQ597" s="381">
        <v>6.1776800000000001E-5</v>
      </c>
      <c r="AR597" s="200">
        <f>(AN597-AP597)*10^6</f>
        <v>110.0000000000545</v>
      </c>
      <c r="AS597" s="321">
        <f>(W597-AN597)*1000</f>
        <v>20.530000000000157</v>
      </c>
    </row>
    <row r="598" spans="1:46" x14ac:dyDescent="0.25">
      <c r="AS598" s="321"/>
    </row>
    <row r="599" spans="1:46" s="237" customFormat="1" x14ac:dyDescent="0.25">
      <c r="A599" s="237" t="s">
        <v>754</v>
      </c>
      <c r="B599" s="16">
        <v>4</v>
      </c>
      <c r="C599" s="16">
        <v>4</v>
      </c>
      <c r="D599" s="17">
        <v>19719</v>
      </c>
      <c r="E599" s="16">
        <v>9021</v>
      </c>
      <c r="F599" s="16">
        <v>850</v>
      </c>
      <c r="G599" s="16"/>
      <c r="H599" s="16"/>
      <c r="I599" s="494" t="s">
        <v>881</v>
      </c>
      <c r="J599" s="16"/>
      <c r="K599" s="18" t="s">
        <v>882</v>
      </c>
      <c r="L599" s="494" t="s">
        <v>883</v>
      </c>
      <c r="M599" s="16"/>
      <c r="N599" s="16"/>
      <c r="O599" s="19"/>
      <c r="P599" s="212"/>
      <c r="Q599" s="212"/>
      <c r="R599" s="212"/>
      <c r="S599" s="212"/>
      <c r="T599" s="212"/>
      <c r="U599" s="212"/>
      <c r="V599" s="212">
        <v>-9.6427000000000004E-4</v>
      </c>
      <c r="W599" s="20">
        <v>-1.42</v>
      </c>
      <c r="X599" s="125"/>
      <c r="Y599" s="212"/>
      <c r="Z599" s="212"/>
      <c r="AA599" s="212"/>
      <c r="AB599" s="212"/>
      <c r="AC599" s="212"/>
      <c r="AD599" s="212">
        <v>-8.4518000000000004E-13</v>
      </c>
      <c r="AE599" s="212">
        <v>6.2525299999999997E-9</v>
      </c>
      <c r="AF599" s="212">
        <v>-1.72133E-5</v>
      </c>
      <c r="AG599" s="485">
        <v>-1.4</v>
      </c>
      <c r="AH599" s="20"/>
      <c r="AI599" s="16"/>
      <c r="AJ599" s="16"/>
      <c r="AK599" s="704">
        <v>4</v>
      </c>
      <c r="AN599" s="298">
        <v>-1.429049</v>
      </c>
      <c r="AO599" s="298">
        <v>1.16E-4</v>
      </c>
      <c r="AP599" s="298">
        <v>-1.4291430000000001</v>
      </c>
      <c r="AQ599" s="391">
        <v>1.01E-4</v>
      </c>
      <c r="AR599" s="200">
        <f t="shared" ref="AR599:AR619" si="89">(AN599-AP599)*10^6</f>
        <v>94.000000000038497</v>
      </c>
      <c r="AS599" s="321">
        <f t="shared" ref="AS599:AS605" si="90">(W599-AN599)*1000</f>
        <v>9.0490000000000848</v>
      </c>
      <c r="AT599" s="462" t="s">
        <v>884</v>
      </c>
    </row>
    <row r="600" spans="1:46" x14ac:dyDescent="0.25">
      <c r="A600" s="7" t="s">
        <v>754</v>
      </c>
      <c r="B600" s="4">
        <v>9</v>
      </c>
      <c r="C600" s="4">
        <v>9</v>
      </c>
      <c r="D600" s="5">
        <v>17465</v>
      </c>
      <c r="E600" s="4">
        <v>17424</v>
      </c>
      <c r="F600" s="4">
        <v>1034</v>
      </c>
      <c r="I600" s="112" t="s">
        <v>854</v>
      </c>
      <c r="K600" s="6" t="s">
        <v>960</v>
      </c>
      <c r="L600" s="372" t="s">
        <v>827</v>
      </c>
      <c r="O600" s="10">
        <v>-3.3000000000000002E-2</v>
      </c>
      <c r="S600" s="208">
        <v>-3.9550200000000001E-14</v>
      </c>
      <c r="T600" s="208">
        <v>4.7624699999999998E-11</v>
      </c>
      <c r="U600" s="208">
        <v>-5.9056899999999997E-9</v>
      </c>
      <c r="V600" s="208">
        <v>-1.03936E-3</v>
      </c>
      <c r="W600" s="8">
        <v>-1.4007700000000001</v>
      </c>
      <c r="X600" s="120">
        <v>0.99980000000000002</v>
      </c>
      <c r="AA600" s="208">
        <v>-6.1681500000000001E-21</v>
      </c>
      <c r="AB600" s="208">
        <v>3.3548599999999997E-17</v>
      </c>
      <c r="AC600" s="208">
        <v>-6.4165800000000005E-14</v>
      </c>
      <c r="AD600" s="208">
        <v>5.3274100000000002E-11</v>
      </c>
      <c r="AE600" s="208">
        <v>-2.2684899999999999E-8</v>
      </c>
      <c r="AF600" s="208">
        <v>2.0247599999999998E-6</v>
      </c>
      <c r="AG600" s="199">
        <v>-1.4007099999999999</v>
      </c>
      <c r="AH600" s="8">
        <v>0.99780000000000002</v>
      </c>
      <c r="AI600" s="4" t="s">
        <v>754</v>
      </c>
      <c r="AK600" s="176">
        <v>9</v>
      </c>
      <c r="AL600" s="112" t="s">
        <v>853</v>
      </c>
      <c r="AN600" s="281">
        <v>-1.40605</v>
      </c>
      <c r="AO600" s="281">
        <v>1.9940499999999999E-4</v>
      </c>
      <c r="AP600" s="281">
        <v>-1.40625</v>
      </c>
      <c r="AQ600" s="381">
        <v>1.9954900000000001E-4</v>
      </c>
      <c r="AR600" s="200">
        <f t="shared" si="89"/>
        <v>199.99999999997797</v>
      </c>
      <c r="AS600" s="321">
        <f t="shared" si="90"/>
        <v>5.2799999999999514</v>
      </c>
    </row>
    <row r="601" spans="1:46" x14ac:dyDescent="0.25">
      <c r="A601" s="7" t="s">
        <v>754</v>
      </c>
      <c r="B601" s="4">
        <v>10</v>
      </c>
      <c r="C601" s="4">
        <v>10</v>
      </c>
      <c r="D601" s="5">
        <v>20109</v>
      </c>
      <c r="E601" s="4">
        <v>12454</v>
      </c>
      <c r="F601" s="4">
        <v>1032</v>
      </c>
      <c r="I601" s="112" t="s">
        <v>826</v>
      </c>
      <c r="K601" s="6" t="s">
        <v>960</v>
      </c>
      <c r="L601" s="372" t="s">
        <v>827</v>
      </c>
      <c r="O601" s="10">
        <v>-1.0999999999999999E-2</v>
      </c>
      <c r="S601" s="208">
        <v>-2.0518400000000001E-14</v>
      </c>
      <c r="T601" s="208">
        <v>4.1976800000000001E-11</v>
      </c>
      <c r="U601" s="208">
        <v>-4.7477100000000001E-8</v>
      </c>
      <c r="V601" s="208">
        <v>-1.0108599999999999E-3</v>
      </c>
      <c r="W601" s="8">
        <v>-1.4194899999999999</v>
      </c>
      <c r="X601" s="120">
        <v>0.99980000000000002</v>
      </c>
      <c r="AA601" s="208">
        <v>-1.28259E-21</v>
      </c>
      <c r="AB601" s="208">
        <v>6.85171E-18</v>
      </c>
      <c r="AC601" s="208">
        <v>-1.3348400000000001E-14</v>
      </c>
      <c r="AD601" s="208">
        <v>1.3486799999999999E-11</v>
      </c>
      <c r="AE601" s="208">
        <v>-9.6291599999999995E-9</v>
      </c>
      <c r="AF601" s="208">
        <v>7.1395600000000002E-7</v>
      </c>
      <c r="AG601" s="199">
        <v>-1.41944</v>
      </c>
      <c r="AH601" s="8">
        <v>0.99750000000000005</v>
      </c>
      <c r="AI601" s="4" t="s">
        <v>754</v>
      </c>
      <c r="AK601" s="176">
        <v>10</v>
      </c>
      <c r="AL601" s="112" t="s">
        <v>851</v>
      </c>
      <c r="AN601" s="281">
        <v>-1.42231</v>
      </c>
      <c r="AO601" s="281">
        <v>1.12088E-4</v>
      </c>
      <c r="AP601" s="281">
        <v>-1.4225000000000001</v>
      </c>
      <c r="AQ601" s="381">
        <v>1.08637E-4</v>
      </c>
      <c r="AR601" s="200">
        <f t="shared" si="89"/>
        <v>190.00000000013449</v>
      </c>
      <c r="AS601" s="321">
        <f t="shared" si="90"/>
        <v>2.8200000000000447</v>
      </c>
    </row>
    <row r="602" spans="1:46" x14ac:dyDescent="0.25">
      <c r="A602" s="7" t="s">
        <v>754</v>
      </c>
      <c r="B602" s="4">
        <v>11</v>
      </c>
      <c r="C602" s="4">
        <v>11</v>
      </c>
      <c r="D602" s="5">
        <v>20148</v>
      </c>
      <c r="E602" s="4">
        <v>15478</v>
      </c>
      <c r="F602" s="4">
        <v>980</v>
      </c>
      <c r="I602" s="112" t="s">
        <v>756</v>
      </c>
      <c r="L602" s="372" t="s">
        <v>828</v>
      </c>
      <c r="O602" s="10">
        <v>8.6999999999999994E-2</v>
      </c>
      <c r="T602" s="208">
        <v>-1.9108700000000002E-11</v>
      </c>
      <c r="U602" s="208">
        <v>-2.2003600000000001E-8</v>
      </c>
      <c r="V602" s="208">
        <v>-1.0097400000000001E-3</v>
      </c>
      <c r="W602" s="8">
        <v>-1.43163</v>
      </c>
      <c r="X602" s="120">
        <v>0.99929999999999997</v>
      </c>
      <c r="AA602" s="208">
        <v>-3.7167499999999999E-21</v>
      </c>
      <c r="AB602" s="208">
        <v>2.2248800000000001E-17</v>
      </c>
      <c r="AC602" s="208">
        <v>-4.81131E-14</v>
      </c>
      <c r="AD602" s="208">
        <v>4.5212999999999998E-11</v>
      </c>
      <c r="AE602" s="208">
        <v>-1.6082699999999999E-8</v>
      </c>
      <c r="AF602" s="208">
        <v>-4.0002600000000002E-6</v>
      </c>
      <c r="AG602" s="199">
        <v>-1.4315100000000001</v>
      </c>
      <c r="AH602" s="8">
        <v>0.99570000000000003</v>
      </c>
      <c r="AI602" s="4" t="s">
        <v>754</v>
      </c>
      <c r="AK602" s="176">
        <v>11</v>
      </c>
      <c r="AL602" s="112" t="s">
        <v>829</v>
      </c>
      <c r="AN602" s="281">
        <v>-1.4347300000000001</v>
      </c>
      <c r="AO602" s="281">
        <v>1.8007200000000001E-4</v>
      </c>
      <c r="AP602" s="281">
        <v>-1.4349799999999999</v>
      </c>
      <c r="AQ602" s="381">
        <v>1.76825E-4</v>
      </c>
      <c r="AR602" s="200">
        <f t="shared" si="89"/>
        <v>249.99999999986144</v>
      </c>
      <c r="AS602" s="321">
        <f t="shared" si="90"/>
        <v>3.1000000000001027</v>
      </c>
    </row>
    <row r="603" spans="1:46" x14ac:dyDescent="0.25">
      <c r="A603" s="7" t="s">
        <v>754</v>
      </c>
      <c r="B603" s="4">
        <v>12</v>
      </c>
      <c r="C603" s="4">
        <v>12</v>
      </c>
      <c r="D603" s="5">
        <v>20675</v>
      </c>
      <c r="E603" s="4">
        <v>14604</v>
      </c>
      <c r="F603" s="4">
        <v>979</v>
      </c>
      <c r="I603" s="112" t="s">
        <v>753</v>
      </c>
      <c r="L603" s="372" t="s">
        <v>830</v>
      </c>
      <c r="O603" s="10">
        <v>3.9E-2</v>
      </c>
      <c r="S603" s="208">
        <v>-3.8373800000000002E-14</v>
      </c>
      <c r="T603" s="208">
        <v>9.5262299999999999E-11</v>
      </c>
      <c r="U603" s="208">
        <v>-1.0032599999999999E-7</v>
      </c>
      <c r="V603" s="208">
        <v>-1.0141900000000001E-3</v>
      </c>
      <c r="W603" s="8">
        <v>-1.4305699999999999</v>
      </c>
      <c r="X603" s="120">
        <v>0.99950000000000006</v>
      </c>
      <c r="AA603" s="208">
        <v>-4.4897600000000001E-21</v>
      </c>
      <c r="AB603" s="208">
        <v>2.9399399999999998E-17</v>
      </c>
      <c r="AC603" s="208">
        <v>-7.0372400000000004E-14</v>
      </c>
      <c r="AD603" s="208">
        <v>7.5502200000000001E-11</v>
      </c>
      <c r="AE603" s="208">
        <v>-3.5566500000000003E-8</v>
      </c>
      <c r="AF603" s="208">
        <v>2.3150899999999998E-6</v>
      </c>
      <c r="AG603" s="199">
        <v>-1.4307799999999999</v>
      </c>
      <c r="AH603" s="8">
        <v>0.99470000000000003</v>
      </c>
      <c r="AI603" s="4" t="s">
        <v>754</v>
      </c>
      <c r="AK603" s="176">
        <v>12</v>
      </c>
      <c r="AL603" s="112" t="s">
        <v>829</v>
      </c>
      <c r="AN603" s="281">
        <v>-1.4314</v>
      </c>
      <c r="AO603" s="281">
        <v>1.28863E-4</v>
      </c>
      <c r="AP603" s="281">
        <v>-1.4316800000000001</v>
      </c>
      <c r="AQ603" s="381">
        <v>1.4215300000000001E-4</v>
      </c>
      <c r="AR603" s="200">
        <f t="shared" si="89"/>
        <v>280.00000000005798</v>
      </c>
      <c r="AS603" s="321">
        <f t="shared" si="90"/>
        <v>0.83000000000010843</v>
      </c>
    </row>
    <row r="604" spans="1:46" x14ac:dyDescent="0.25">
      <c r="A604" s="7" t="s">
        <v>754</v>
      </c>
      <c r="B604" s="4">
        <v>13</v>
      </c>
      <c r="C604" s="4">
        <v>13</v>
      </c>
      <c r="D604" s="5">
        <v>21489</v>
      </c>
      <c r="E604" s="4">
        <v>16670</v>
      </c>
      <c r="F604" s="4">
        <v>998</v>
      </c>
      <c r="I604" s="112" t="s">
        <v>757</v>
      </c>
      <c r="L604" s="372" t="s">
        <v>939</v>
      </c>
      <c r="O604" s="10">
        <v>0.01</v>
      </c>
      <c r="S604" s="208">
        <v>-2.3398499999999999E-14</v>
      </c>
      <c r="T604" s="208">
        <v>5.3824999999999999E-11</v>
      </c>
      <c r="U604" s="208">
        <v>-7.2754700000000002E-8</v>
      </c>
      <c r="V604" s="208">
        <v>-1.02834E-3</v>
      </c>
      <c r="W604" s="8">
        <v>-1.4019900000000001</v>
      </c>
      <c r="X604" s="120">
        <v>0.99980000000000002</v>
      </c>
      <c r="Z604" s="208">
        <v>-5.5214799999999998E-24</v>
      </c>
      <c r="AA604" s="208">
        <v>3.8914900000000001E-20</v>
      </c>
      <c r="AB604" s="208">
        <v>-1.06082E-16</v>
      </c>
      <c r="AC604" s="208">
        <v>1.4127699999999999E-13</v>
      </c>
      <c r="AD604" s="208">
        <v>-9.5170000000000006E-11</v>
      </c>
      <c r="AE604" s="208">
        <v>2.93597E-8</v>
      </c>
      <c r="AF604" s="208">
        <v>-7.0985699999999997E-6</v>
      </c>
      <c r="AG604" s="199">
        <v>-1.40171</v>
      </c>
      <c r="AH604" s="8">
        <v>0.99870000000000003</v>
      </c>
      <c r="AI604" s="4" t="s">
        <v>754</v>
      </c>
      <c r="AK604" s="176">
        <v>13</v>
      </c>
      <c r="AL604" s="112" t="s">
        <v>768</v>
      </c>
      <c r="AN604" s="281">
        <v>-1.40286</v>
      </c>
      <c r="AO604" s="281">
        <v>8.4122900000000001E-5</v>
      </c>
      <c r="AP604" s="281">
        <v>-1.4032500000000001</v>
      </c>
      <c r="AQ604" s="381">
        <v>8.0136999999999995E-5</v>
      </c>
      <c r="AR604" s="200">
        <f t="shared" si="89"/>
        <v>390.00000000011249</v>
      </c>
      <c r="AS604" s="321">
        <f t="shared" si="90"/>
        <v>0.86999999999992639</v>
      </c>
    </row>
    <row r="605" spans="1:46" x14ac:dyDescent="0.25">
      <c r="A605" s="7" t="s">
        <v>754</v>
      </c>
      <c r="B605" s="4">
        <v>14</v>
      </c>
      <c r="C605" s="4">
        <v>14</v>
      </c>
      <c r="D605" s="5">
        <v>21141</v>
      </c>
      <c r="E605" s="4">
        <v>16668</v>
      </c>
      <c r="F605" s="4">
        <v>997</v>
      </c>
      <c r="I605" s="112" t="s">
        <v>760</v>
      </c>
      <c r="L605" s="372" t="s">
        <v>832</v>
      </c>
      <c r="O605" s="10">
        <v>-2.4E-2</v>
      </c>
      <c r="T605" s="208">
        <v>-1.50103E-11</v>
      </c>
      <c r="U605" s="208">
        <v>-3.6024800000000002E-8</v>
      </c>
      <c r="V605" s="208">
        <v>-1.0901299999999999E-3</v>
      </c>
      <c r="W605" s="8">
        <v>-1.4149</v>
      </c>
      <c r="X605" s="120">
        <v>0.99970000000000003</v>
      </c>
      <c r="AA605" s="208">
        <v>3.9658199999999999E-22</v>
      </c>
      <c r="AB605" s="208">
        <v>-8.7454900000000001E-19</v>
      </c>
      <c r="AC605" s="208">
        <v>-1.93945E-15</v>
      </c>
      <c r="AD605" s="208">
        <v>6.2773000000000003E-12</v>
      </c>
      <c r="AE605" s="208">
        <v>-2.6587500000000002E-9</v>
      </c>
      <c r="AF605" s="208">
        <v>-5.1365200000000004E-6</v>
      </c>
      <c r="AG605" s="199">
        <v>-1.4147700000000001</v>
      </c>
      <c r="AH605" s="8">
        <v>0.99150000000000005</v>
      </c>
      <c r="AI605" s="4" t="s">
        <v>754</v>
      </c>
      <c r="AK605" s="176">
        <v>14</v>
      </c>
      <c r="AL605" s="112" t="s">
        <v>831</v>
      </c>
      <c r="AN605" s="281">
        <v>-1.4196800000000001</v>
      </c>
      <c r="AO605" s="281">
        <v>1.1783200000000001E-4</v>
      </c>
      <c r="AP605" s="281">
        <v>-1.42032</v>
      </c>
      <c r="AQ605" s="381">
        <v>1.14628E-4</v>
      </c>
      <c r="AR605" s="200">
        <f t="shared" si="89"/>
        <v>639.99999999997397</v>
      </c>
      <c r="AS605" s="321">
        <f t="shared" si="90"/>
        <v>4.7800000000000065</v>
      </c>
    </row>
    <row r="606" spans="1:46" s="687" customFormat="1" x14ac:dyDescent="0.25">
      <c r="A606" s="687" t="s">
        <v>754</v>
      </c>
      <c r="B606" s="688">
        <v>15</v>
      </c>
      <c r="C606" s="688">
        <v>15</v>
      </c>
      <c r="D606" s="689"/>
      <c r="E606" s="688"/>
      <c r="F606" s="688"/>
      <c r="G606" s="688"/>
      <c r="H606" s="688"/>
      <c r="I606" s="690" t="s">
        <v>761</v>
      </c>
      <c r="J606" s="688"/>
      <c r="K606" s="691"/>
      <c r="L606" s="692" t="s">
        <v>866</v>
      </c>
      <c r="M606" s="688" t="s">
        <v>120</v>
      </c>
      <c r="N606" s="688"/>
      <c r="O606" s="693">
        <v>-1.7999999999999999E-2</v>
      </c>
      <c r="P606" s="694"/>
      <c r="Q606" s="694"/>
      <c r="R606" s="694"/>
      <c r="S606" s="694"/>
      <c r="T606" s="694">
        <v>8.0984799999999996E-12</v>
      </c>
      <c r="U606" s="694">
        <v>-5.4376200000000001E-8</v>
      </c>
      <c r="V606" s="694">
        <v>-1.69334E-3</v>
      </c>
      <c r="W606" s="695">
        <v>-1.04467</v>
      </c>
      <c r="X606" s="696">
        <v>0.99980000000000002</v>
      </c>
      <c r="Y606" s="694"/>
      <c r="Z606" s="694"/>
      <c r="AA606" s="694">
        <v>-9.3838100000000008E-22</v>
      </c>
      <c r="AB606" s="694">
        <v>6.26038E-18</v>
      </c>
      <c r="AC606" s="694">
        <v>-1.47649E-14</v>
      </c>
      <c r="AD606" s="694">
        <v>1.3999500000000001E-11</v>
      </c>
      <c r="AE606" s="694">
        <v>-2.1552599999999999E-9</v>
      </c>
      <c r="AF606" s="694">
        <v>-4.4706400000000003E-6</v>
      </c>
      <c r="AG606" s="697">
        <v>-1.0444899999999999</v>
      </c>
      <c r="AH606" s="695">
        <v>0.92749999999999999</v>
      </c>
      <c r="AI606" s="688" t="s">
        <v>754</v>
      </c>
      <c r="AJ606" s="688"/>
      <c r="AK606" s="698">
        <v>15</v>
      </c>
      <c r="AL606" s="690"/>
      <c r="AN606" s="699"/>
      <c r="AO606" s="699"/>
      <c r="AP606" s="699"/>
      <c r="AQ606" s="700"/>
      <c r="AR606" s="701"/>
      <c r="AS606" s="702"/>
      <c r="AT606" s="703"/>
    </row>
    <row r="607" spans="1:46" x14ac:dyDescent="0.25">
      <c r="A607" s="7" t="s">
        <v>754</v>
      </c>
      <c r="B607" s="4">
        <v>16</v>
      </c>
      <c r="C607" s="4">
        <v>16</v>
      </c>
      <c r="D607" s="5">
        <v>21844</v>
      </c>
      <c r="E607" s="4">
        <v>17171</v>
      </c>
      <c r="F607" s="4">
        <v>1019</v>
      </c>
      <c r="I607" s="112" t="s">
        <v>817</v>
      </c>
      <c r="L607" s="372" t="s">
        <v>814</v>
      </c>
      <c r="M607" s="4" t="s">
        <v>120</v>
      </c>
      <c r="O607" s="10">
        <v>-0.33</v>
      </c>
      <c r="T607" s="208">
        <v>6.8679300000000002E-12</v>
      </c>
      <c r="U607" s="208">
        <v>-5.9782100000000004E-8</v>
      </c>
      <c r="V607" s="208">
        <v>-1.0497799999999999E-3</v>
      </c>
      <c r="W607" s="8">
        <v>-1.37242</v>
      </c>
      <c r="X607" s="120">
        <v>0.99980000000000002</v>
      </c>
      <c r="AA607" s="208">
        <v>-2.26082E-21</v>
      </c>
      <c r="AB607" s="208">
        <v>1.37777E-17</v>
      </c>
      <c r="AC607" s="208">
        <v>-3.0494199999999999E-14</v>
      </c>
      <c r="AD607" s="208">
        <v>2.9983000000000003E-11</v>
      </c>
      <c r="AE607" s="208">
        <v>-1.1904199999999999E-8</v>
      </c>
      <c r="AF607" s="208">
        <v>-2.6389299999999998E-6</v>
      </c>
      <c r="AG607" s="199">
        <v>-1.3723099999999999</v>
      </c>
      <c r="AH607" s="8">
        <v>0.99280000000000002</v>
      </c>
      <c r="AI607" s="4" t="s">
        <v>754</v>
      </c>
      <c r="AK607" s="176">
        <v>16</v>
      </c>
      <c r="AL607" s="112" t="s">
        <v>816</v>
      </c>
      <c r="AN607" s="281">
        <v>-1.3834299999999999</v>
      </c>
      <c r="AO607" s="281">
        <v>3.8108599999999999E-4</v>
      </c>
      <c r="AP607" s="281">
        <v>-1.38489</v>
      </c>
      <c r="AQ607" s="381">
        <v>4.0847300000000002E-4</v>
      </c>
      <c r="AR607" s="200">
        <f t="shared" si="89"/>
        <v>1460.0000000000168</v>
      </c>
      <c r="AS607" s="321">
        <f t="shared" ref="AS607:AS613" si="91">(W607-AN607)*1000</f>
        <v>11.009999999999964</v>
      </c>
    </row>
    <row r="608" spans="1:46" x14ac:dyDescent="0.25">
      <c r="A608" s="7" t="s">
        <v>754</v>
      </c>
      <c r="B608" s="4">
        <v>17</v>
      </c>
      <c r="C608" s="4">
        <v>17</v>
      </c>
      <c r="D608" s="5">
        <v>21206</v>
      </c>
      <c r="E608" s="4">
        <v>17193</v>
      </c>
      <c r="F608" s="4">
        <v>1022</v>
      </c>
      <c r="I608" s="112" t="s">
        <v>818</v>
      </c>
      <c r="L608" s="372" t="s">
        <v>813</v>
      </c>
      <c r="M608" s="4" t="s">
        <v>120</v>
      </c>
      <c r="O608" s="10">
        <v>-0.191</v>
      </c>
      <c r="R608" s="208">
        <v>9.3470999999999998E-17</v>
      </c>
      <c r="S608" s="208">
        <v>-3.9361600000000001E-13</v>
      </c>
      <c r="T608" s="208">
        <v>4.8126299999999997E-10</v>
      </c>
      <c r="U608" s="208">
        <v>-1.9756800000000001E-7</v>
      </c>
      <c r="V608" s="208">
        <v>-1.0085999999999999E-3</v>
      </c>
      <c r="W608" s="8">
        <v>-1.3754</v>
      </c>
      <c r="X608" s="120">
        <v>0.99970000000000003</v>
      </c>
      <c r="AA608" s="208">
        <v>-2.4427499999999998E-21</v>
      </c>
      <c r="AB608" s="208">
        <v>1.3145399999999999E-17</v>
      </c>
      <c r="AC608" s="208">
        <v>-2.49496E-14</v>
      </c>
      <c r="AD608" s="208">
        <v>2.1533200000000001E-11</v>
      </c>
      <c r="AE608" s="208">
        <v>-1.06454E-8</v>
      </c>
      <c r="AF608" s="208">
        <v>-8.5367500000000003E-7</v>
      </c>
      <c r="AG608" s="199">
        <v>-1.3753899999999999</v>
      </c>
      <c r="AH608" s="8">
        <v>0.99839999999999995</v>
      </c>
      <c r="AI608" s="4" t="s">
        <v>754</v>
      </c>
      <c r="AK608" s="176">
        <v>17</v>
      </c>
      <c r="AL608" s="112" t="s">
        <v>824</v>
      </c>
      <c r="AN608" s="281">
        <v>-1.38181</v>
      </c>
      <c r="AO608" s="281">
        <v>6.0514999999999999E-5</v>
      </c>
      <c r="AP608" s="281">
        <v>-1.3827400000000001</v>
      </c>
      <c r="AQ608" s="381">
        <v>7.7683399999999996E-5</v>
      </c>
      <c r="AR608" s="200">
        <f t="shared" si="89"/>
        <v>930.00000000009743</v>
      </c>
      <c r="AS608" s="321">
        <f t="shared" si="91"/>
        <v>6.4100000000000268</v>
      </c>
    </row>
    <row r="609" spans="1:45" x14ac:dyDescent="0.25">
      <c r="A609" s="7" t="s">
        <v>754</v>
      </c>
      <c r="B609" s="4">
        <v>18</v>
      </c>
      <c r="C609" s="4">
        <v>18</v>
      </c>
      <c r="D609" s="5">
        <v>21811</v>
      </c>
      <c r="E609" s="4">
        <v>17177</v>
      </c>
      <c r="F609" s="4">
        <v>1021</v>
      </c>
      <c r="I609" s="112" t="s">
        <v>819</v>
      </c>
      <c r="L609" s="372" t="s">
        <v>814</v>
      </c>
      <c r="M609" s="4" t="s">
        <v>128</v>
      </c>
      <c r="O609" s="10">
        <v>-0.52700000000000002</v>
      </c>
      <c r="S609" s="208">
        <v>-4.6645399999999997E-14</v>
      </c>
      <c r="T609" s="208">
        <v>1.1009E-10</v>
      </c>
      <c r="U609" s="208">
        <v>-1.10978E-7</v>
      </c>
      <c r="V609" s="208">
        <v>-1.0407400000000001E-3</v>
      </c>
      <c r="W609" s="8">
        <v>-1.39113</v>
      </c>
      <c r="X609" s="120">
        <v>0.99980000000000002</v>
      </c>
      <c r="AA609" s="208">
        <v>-2.8235499999999998E-21</v>
      </c>
      <c r="AB609" s="208">
        <v>1.5200599999999999E-17</v>
      </c>
      <c r="AC609" s="208">
        <v>-2.73159E-14</v>
      </c>
      <c r="AD609" s="208">
        <v>1.8296300000000001E-11</v>
      </c>
      <c r="AE609" s="208">
        <v>-3.7057400000000001E-9</v>
      </c>
      <c r="AF609" s="208">
        <v>-3.4161100000000001E-6</v>
      </c>
      <c r="AG609" s="199">
        <v>-1.3910100000000001</v>
      </c>
      <c r="AH609" s="8">
        <v>0.99729999999999996</v>
      </c>
      <c r="AI609" s="4" t="s">
        <v>754</v>
      </c>
      <c r="AK609" s="176">
        <v>18</v>
      </c>
      <c r="AL609" s="112" t="s">
        <v>823</v>
      </c>
      <c r="AN609" s="281">
        <v>-1.40049</v>
      </c>
      <c r="AO609" s="281">
        <v>6.5574599999999994E-5</v>
      </c>
      <c r="AP609" s="281">
        <v>-1.40272</v>
      </c>
      <c r="AQ609" s="381">
        <v>4.0871500000000003E-5</v>
      </c>
      <c r="AR609" s="200">
        <f t="shared" si="89"/>
        <v>2229.9999999999541</v>
      </c>
      <c r="AS609" s="321">
        <f t="shared" si="91"/>
        <v>9.360000000000035</v>
      </c>
    </row>
    <row r="610" spans="1:45" x14ac:dyDescent="0.25">
      <c r="A610" s="7" t="s">
        <v>754</v>
      </c>
      <c r="B610" s="4">
        <v>19</v>
      </c>
      <c r="C610" s="4">
        <v>19</v>
      </c>
      <c r="D610" s="5">
        <v>21984</v>
      </c>
      <c r="E610" s="4">
        <v>17174</v>
      </c>
      <c r="F610" s="4">
        <v>1018</v>
      </c>
      <c r="I610" s="112" t="s">
        <v>820</v>
      </c>
      <c r="L610" s="372" t="s">
        <v>805</v>
      </c>
      <c r="M610" s="4" t="s">
        <v>120</v>
      </c>
      <c r="O610" s="10">
        <v>-0.11600000000000001</v>
      </c>
      <c r="T610" s="208">
        <v>-1.30827E-11</v>
      </c>
      <c r="U610" s="208">
        <v>-3.7310899999999997E-8</v>
      </c>
      <c r="V610" s="208">
        <v>-9.7566500000000002E-4</v>
      </c>
      <c r="W610" s="8">
        <v>-1.4168700000000001</v>
      </c>
      <c r="X610" s="120">
        <v>0.99970000000000003</v>
      </c>
      <c r="AA610" s="208">
        <v>-5.8354299999999997E-22</v>
      </c>
      <c r="AB610" s="208">
        <v>2.4990299999999999E-18</v>
      </c>
      <c r="AC610" s="208">
        <v>-1.9538100000000001E-15</v>
      </c>
      <c r="AD610" s="208">
        <v>-2.8186499999999999E-12</v>
      </c>
      <c r="AE610" s="208">
        <v>3.99797E-9</v>
      </c>
      <c r="AF610" s="208">
        <v>-5.4225899999999997E-6</v>
      </c>
      <c r="AG610" s="199">
        <v>-1.4166700000000001</v>
      </c>
      <c r="AH610" s="8">
        <v>0.99590000000000001</v>
      </c>
      <c r="AI610" s="4" t="s">
        <v>754</v>
      </c>
      <c r="AK610" s="176">
        <v>19</v>
      </c>
      <c r="AL610" s="112" t="s">
        <v>816</v>
      </c>
      <c r="AN610" s="281">
        <v>-1.4251100000000001</v>
      </c>
      <c r="AO610" s="281">
        <v>8.2989200000000002E-5</v>
      </c>
      <c r="AP610" s="281">
        <v>-1.4254899999999999</v>
      </c>
      <c r="AQ610" s="381">
        <v>7.2773200000000003E-5</v>
      </c>
      <c r="AR610" s="200">
        <f t="shared" si="89"/>
        <v>379.99999999982492</v>
      </c>
      <c r="AS610" s="321">
        <f t="shared" si="91"/>
        <v>8.2400000000000251</v>
      </c>
    </row>
    <row r="611" spans="1:45" x14ac:dyDescent="0.25">
      <c r="A611" s="7" t="s">
        <v>754</v>
      </c>
      <c r="B611" s="4">
        <v>20</v>
      </c>
      <c r="C611" s="4">
        <v>20</v>
      </c>
      <c r="D611" s="5">
        <v>20040</v>
      </c>
      <c r="E611" s="4">
        <v>14606</v>
      </c>
      <c r="F611" s="4">
        <v>1024</v>
      </c>
      <c r="I611" s="112" t="s">
        <v>821</v>
      </c>
      <c r="L611" s="372" t="s">
        <v>813</v>
      </c>
      <c r="M611" s="4" t="s">
        <v>128</v>
      </c>
      <c r="O611" s="10">
        <v>-0.34899999999999998</v>
      </c>
      <c r="R611" s="208">
        <v>6.1145999999999998E-17</v>
      </c>
      <c r="S611" s="208">
        <v>-2.8306599999999999E-13</v>
      </c>
      <c r="T611" s="208">
        <v>3.9712199999999999E-10</v>
      </c>
      <c r="U611" s="208">
        <v>-1.84091E-7</v>
      </c>
      <c r="V611" s="208">
        <v>-1.0259900000000001E-3</v>
      </c>
      <c r="W611" s="8">
        <v>-1.3990400000000001</v>
      </c>
      <c r="X611" s="120">
        <v>0.99939999999999996</v>
      </c>
      <c r="AA611" s="208">
        <v>-5.2059600000000005E-22</v>
      </c>
      <c r="AB611" s="208">
        <v>1.5588599999999999E-18</v>
      </c>
      <c r="AC611" s="208">
        <v>4.3554099999999999E-16</v>
      </c>
      <c r="AD611" s="208">
        <v>-3.4127799999999999E-12</v>
      </c>
      <c r="AE611" s="208">
        <v>1.4609E-9</v>
      </c>
      <c r="AF611" s="208">
        <v>-4.1412899999999998E-6</v>
      </c>
      <c r="AG611" s="199">
        <v>-1.3989199999999999</v>
      </c>
      <c r="AH611" s="8">
        <v>0.99629999999999996</v>
      </c>
      <c r="AI611" s="4" t="s">
        <v>754</v>
      </c>
      <c r="AK611" s="176">
        <v>20</v>
      </c>
      <c r="AL611" s="112" t="s">
        <v>823</v>
      </c>
      <c r="AN611" s="281">
        <v>-1.40537</v>
      </c>
      <c r="AO611" s="281">
        <v>5.9718500000000001E-5</v>
      </c>
      <c r="AP611" s="281">
        <v>-1.4056999999999999</v>
      </c>
      <c r="AQ611" s="381">
        <v>7.1754499999999999E-5</v>
      </c>
      <c r="AR611" s="200">
        <f t="shared" si="89"/>
        <v>329.99999999994145</v>
      </c>
      <c r="AS611" s="321">
        <f t="shared" si="91"/>
        <v>6.3299999999999468</v>
      </c>
    </row>
    <row r="612" spans="1:45" x14ac:dyDescent="0.25">
      <c r="A612" s="7" t="s">
        <v>754</v>
      </c>
      <c r="B612" s="4">
        <v>21</v>
      </c>
      <c r="C612" s="4">
        <v>21</v>
      </c>
      <c r="D612" s="5">
        <v>21142</v>
      </c>
      <c r="E612" s="4">
        <v>17176</v>
      </c>
      <c r="F612" s="4">
        <v>1020</v>
      </c>
      <c r="I612" s="112" t="s">
        <v>822</v>
      </c>
      <c r="L612" s="372" t="s">
        <v>806</v>
      </c>
      <c r="M612" s="4" t="s">
        <v>128</v>
      </c>
      <c r="O612" s="10">
        <v>-2.1000000000000001E-2</v>
      </c>
      <c r="T612" s="208">
        <v>-2.2668999999999999E-11</v>
      </c>
      <c r="U612" s="208">
        <v>-1.9771600000000001E-8</v>
      </c>
      <c r="V612" s="208">
        <v>-1.0127700000000001E-3</v>
      </c>
      <c r="W612" s="8">
        <v>-1.42591</v>
      </c>
      <c r="X612" s="120">
        <v>0.99980000000000002</v>
      </c>
      <c r="AA612" s="208">
        <v>2.7423399999999999E-21</v>
      </c>
      <c r="AB612" s="208">
        <v>-1.5871000000000001E-17</v>
      </c>
      <c r="AC612" s="208">
        <v>3.4166199999999997E-14</v>
      </c>
      <c r="AD612" s="208">
        <v>-3.3734600000000002E-11</v>
      </c>
      <c r="AE612" s="208">
        <v>1.6128800000000001E-8</v>
      </c>
      <c r="AF612" s="208">
        <v>-7.6692499999999995E-6</v>
      </c>
      <c r="AG612" s="199">
        <v>-1.4256599999999999</v>
      </c>
      <c r="AH612" s="8">
        <v>0.99539999999999995</v>
      </c>
      <c r="AI612" s="4" t="s">
        <v>754</v>
      </c>
      <c r="AK612" s="176">
        <v>21</v>
      </c>
      <c r="AL612" s="112" t="s">
        <v>816</v>
      </c>
      <c r="AN612" s="281">
        <v>-1.43075</v>
      </c>
      <c r="AO612" s="281">
        <v>1.31753E-4</v>
      </c>
      <c r="AP612" s="281">
        <v>-1.4316500000000001</v>
      </c>
      <c r="AQ612" s="381">
        <v>1.2795600000000001E-4</v>
      </c>
      <c r="AR612" s="200">
        <f t="shared" si="89"/>
        <v>900.0000000001229</v>
      </c>
      <c r="AS612" s="321">
        <f t="shared" si="91"/>
        <v>4.8399999999999554</v>
      </c>
    </row>
    <row r="613" spans="1:45" x14ac:dyDescent="0.25">
      <c r="A613" s="7" t="s">
        <v>754</v>
      </c>
      <c r="B613" s="4">
        <v>22</v>
      </c>
      <c r="C613" s="4">
        <v>22</v>
      </c>
      <c r="D613" s="5">
        <v>20572</v>
      </c>
      <c r="E613" s="4">
        <v>13779</v>
      </c>
      <c r="F613" s="4">
        <v>1031</v>
      </c>
      <c r="I613" s="112" t="s">
        <v>836</v>
      </c>
      <c r="L613" s="372" t="s">
        <v>842</v>
      </c>
      <c r="O613" s="10">
        <v>-0.10199999999999999</v>
      </c>
      <c r="S613" s="208">
        <v>-4.3847100000000002E-14</v>
      </c>
      <c r="T613" s="208">
        <v>1.12304E-10</v>
      </c>
      <c r="U613" s="208">
        <v>-1.02946E-7</v>
      </c>
      <c r="V613" s="208">
        <v>-1.0636899999999999E-3</v>
      </c>
      <c r="W613" s="8">
        <v>-1.4081600000000001</v>
      </c>
      <c r="X613" s="120">
        <v>0.99939999999999996</v>
      </c>
      <c r="AA613" s="208">
        <v>-8.0527299999999996E-22</v>
      </c>
      <c r="AB613" s="208">
        <v>3.9511700000000002E-18</v>
      </c>
      <c r="AC613" s="208">
        <v>-5.6232400000000002E-15</v>
      </c>
      <c r="AD613" s="208">
        <v>2.3061599999999999E-12</v>
      </c>
      <c r="AE613" s="208">
        <v>-7.1321600000000001E-10</v>
      </c>
      <c r="AF613" s="208">
        <v>-2.9937900000000002E-6</v>
      </c>
      <c r="AG613" s="199">
        <v>-1.40795</v>
      </c>
      <c r="AH613" s="8">
        <v>0.99590000000000001</v>
      </c>
      <c r="AI613" s="4" t="s">
        <v>754</v>
      </c>
      <c r="AK613" s="176">
        <v>22</v>
      </c>
      <c r="AL613" s="112" t="s">
        <v>843</v>
      </c>
      <c r="AN613" s="281">
        <v>-1.4153</v>
      </c>
      <c r="AO613" s="281">
        <v>1.18159E-4</v>
      </c>
      <c r="AP613" s="281">
        <v>-1.4156599999999999</v>
      </c>
      <c r="AQ613" s="381">
        <v>1.14366E-4</v>
      </c>
      <c r="AR613" s="200">
        <f t="shared" si="89"/>
        <v>359.99999999991593</v>
      </c>
      <c r="AS613" s="321">
        <f t="shared" si="91"/>
        <v>7.1399999999999242</v>
      </c>
    </row>
    <row r="614" spans="1:45" x14ac:dyDescent="0.25">
      <c r="A614" s="7" t="s">
        <v>754</v>
      </c>
      <c r="B614" s="4">
        <v>23</v>
      </c>
      <c r="C614" s="4">
        <v>23</v>
      </c>
      <c r="I614" s="112" t="s">
        <v>837</v>
      </c>
      <c r="L614" s="372" t="s">
        <v>845</v>
      </c>
      <c r="M614" s="4" t="s">
        <v>128</v>
      </c>
      <c r="O614" s="10">
        <v>-0.13400000000000001</v>
      </c>
      <c r="T614" s="208">
        <v>-4.0724099999999998E-11</v>
      </c>
      <c r="U614" s="208">
        <v>1.42499E-8</v>
      </c>
      <c r="V614" s="208">
        <v>-1.10654E-3</v>
      </c>
      <c r="W614" s="8">
        <v>-1.40157</v>
      </c>
      <c r="X614" s="120">
        <v>0.99980000000000002</v>
      </c>
      <c r="AA614" s="208">
        <v>6.3913900000000002E-22</v>
      </c>
      <c r="AB614" s="208">
        <v>-5.25628E-18</v>
      </c>
      <c r="AC614" s="208">
        <v>1.5566000000000001E-14</v>
      </c>
      <c r="AD614" s="208">
        <v>-1.8146900000000001E-11</v>
      </c>
      <c r="AE614" s="208">
        <v>5.3739100000000001E-9</v>
      </c>
      <c r="AF614" s="208">
        <v>-1.2411399999999999E-6</v>
      </c>
      <c r="AG614" s="199">
        <v>-1.40147</v>
      </c>
      <c r="AH614" s="8">
        <v>0.99180000000000001</v>
      </c>
      <c r="AI614" s="4" t="s">
        <v>754</v>
      </c>
      <c r="AK614" s="176">
        <v>23</v>
      </c>
      <c r="AR614" s="200"/>
      <c r="AS614" s="321"/>
    </row>
    <row r="615" spans="1:45" x14ac:dyDescent="0.25">
      <c r="A615" s="7" t="s">
        <v>754</v>
      </c>
      <c r="B615" s="4">
        <v>24</v>
      </c>
      <c r="C615" s="4">
        <v>24</v>
      </c>
      <c r="D615" s="5">
        <v>21302</v>
      </c>
      <c r="E615" s="4">
        <v>17432</v>
      </c>
      <c r="F615" s="4">
        <v>1036</v>
      </c>
      <c r="I615" s="112" t="s">
        <v>838</v>
      </c>
      <c r="L615" s="372" t="s">
        <v>846</v>
      </c>
      <c r="O615" s="10">
        <v>-0.16700000000000001</v>
      </c>
      <c r="S615" s="208">
        <v>-4.6351700000000003E-14</v>
      </c>
      <c r="T615" s="208">
        <v>1.2448299999999999E-10</v>
      </c>
      <c r="U615" s="208">
        <v>-9.4550999999999997E-8</v>
      </c>
      <c r="V615" s="208">
        <v>-1.00613E-3</v>
      </c>
      <c r="W615" s="8">
        <v>-1.3748899999999999</v>
      </c>
      <c r="X615" s="120">
        <v>0.99929999999999997</v>
      </c>
      <c r="AA615" s="208">
        <v>-1.1764299999999999E-21</v>
      </c>
      <c r="AB615" s="208">
        <v>7.65214E-18</v>
      </c>
      <c r="AC615" s="208">
        <v>-1.7371999999999999E-14</v>
      </c>
      <c r="AD615" s="208">
        <v>1.73954E-11</v>
      </c>
      <c r="AE615" s="208">
        <v>-8.0939699999999999E-9</v>
      </c>
      <c r="AF615" s="208">
        <v>-3.39205E-6</v>
      </c>
      <c r="AG615" s="199">
        <v>-1.3748</v>
      </c>
      <c r="AH615" s="8">
        <v>0.99470000000000003</v>
      </c>
      <c r="AI615" s="4" t="s">
        <v>754</v>
      </c>
      <c r="AK615" s="176">
        <v>24</v>
      </c>
      <c r="AL615" s="112" t="s">
        <v>852</v>
      </c>
      <c r="AN615" s="281">
        <v>-1.37981</v>
      </c>
      <c r="AO615" s="281">
        <v>6.5170499999999995E-5</v>
      </c>
      <c r="AP615" s="281">
        <v>-1.3801000000000001</v>
      </c>
      <c r="AQ615" s="381">
        <v>6.4890700000000005E-5</v>
      </c>
      <c r="AR615" s="200">
        <f t="shared" si="89"/>
        <v>290.00000000012346</v>
      </c>
      <c r="AS615" s="321">
        <f>(W615-AN615)*1000</f>
        <v>4.9200000000000355</v>
      </c>
    </row>
    <row r="616" spans="1:45" x14ac:dyDescent="0.25">
      <c r="A616" s="7" t="s">
        <v>754</v>
      </c>
      <c r="B616" s="4">
        <v>25</v>
      </c>
      <c r="C616" s="4">
        <v>25</v>
      </c>
      <c r="D616" s="5">
        <v>21546</v>
      </c>
      <c r="E616" s="4">
        <v>16962</v>
      </c>
      <c r="F616" s="4">
        <v>1051</v>
      </c>
      <c r="I616" s="112" t="s">
        <v>839</v>
      </c>
      <c r="L616" s="372" t="s">
        <v>915</v>
      </c>
      <c r="O616" s="10">
        <v>0.13600000000000001</v>
      </c>
      <c r="R616" s="208">
        <v>3.3617199999999997E-17</v>
      </c>
      <c r="S616" s="208">
        <v>-1.4206299999999999E-13</v>
      </c>
      <c r="T616" s="208">
        <v>1.6680300000000001E-10</v>
      </c>
      <c r="U616" s="208">
        <v>-6.2744699999999994E-8</v>
      </c>
      <c r="V616" s="208">
        <v>-9.6868799999999999E-4</v>
      </c>
      <c r="W616" s="8">
        <v>-1.41689</v>
      </c>
      <c r="X616" s="120">
        <v>0.99980000000000002</v>
      </c>
      <c r="Z616" s="208">
        <v>2.6985399999999999E-24</v>
      </c>
      <c r="AA616" s="208">
        <v>-1.8920900000000001E-20</v>
      </c>
      <c r="AB616" s="208">
        <v>4.9929999999999999E-17</v>
      </c>
      <c r="AC616" s="208">
        <v>-6.1446399999999998E-14</v>
      </c>
      <c r="AD616" s="208">
        <v>3.7648100000000002E-11</v>
      </c>
      <c r="AE616" s="208">
        <v>-1.3256600000000001E-8</v>
      </c>
      <c r="AF616" s="208">
        <v>-1.4817599999999999E-6</v>
      </c>
      <c r="AG616" s="199">
        <v>-1.4168000000000001</v>
      </c>
      <c r="AH616" s="8">
        <v>0.99750000000000005</v>
      </c>
      <c r="AI616" s="4" t="s">
        <v>754</v>
      </c>
      <c r="AK616" s="176">
        <v>25</v>
      </c>
      <c r="AL616" s="112" t="s">
        <v>874</v>
      </c>
      <c r="AN616" s="281">
        <v>-1.4178200000000001</v>
      </c>
      <c r="AO616" s="281">
        <v>1.74103E-4</v>
      </c>
      <c r="AP616" s="281">
        <v>-1.41788</v>
      </c>
      <c r="AQ616" s="381">
        <v>1.59207E-4</v>
      </c>
      <c r="AR616" s="200">
        <f t="shared" si="89"/>
        <v>59.999999999948983</v>
      </c>
      <c r="AS616" s="321">
        <f>(W616-AN616)*1000</f>
        <v>0.93000000000009742</v>
      </c>
    </row>
    <row r="617" spans="1:45" x14ac:dyDescent="0.25">
      <c r="A617" s="7" t="s">
        <v>754</v>
      </c>
      <c r="B617" s="4">
        <v>26</v>
      </c>
      <c r="C617" s="4">
        <v>26</v>
      </c>
      <c r="D617" s="5">
        <v>21285</v>
      </c>
      <c r="E617" s="4">
        <v>17463</v>
      </c>
      <c r="F617" s="4">
        <v>1033</v>
      </c>
      <c r="I617" s="112" t="s">
        <v>840</v>
      </c>
      <c r="L617" s="372" t="s">
        <v>847</v>
      </c>
      <c r="M617" s="4" t="s">
        <v>120</v>
      </c>
      <c r="O617" s="10">
        <v>-8.5000000000000006E-2</v>
      </c>
      <c r="S617" s="208">
        <v>-2.9204500000000002E-14</v>
      </c>
      <c r="T617" s="208">
        <v>8.0864900000000004E-11</v>
      </c>
      <c r="U617" s="208">
        <v>-9.2787799999999999E-8</v>
      </c>
      <c r="V617" s="208">
        <v>-9.969899999999999E-4</v>
      </c>
      <c r="W617" s="8">
        <v>-1.3831800000000001</v>
      </c>
      <c r="X617" s="120">
        <v>0.99950000000000006</v>
      </c>
      <c r="AA617" s="208">
        <v>1.6499200000000001E-21</v>
      </c>
      <c r="AB617" s="208">
        <v>-1.1511199999999999E-17</v>
      </c>
      <c r="AC617" s="208">
        <v>3.0283200000000003E-14</v>
      </c>
      <c r="AD617" s="208">
        <v>-3.5450400000000003E-11</v>
      </c>
      <c r="AE617" s="208">
        <v>1.7537599999999999E-8</v>
      </c>
      <c r="AF617" s="208">
        <v>-6.1456500000000002E-6</v>
      </c>
      <c r="AG617" s="199">
        <v>-1.3829</v>
      </c>
      <c r="AH617" s="8">
        <v>0.98760000000000003</v>
      </c>
      <c r="AI617" s="4" t="s">
        <v>754</v>
      </c>
      <c r="AK617" s="176">
        <v>26</v>
      </c>
      <c r="AL617" s="112" t="s">
        <v>853</v>
      </c>
      <c r="AN617" s="281">
        <v>-1.38883</v>
      </c>
      <c r="AO617" s="281">
        <v>1.88197E-4</v>
      </c>
      <c r="AP617" s="281">
        <v>-1.3889899999999999</v>
      </c>
      <c r="AQ617" s="381">
        <v>1.8723700000000001E-4</v>
      </c>
      <c r="AR617" s="200">
        <f t="shared" si="89"/>
        <v>159.99999999993798</v>
      </c>
      <c r="AS617" s="321">
        <f>(W617-AN617)*1000</f>
        <v>5.6499999999999329</v>
      </c>
    </row>
    <row r="618" spans="1:45" x14ac:dyDescent="0.25">
      <c r="A618" s="7" t="s">
        <v>754</v>
      </c>
      <c r="B618" s="4">
        <v>27</v>
      </c>
      <c r="C618" s="4">
        <v>27</v>
      </c>
      <c r="D618" s="5">
        <v>21298</v>
      </c>
      <c r="E618" s="4">
        <v>17431</v>
      </c>
      <c r="F618" s="4">
        <v>1035</v>
      </c>
      <c r="I618" s="112" t="s">
        <v>841</v>
      </c>
      <c r="L618" s="372" t="s">
        <v>835</v>
      </c>
      <c r="M618" s="4" t="s">
        <v>120</v>
      </c>
      <c r="O618" s="10">
        <v>-0.13</v>
      </c>
      <c r="S618" s="208">
        <v>-5.2156099999999997E-14</v>
      </c>
      <c r="T618" s="208">
        <v>1.6240100000000001E-10</v>
      </c>
      <c r="U618" s="208">
        <v>-1.64411E-7</v>
      </c>
      <c r="V618" s="208">
        <v>-9.7313E-4</v>
      </c>
      <c r="W618" s="8">
        <v>-1.3957599999999999</v>
      </c>
      <c r="X618" s="120">
        <v>0.99950000000000006</v>
      </c>
      <c r="AA618" s="208">
        <v>-3.8232799999999999E-21</v>
      </c>
      <c r="AB618" s="208">
        <v>2.23978E-17</v>
      </c>
      <c r="AC618" s="208">
        <v>-4.8162E-14</v>
      </c>
      <c r="AD618" s="208">
        <v>4.7788199999999999E-11</v>
      </c>
      <c r="AE618" s="208">
        <v>-2.24819E-8</v>
      </c>
      <c r="AF618" s="208">
        <v>1.1273100000000001E-6</v>
      </c>
      <c r="AG618" s="199">
        <v>-1.3958600000000001</v>
      </c>
      <c r="AH618" s="8">
        <v>0.99</v>
      </c>
      <c r="AI618" s="4" t="s">
        <v>754</v>
      </c>
      <c r="AK618" s="176">
        <v>27</v>
      </c>
      <c r="AL618" s="112" t="s">
        <v>853</v>
      </c>
      <c r="AN618" s="281">
        <v>-1.40202</v>
      </c>
      <c r="AO618" s="281">
        <v>1.53972E-4</v>
      </c>
      <c r="AP618" s="281">
        <v>-1.40219</v>
      </c>
      <c r="AQ618" s="381">
        <v>1.53459E-4</v>
      </c>
      <c r="AR618" s="200">
        <f t="shared" si="89"/>
        <v>170.00000000000347</v>
      </c>
      <c r="AS618" s="321">
        <f>(W618-AN618)*1000</f>
        <v>6.2600000000001543</v>
      </c>
    </row>
    <row r="619" spans="1:45" x14ac:dyDescent="0.25">
      <c r="A619" s="7" t="s">
        <v>754</v>
      </c>
      <c r="B619" s="4">
        <v>28</v>
      </c>
      <c r="C619" s="4">
        <v>28</v>
      </c>
      <c r="D619" s="5">
        <v>21951</v>
      </c>
      <c r="E619" s="4">
        <v>17433</v>
      </c>
      <c r="F619" s="4">
        <v>1037</v>
      </c>
      <c r="I619" s="112" t="s">
        <v>844</v>
      </c>
      <c r="L619" s="372" t="s">
        <v>845</v>
      </c>
      <c r="M619" s="4" t="s">
        <v>120</v>
      </c>
      <c r="O619" s="10">
        <v>-8.5999999999999993E-2</v>
      </c>
      <c r="S619" s="208">
        <v>-4.0693799999999999E-14</v>
      </c>
      <c r="T619" s="208">
        <v>1.13631E-10</v>
      </c>
      <c r="U619" s="208">
        <v>-1.1610400000000001E-7</v>
      </c>
      <c r="V619" s="208">
        <v>-9.8618600000000001E-4</v>
      </c>
      <c r="W619" s="8">
        <v>-1.3887499999999999</v>
      </c>
      <c r="X619" s="120">
        <v>0.99939999999999996</v>
      </c>
      <c r="AA619" s="208">
        <v>-1.8362E-22</v>
      </c>
      <c r="AB619" s="208">
        <v>1.7570400000000001E-18</v>
      </c>
      <c r="AC619" s="208">
        <v>-5.31577E-15</v>
      </c>
      <c r="AD619" s="208">
        <v>7.7556199999999992E-12</v>
      </c>
      <c r="AE619" s="208">
        <v>-5.7438799999999998E-9</v>
      </c>
      <c r="AF619" s="208">
        <v>-1.9248300000000002E-6</v>
      </c>
      <c r="AG619" s="199">
        <v>-1.38879</v>
      </c>
      <c r="AH619" s="8">
        <v>0.9919</v>
      </c>
      <c r="AI619" s="4" t="s">
        <v>754</v>
      </c>
      <c r="AK619" s="176">
        <v>28</v>
      </c>
      <c r="AL619" s="112" t="s">
        <v>851</v>
      </c>
      <c r="AN619" s="281">
        <v>-1.3952100000000001</v>
      </c>
      <c r="AO619" s="281">
        <v>1.63232E-4</v>
      </c>
      <c r="AP619" s="281">
        <v>-1.3952800000000001</v>
      </c>
      <c r="AQ619" s="381">
        <v>1.6072999999999999E-4</v>
      </c>
      <c r="AR619" s="200">
        <f t="shared" si="89"/>
        <v>70.000000000014495</v>
      </c>
      <c r="AS619" s="321">
        <f>(W619-AN619)*1000</f>
        <v>6.4600000000001323</v>
      </c>
    </row>
    <row r="620" spans="1:45" x14ac:dyDescent="0.25">
      <c r="A620" s="7" t="s">
        <v>754</v>
      </c>
      <c r="B620" s="4">
        <v>29</v>
      </c>
      <c r="C620" s="4">
        <v>29</v>
      </c>
      <c r="D620" s="5">
        <v>21519</v>
      </c>
      <c r="E620" s="4">
        <v>17592</v>
      </c>
      <c r="F620" s="4">
        <v>1062</v>
      </c>
      <c r="I620" s="112" t="s">
        <v>889</v>
      </c>
      <c r="L620" s="372" t="s">
        <v>871</v>
      </c>
      <c r="O620" s="10">
        <v>-3.9E-2</v>
      </c>
      <c r="S620" s="208">
        <v>-5.61671E-14</v>
      </c>
      <c r="T620" s="208">
        <v>1.8614200000000001E-10</v>
      </c>
      <c r="U620" s="208">
        <v>-2.06218E-7</v>
      </c>
      <c r="V620" s="208">
        <v>-8.7271699999999996E-4</v>
      </c>
      <c r="W620" s="8">
        <v>-1.3970199999999999</v>
      </c>
      <c r="X620" s="120">
        <v>0.99950000000000006</v>
      </c>
      <c r="AA620" s="208">
        <v>2.7233499999999999E-21</v>
      </c>
      <c r="AB620" s="208">
        <v>-1.8059400000000001E-17</v>
      </c>
      <c r="AC620" s="208">
        <v>4.67334E-14</v>
      </c>
      <c r="AD620" s="208">
        <v>-5.8081400000000002E-11</v>
      </c>
      <c r="AE620" s="208">
        <v>3.4544799999999998E-8</v>
      </c>
      <c r="AF620" s="208">
        <v>-1.0377899999999999E-5</v>
      </c>
      <c r="AG620" s="199">
        <v>-1.3967400000000001</v>
      </c>
      <c r="AH620" s="8">
        <v>0.9425</v>
      </c>
      <c r="AI620" s="4" t="s">
        <v>754</v>
      </c>
      <c r="AK620" s="176">
        <v>29</v>
      </c>
      <c r="AL620" s="112" t="s">
        <v>888</v>
      </c>
      <c r="AN620" s="281">
        <v>-1.4005799999999999</v>
      </c>
      <c r="AO620" s="281">
        <v>1.30075E-4</v>
      </c>
      <c r="AP620" s="281">
        <v>-1.4013500000000001</v>
      </c>
      <c r="AQ620" s="381">
        <v>6.6983000000000006E-5</v>
      </c>
      <c r="AR620" s="200">
        <f t="shared" ref="AR620:AR622" si="92">(AN620-AP620)*10^6</f>
        <v>770.00000000015939</v>
      </c>
      <c r="AS620" s="321">
        <f t="shared" ref="AS620:AS622" si="93">(W620-AN620)*1000</f>
        <v>3.5600000000000076</v>
      </c>
    </row>
    <row r="621" spans="1:45" x14ac:dyDescent="0.25">
      <c r="A621" s="7" t="s">
        <v>754</v>
      </c>
      <c r="B621" s="4">
        <v>30</v>
      </c>
      <c r="C621" s="4">
        <v>30</v>
      </c>
      <c r="D621" s="5">
        <v>21441</v>
      </c>
      <c r="E621" s="4">
        <v>17350</v>
      </c>
      <c r="F621" s="4">
        <v>1061</v>
      </c>
      <c r="I621" s="112" t="s">
        <v>890</v>
      </c>
      <c r="L621" s="372" t="s">
        <v>871</v>
      </c>
      <c r="O621" s="10">
        <v>-1.9E-2</v>
      </c>
      <c r="T621" s="208">
        <v>3.0527400000000002E-12</v>
      </c>
      <c r="U621" s="208">
        <v>-5.3858099999999997E-8</v>
      </c>
      <c r="V621" s="208">
        <v>-8.3442200000000003E-4</v>
      </c>
      <c r="W621" s="8">
        <v>-1.27647</v>
      </c>
      <c r="X621" s="120">
        <v>0.99970000000000003</v>
      </c>
      <c r="Z621" s="208">
        <v>-3.9718899999999999E-24</v>
      </c>
      <c r="AA621" s="208">
        <v>2.7985499999999998E-20</v>
      </c>
      <c r="AB621" s="208">
        <v>-7.5408900000000002E-17</v>
      </c>
      <c r="AC621" s="208">
        <v>9.5128099999999996E-14</v>
      </c>
      <c r="AD621" s="208">
        <v>-5.3598100000000003E-11</v>
      </c>
      <c r="AE621" s="208">
        <v>1.06468E-8</v>
      </c>
      <c r="AF621" s="208">
        <v>-3.7919200000000002E-6</v>
      </c>
      <c r="AG621" s="199">
        <v>-1.27643</v>
      </c>
      <c r="AH621" s="8">
        <v>0.97770000000000001</v>
      </c>
      <c r="AI621" s="4" t="s">
        <v>754</v>
      </c>
      <c r="AK621" s="176">
        <v>30</v>
      </c>
      <c r="AL621" s="112" t="s">
        <v>891</v>
      </c>
      <c r="AN621" s="281">
        <v>-1.2824599999999999</v>
      </c>
      <c r="AO621" s="281">
        <v>9.6274399999999994E-5</v>
      </c>
      <c r="AP621" s="281">
        <v>-1.2827299999999999</v>
      </c>
      <c r="AQ621" s="381">
        <v>6.5120699999999995E-5</v>
      </c>
      <c r="AR621" s="200">
        <f t="shared" si="92"/>
        <v>269.9999999999925</v>
      </c>
      <c r="AS621" s="321">
        <f t="shared" si="93"/>
        <v>5.9899999999999398</v>
      </c>
    </row>
    <row r="622" spans="1:45" x14ac:dyDescent="0.25">
      <c r="A622" s="7" t="s">
        <v>754</v>
      </c>
      <c r="B622" s="4">
        <v>31</v>
      </c>
      <c r="C622" s="4">
        <v>31</v>
      </c>
      <c r="D622" s="5">
        <v>21479</v>
      </c>
      <c r="E622" s="4">
        <v>17423</v>
      </c>
      <c r="F622" s="4">
        <v>1038</v>
      </c>
      <c r="I622" s="112" t="s">
        <v>856</v>
      </c>
      <c r="K622" s="6" t="s">
        <v>967</v>
      </c>
      <c r="L622" s="372" t="s">
        <v>859</v>
      </c>
      <c r="O622" s="10">
        <v>-0.1</v>
      </c>
      <c r="R622" s="208">
        <v>5.7417800000000006E-17</v>
      </c>
      <c r="S622" s="208">
        <v>-2.7677300000000001E-13</v>
      </c>
      <c r="T622" s="208">
        <v>4.0434699999999998E-10</v>
      </c>
      <c r="U622" s="208">
        <v>-1.9866500000000001E-7</v>
      </c>
      <c r="V622" s="208">
        <v>-1.0598599999999999E-3</v>
      </c>
      <c r="W622" s="8">
        <v>-1.3711599999999999</v>
      </c>
      <c r="X622" s="120">
        <v>0.99980000000000002</v>
      </c>
      <c r="AA622" s="208">
        <v>1.07814E-21</v>
      </c>
      <c r="AB622" s="208">
        <v>-7.6448900000000003E-18</v>
      </c>
      <c r="AC622" s="208">
        <v>2.0556899999999999E-14</v>
      </c>
      <c r="AD622" s="208">
        <v>-2.5017900000000001E-11</v>
      </c>
      <c r="AE622" s="208">
        <v>1.44779E-8</v>
      </c>
      <c r="AF622" s="208">
        <v>-8.5003599999999997E-6</v>
      </c>
      <c r="AG622" s="199">
        <v>-1.37094</v>
      </c>
      <c r="AH622" s="8">
        <v>0.99770000000000003</v>
      </c>
      <c r="AI622" s="4" t="s">
        <v>754</v>
      </c>
      <c r="AK622" s="176">
        <v>31</v>
      </c>
      <c r="AL622" s="112" t="s">
        <v>861</v>
      </c>
      <c r="AN622" s="281">
        <v>-1.38008</v>
      </c>
      <c r="AO622" s="281">
        <v>3.2128700000000002E-4</v>
      </c>
      <c r="AP622" s="281">
        <v>-1.3801699999999999</v>
      </c>
      <c r="AQ622" s="381">
        <v>3.2188699999999998E-4</v>
      </c>
      <c r="AR622" s="200">
        <f t="shared" si="92"/>
        <v>89.999999999923475</v>
      </c>
      <c r="AS622" s="321">
        <f t="shared" si="93"/>
        <v>8.920000000000039</v>
      </c>
    </row>
    <row r="623" spans="1:45" x14ac:dyDescent="0.25">
      <c r="A623" s="7" t="s">
        <v>754</v>
      </c>
      <c r="B623" s="4">
        <v>32</v>
      </c>
      <c r="C623" s="4">
        <v>32</v>
      </c>
      <c r="D623" s="5">
        <v>21485</v>
      </c>
      <c r="E623" s="4">
        <v>17683</v>
      </c>
      <c r="F623" s="4">
        <v>1039</v>
      </c>
      <c r="I623" s="112" t="s">
        <v>857</v>
      </c>
      <c r="K623" s="6" t="s">
        <v>968</v>
      </c>
      <c r="L623" s="372" t="s">
        <v>859</v>
      </c>
      <c r="O623" s="10">
        <v>-0.123</v>
      </c>
      <c r="T623" s="208">
        <v>-1.48602E-11</v>
      </c>
      <c r="U623" s="208">
        <v>5.6168400000000002E-9</v>
      </c>
      <c r="V623" s="208">
        <v>-1.0041200000000001E-3</v>
      </c>
      <c r="W623" s="8">
        <v>-1.3587199999999999</v>
      </c>
      <c r="X623" s="120">
        <v>0.99950000000000006</v>
      </c>
      <c r="AA623" s="208">
        <v>-4.0771700000000001E-22</v>
      </c>
      <c r="AB623" s="208">
        <v>-1.23766E-18</v>
      </c>
      <c r="AC623" s="208">
        <v>1.6640299999999999E-14</v>
      </c>
      <c r="AD623" s="208">
        <v>-4.2736500000000002E-11</v>
      </c>
      <c r="AE623" s="208">
        <v>4.29405E-8</v>
      </c>
      <c r="AF623" s="208">
        <v>-1.6619100000000002E-5</v>
      </c>
      <c r="AG623" s="199">
        <v>-1.35808</v>
      </c>
      <c r="AH623" s="8">
        <v>0.94059999999999999</v>
      </c>
      <c r="AI623" s="4" t="s">
        <v>754</v>
      </c>
      <c r="AK623" s="176">
        <v>32</v>
      </c>
      <c r="AL623" s="112" t="s">
        <v>862</v>
      </c>
      <c r="AN623" s="281">
        <v>-1.3660600000000001</v>
      </c>
      <c r="AO623" s="281">
        <v>4.0013700000000001E-4</v>
      </c>
      <c r="AP623" s="281">
        <v>-1.3662099999999999</v>
      </c>
      <c r="AQ623" s="381">
        <v>3.9246700000000002E-4</v>
      </c>
      <c r="AR623" s="200">
        <f t="shared" ref="AR623:AR633" si="94">(AN623-AP623)*10^6</f>
        <v>149.99999999987244</v>
      </c>
      <c r="AS623" s="321">
        <f t="shared" ref="AS623:AS633" si="95">(W623-AN623)*1000</f>
        <v>7.3400000000001242</v>
      </c>
    </row>
    <row r="624" spans="1:45" x14ac:dyDescent="0.25">
      <c r="A624" s="7" t="s">
        <v>754</v>
      </c>
      <c r="B624" s="4">
        <v>33</v>
      </c>
      <c r="C624" s="4">
        <v>33</v>
      </c>
      <c r="D624" s="5" t="s">
        <v>1006</v>
      </c>
      <c r="I624" s="112" t="s">
        <v>1004</v>
      </c>
      <c r="K624" s="6" t="s">
        <v>1003</v>
      </c>
      <c r="L624" s="372" t="s">
        <v>1005</v>
      </c>
      <c r="O624" s="10">
        <v>-6.4000000000000001E-2</v>
      </c>
      <c r="U624" s="208">
        <v>-2.4857900000000001E-8</v>
      </c>
      <c r="V624" s="208">
        <v>-8.0318700000000002E-4</v>
      </c>
      <c r="W624" s="8">
        <v>-1.2734099999999999</v>
      </c>
      <c r="X624" s="120">
        <v>0.99929999999999997</v>
      </c>
      <c r="AB624" s="208">
        <v>-1.0698799999999999E-18</v>
      </c>
      <c r="AC624" s="208">
        <v>6.0340699999999999E-15</v>
      </c>
      <c r="AD624" s="208">
        <v>-1.1939699999999999E-11</v>
      </c>
      <c r="AE624" s="208">
        <v>1.01838E-8</v>
      </c>
      <c r="AF624" s="208">
        <v>-2.7915299999999999E-6</v>
      </c>
      <c r="AG624" s="199">
        <v>-1.27328</v>
      </c>
      <c r="AH624" s="8">
        <v>0.94710000000000005</v>
      </c>
      <c r="AI624" s="4" t="s">
        <v>754</v>
      </c>
      <c r="AK624" s="176">
        <v>33</v>
      </c>
      <c r="AR624" s="200"/>
      <c r="AS624" s="321"/>
    </row>
    <row r="625" spans="1:46" x14ac:dyDescent="0.25">
      <c r="A625" s="7" t="s">
        <v>754</v>
      </c>
      <c r="B625" s="4">
        <v>34</v>
      </c>
      <c r="C625" s="4">
        <v>34</v>
      </c>
      <c r="D625" s="5" t="s">
        <v>1008</v>
      </c>
      <c r="L625" s="372" t="s">
        <v>1007</v>
      </c>
      <c r="O625" s="10">
        <v>-7.8E-2</v>
      </c>
      <c r="U625" s="208">
        <v>-5.69055E-9</v>
      </c>
      <c r="V625" s="208">
        <v>-1.3545899999999999E-3</v>
      </c>
      <c r="W625" s="8">
        <v>-0.14509</v>
      </c>
      <c r="X625" s="120">
        <v>0.99980000000000002</v>
      </c>
      <c r="AF625" s="208">
        <v>2.5630700000000001E-6</v>
      </c>
      <c r="AG625" s="199">
        <v>-0.14510500000000001</v>
      </c>
      <c r="AH625" s="8">
        <v>0.99309999999999998</v>
      </c>
      <c r="AI625" s="4" t="s">
        <v>754</v>
      </c>
      <c r="AR625" s="200"/>
      <c r="AS625" s="321"/>
    </row>
    <row r="626" spans="1:46" x14ac:dyDescent="0.25">
      <c r="AR626" s="200"/>
      <c r="AS626" s="321"/>
    </row>
    <row r="627" spans="1:46" x14ac:dyDescent="0.25">
      <c r="AS627" s="321"/>
    </row>
    <row r="628" spans="1:46" x14ac:dyDescent="0.25">
      <c r="AR628" s="200"/>
      <c r="AS628" s="321"/>
    </row>
    <row r="629" spans="1:46" x14ac:dyDescent="0.25">
      <c r="A629" s="7" t="s">
        <v>899</v>
      </c>
      <c r="B629" s="4">
        <v>2000</v>
      </c>
      <c r="C629" s="4">
        <v>2000</v>
      </c>
      <c r="D629" s="5">
        <v>22554</v>
      </c>
      <c r="E629" s="4">
        <v>18688</v>
      </c>
      <c r="F629" s="4">
        <v>1091</v>
      </c>
      <c r="I629" s="7" t="s">
        <v>899</v>
      </c>
      <c r="K629" s="6" t="s">
        <v>919</v>
      </c>
      <c r="L629" s="372" t="s">
        <v>916</v>
      </c>
      <c r="O629" s="10">
        <v>0.108</v>
      </c>
      <c r="Q629" s="208">
        <v>2.5496600000000001E-20</v>
      </c>
      <c r="R629" s="208">
        <v>-1.51701E-16</v>
      </c>
      <c r="S629" s="208">
        <v>3.19871E-13</v>
      </c>
      <c r="T629" s="208">
        <v>-2.8169699999999999E-10</v>
      </c>
      <c r="U629" s="208">
        <v>7.8438700000000002E-8</v>
      </c>
      <c r="V629" s="208">
        <v>-9.0111200000000003E-4</v>
      </c>
      <c r="W629" s="8">
        <v>-1.2804599999999999</v>
      </c>
      <c r="X629" s="120">
        <v>0.99990000000000001</v>
      </c>
      <c r="AA629" s="208">
        <v>-4.6452700000000001E-22</v>
      </c>
      <c r="AB629" s="208">
        <v>1.8915800000000001E-18</v>
      </c>
      <c r="AC629" s="208">
        <v>-9.6697799999999995E-16</v>
      </c>
      <c r="AD629" s="208">
        <v>-3.9068999999999998E-12</v>
      </c>
      <c r="AE629" s="208">
        <v>5.3522099999999997E-9</v>
      </c>
      <c r="AF629" s="208">
        <v>-7.0192399999999999E-6</v>
      </c>
      <c r="AG629" s="199">
        <v>-1.2804500000000001</v>
      </c>
      <c r="AH629" s="8">
        <v>0.99939999999999996</v>
      </c>
      <c r="AI629" s="4" t="s">
        <v>754</v>
      </c>
      <c r="AK629" s="176">
        <v>2000</v>
      </c>
      <c r="AL629" s="112" t="s">
        <v>917</v>
      </c>
      <c r="AN629" s="281">
        <v>-1.28406</v>
      </c>
      <c r="AO629" s="281">
        <v>1.6989699999999999E-4</v>
      </c>
      <c r="AP629" s="281">
        <v>-1.2842100000000001</v>
      </c>
      <c r="AQ629" s="381">
        <v>1.32927E-4</v>
      </c>
      <c r="AR629" s="200">
        <f t="shared" si="94"/>
        <v>150.0000000000945</v>
      </c>
      <c r="AS629" s="321">
        <f t="shared" si="95"/>
        <v>3.6000000000000476</v>
      </c>
      <c r="AT629" s="458" t="s">
        <v>919</v>
      </c>
    </row>
    <row r="630" spans="1:46" x14ac:dyDescent="0.25">
      <c r="A630" s="7" t="s">
        <v>899</v>
      </c>
      <c r="B630" s="4">
        <v>2001</v>
      </c>
      <c r="C630" s="4">
        <v>2001</v>
      </c>
      <c r="D630" s="5">
        <v>22725</v>
      </c>
      <c r="E630" s="4">
        <v>18550</v>
      </c>
      <c r="F630" s="4">
        <v>1077</v>
      </c>
      <c r="I630" s="7" t="s">
        <v>899</v>
      </c>
      <c r="L630" s="372" t="s">
        <v>913</v>
      </c>
      <c r="O630" s="10">
        <v>2.3E-2</v>
      </c>
      <c r="R630" s="208">
        <v>3.5782399999999998E-17</v>
      </c>
      <c r="S630" s="208">
        <v>-1.7567999999999999E-13</v>
      </c>
      <c r="T630" s="208">
        <v>2.7800099999999998E-10</v>
      </c>
      <c r="U630" s="208">
        <v>-2.07878E-7</v>
      </c>
      <c r="V630" s="208">
        <v>-8.7151999999999998E-4</v>
      </c>
      <c r="W630" s="8">
        <v>-1.3143</v>
      </c>
      <c r="X630" s="120">
        <v>0.99919999999999998</v>
      </c>
      <c r="AA630" s="208">
        <v>-6.3031000000000004E-22</v>
      </c>
      <c r="AB630" s="208">
        <v>4.7783000000000002E-18</v>
      </c>
      <c r="AC630" s="208">
        <v>-1.28044E-14</v>
      </c>
      <c r="AD630" s="208">
        <v>1.4753299999999999E-11</v>
      </c>
      <c r="AE630" s="208">
        <v>-4.3634E-9</v>
      </c>
      <c r="AF630" s="208">
        <v>-1.0309000000000001E-5</v>
      </c>
      <c r="AG630" s="199">
        <v>-1.3141700000000001</v>
      </c>
      <c r="AH630" s="8">
        <v>0.99909999999999999</v>
      </c>
      <c r="AI630" s="4" t="s">
        <v>754</v>
      </c>
      <c r="AK630" s="176">
        <v>2001</v>
      </c>
      <c r="AL630" s="112" t="s">
        <v>912</v>
      </c>
      <c r="AN630" s="281">
        <v>-1.31769</v>
      </c>
      <c r="AO630" s="281">
        <v>8.5986600000000001E-5</v>
      </c>
      <c r="AP630" s="281">
        <v>-1.31856</v>
      </c>
      <c r="AQ630" s="381">
        <v>2.5764700000000001E-4</v>
      </c>
      <c r="AR630" s="200">
        <f t="shared" si="94"/>
        <v>869.99999999992633</v>
      </c>
      <c r="AS630" s="321">
        <f t="shared" si="95"/>
        <v>3.3900000000000041</v>
      </c>
    </row>
    <row r="631" spans="1:46" x14ac:dyDescent="0.25">
      <c r="A631" s="7" t="s">
        <v>899</v>
      </c>
      <c r="B631" s="4">
        <v>2002</v>
      </c>
      <c r="C631" s="4">
        <v>2002</v>
      </c>
      <c r="D631" s="5">
        <v>22219</v>
      </c>
      <c r="E631" s="4">
        <v>18820</v>
      </c>
      <c r="F631" s="4">
        <v>1099</v>
      </c>
      <c r="I631" s="7" t="s">
        <v>899</v>
      </c>
      <c r="L631" s="372" t="s">
        <v>924</v>
      </c>
      <c r="O631" s="10">
        <v>-5.2999999999999999E-2</v>
      </c>
      <c r="S631" s="208">
        <v>-4.9051599999999999E-14</v>
      </c>
      <c r="T631" s="208">
        <v>1.7440300000000001E-10</v>
      </c>
      <c r="U631" s="208">
        <v>-1.98608E-7</v>
      </c>
      <c r="V631" s="208">
        <v>-1.06628E-3</v>
      </c>
      <c r="W631" s="8">
        <v>-1.3967700000000001</v>
      </c>
      <c r="X631" s="120">
        <v>0.99980000000000002</v>
      </c>
      <c r="Z631" s="208">
        <v>-2.44221E-24</v>
      </c>
      <c r="AA631" s="208">
        <v>1.7791099999999999E-20</v>
      </c>
      <c r="AB631" s="208">
        <v>-5.0043900000000002E-17</v>
      </c>
      <c r="AC631" s="208">
        <v>6.9730100000000004E-14</v>
      </c>
      <c r="AD631" s="208">
        <v>-5.4105200000000003E-11</v>
      </c>
      <c r="AE631" s="208">
        <v>2.97384E-8</v>
      </c>
      <c r="AF631" s="208">
        <v>-1.9069500000000001E-5</v>
      </c>
      <c r="AG631" s="199">
        <v>-1.39628</v>
      </c>
      <c r="AH631" s="8">
        <v>0.99909999999999999</v>
      </c>
      <c r="AI631" s="4" t="s">
        <v>754</v>
      </c>
      <c r="AK631" s="176">
        <v>2002</v>
      </c>
      <c r="AL631" s="112" t="s">
        <v>923</v>
      </c>
      <c r="AN631" s="281">
        <v>-1.4002699999999999</v>
      </c>
      <c r="AO631" s="281">
        <v>8.1085699999999995E-5</v>
      </c>
      <c r="AP631" s="281">
        <v>-1.4003699999999999</v>
      </c>
      <c r="AQ631" s="381">
        <v>6.7970899999999997E-5</v>
      </c>
      <c r="AR631" s="200">
        <f t="shared" ref="AR631" si="96">(AN631-AP631)*10^6</f>
        <v>99.999999999988987</v>
      </c>
      <c r="AS631" s="321">
        <f t="shared" ref="AS631" si="97">(W631-AN631)*1000</f>
        <v>3.4999999999998366</v>
      </c>
    </row>
    <row r="632" spans="1:46" x14ac:dyDescent="0.25">
      <c r="A632" s="7" t="s">
        <v>899</v>
      </c>
      <c r="B632" s="4">
        <v>2003</v>
      </c>
      <c r="C632" s="4">
        <v>2003</v>
      </c>
      <c r="D632" s="5">
        <v>22720</v>
      </c>
      <c r="E632" s="4">
        <v>18683</v>
      </c>
      <c r="F632" s="4">
        <v>1094</v>
      </c>
      <c r="I632" s="7" t="s">
        <v>899</v>
      </c>
      <c r="K632" s="6" t="s">
        <v>919</v>
      </c>
      <c r="L632" s="372" t="s">
        <v>918</v>
      </c>
      <c r="O632" s="10">
        <v>-4.1000000000000002E-2</v>
      </c>
      <c r="R632" s="208">
        <v>-1.26783E-17</v>
      </c>
      <c r="S632" s="208">
        <v>8.5319200000000002E-14</v>
      </c>
      <c r="T632" s="208">
        <v>-1.9629100000000001E-10</v>
      </c>
      <c r="U632" s="208">
        <v>1.46688E-7</v>
      </c>
      <c r="V632" s="208">
        <v>-1.16519E-3</v>
      </c>
      <c r="W632" s="8">
        <v>-1.43913</v>
      </c>
      <c r="X632" s="120">
        <v>0.99980000000000002</v>
      </c>
      <c r="AA632" s="208">
        <v>3.5661099999999999E-22</v>
      </c>
      <c r="AB632" s="208">
        <v>-3.2245799999999999E-18</v>
      </c>
      <c r="AC632" s="208">
        <v>1.21561E-14</v>
      </c>
      <c r="AD632" s="208">
        <v>-2.3675100000000001E-11</v>
      </c>
      <c r="AE632" s="208">
        <v>2.51314E-8</v>
      </c>
      <c r="AF632" s="208">
        <v>-1.82531E-5</v>
      </c>
      <c r="AG632" s="199">
        <v>-1.4388000000000001</v>
      </c>
      <c r="AH632" s="8">
        <v>0.998</v>
      </c>
      <c r="AI632" s="4" t="s">
        <v>754</v>
      </c>
      <c r="AK632" s="176">
        <v>2003</v>
      </c>
      <c r="AL632" s="112" t="s">
        <v>930</v>
      </c>
      <c r="AN632" s="281">
        <v>-1.44608</v>
      </c>
      <c r="AO632" s="281">
        <v>7.1950099999999994E-5</v>
      </c>
      <c r="AP632" s="281">
        <v>-1.4462999999999999</v>
      </c>
      <c r="AQ632" s="381">
        <v>8.9139299999999995E-5</v>
      </c>
      <c r="AR632" s="200">
        <f t="shared" si="94"/>
        <v>219.99999999988694</v>
      </c>
      <c r="AS632" s="321">
        <f t="shared" si="95"/>
        <v>6.9500000000000117</v>
      </c>
      <c r="AT632" s="458" t="s">
        <v>919</v>
      </c>
    </row>
    <row r="633" spans="1:46" x14ac:dyDescent="0.25">
      <c r="A633" s="7" t="s">
        <v>899</v>
      </c>
      <c r="B633" s="4">
        <v>2004</v>
      </c>
      <c r="C633" s="4">
        <v>2004</v>
      </c>
      <c r="D633" s="5">
        <v>22615</v>
      </c>
      <c r="E633" s="4">
        <v>18986</v>
      </c>
      <c r="F633" s="4">
        <v>1106</v>
      </c>
      <c r="I633" s="7" t="s">
        <v>899</v>
      </c>
      <c r="K633" s="6" t="s">
        <v>919</v>
      </c>
      <c r="L633" s="372" t="s">
        <v>932</v>
      </c>
      <c r="O633" s="10">
        <v>8.5999999999999993E-2</v>
      </c>
      <c r="R633" s="208">
        <v>-4.0533700000000002E-17</v>
      </c>
      <c r="S633" s="208">
        <v>1.9438500000000001E-13</v>
      </c>
      <c r="T633" s="208">
        <v>-3.11921E-10</v>
      </c>
      <c r="U633" s="208">
        <v>1.6586300000000001E-7</v>
      </c>
      <c r="V633" s="208">
        <v>-1.0921100000000001E-3</v>
      </c>
      <c r="W633" s="8">
        <v>-1.3747199999999999</v>
      </c>
      <c r="X633" s="120">
        <v>0.99990000000000001</v>
      </c>
      <c r="AA633" s="208">
        <v>-5.1818800000000001E-22</v>
      </c>
      <c r="AB633" s="208">
        <v>3.7592500000000002E-18</v>
      </c>
      <c r="AC633" s="208">
        <v>-9.8591500000000001E-15</v>
      </c>
      <c r="AD633" s="208">
        <v>9.3143200000000006E-12</v>
      </c>
      <c r="AE633" s="208">
        <v>4.0055300000000003E-9</v>
      </c>
      <c r="AF633" s="208">
        <v>-1.2907200000000001E-5</v>
      </c>
      <c r="AG633" s="199">
        <v>-1.3744099999999999</v>
      </c>
      <c r="AH633" s="8">
        <v>0.98660000000000003</v>
      </c>
      <c r="AI633" s="4" t="s">
        <v>754</v>
      </c>
      <c r="AK633" s="176">
        <v>2004</v>
      </c>
      <c r="AL633" s="112" t="s">
        <v>933</v>
      </c>
      <c r="AN633" s="281">
        <v>-1.37662</v>
      </c>
      <c r="AO633" s="281">
        <v>6.4700200000000001E-5</v>
      </c>
      <c r="AP633" s="281">
        <v>-1.3767100000000001</v>
      </c>
      <c r="AQ633" s="381">
        <v>6.2926E-5</v>
      </c>
      <c r="AR633" s="200">
        <f t="shared" si="94"/>
        <v>90.000000000145519</v>
      </c>
      <c r="AS633" s="321">
        <f t="shared" si="95"/>
        <v>1.9000000000000128</v>
      </c>
      <c r="AT633" s="458" t="s">
        <v>919</v>
      </c>
    </row>
    <row r="634" spans="1:46" x14ac:dyDescent="0.25">
      <c r="A634" s="7" t="s">
        <v>899</v>
      </c>
      <c r="B634" s="4">
        <v>2005</v>
      </c>
      <c r="C634" s="4">
        <v>2005</v>
      </c>
      <c r="D634" s="5">
        <v>22127</v>
      </c>
      <c r="E634" s="4">
        <v>18987</v>
      </c>
      <c r="F634" s="4">
        <v>1098</v>
      </c>
      <c r="I634" s="7" t="s">
        <v>899</v>
      </c>
      <c r="L634" s="372" t="s">
        <v>924</v>
      </c>
      <c r="O634" s="10">
        <v>-7.0000000000000007E-2</v>
      </c>
      <c r="S634" s="208">
        <v>-3.4796100000000002E-14</v>
      </c>
      <c r="T634" s="208">
        <v>1.16619E-10</v>
      </c>
      <c r="U634" s="208">
        <v>-1.5759E-7</v>
      </c>
      <c r="V634" s="208">
        <v>-9.5018200000000004E-4</v>
      </c>
      <c r="W634" s="8">
        <v>-1.4023300000000001</v>
      </c>
      <c r="X634" s="120">
        <v>0.99990000000000001</v>
      </c>
      <c r="Z634" s="208">
        <v>-1.8396200000000002E-24</v>
      </c>
      <c r="AA634" s="208">
        <v>1.2875700000000001E-20</v>
      </c>
      <c r="AB634" s="208">
        <v>-3.51052E-17</v>
      </c>
      <c r="AC634" s="208">
        <v>4.8482599999999998E-14</v>
      </c>
      <c r="AD634" s="208">
        <v>-3.88858E-11</v>
      </c>
      <c r="AE634" s="208">
        <v>2.3107200000000001E-8</v>
      </c>
      <c r="AF634" s="208">
        <v>-1.5880999999999999E-5</v>
      </c>
      <c r="AG634" s="199">
        <v>-1.4018699999999999</v>
      </c>
      <c r="AH634" s="8">
        <v>0.99919999999999998</v>
      </c>
      <c r="AI634" s="4" t="s">
        <v>754</v>
      </c>
      <c r="AK634" s="176">
        <v>2005</v>
      </c>
      <c r="AL634" s="112" t="s">
        <v>923</v>
      </c>
      <c r="AN634" s="281">
        <v>-1.40439</v>
      </c>
      <c r="AO634" s="281">
        <v>7.6349799999999999E-5</v>
      </c>
      <c r="AP634" s="281">
        <v>-1.40445</v>
      </c>
      <c r="AQ634" s="381">
        <v>7.3054799999999997E-5</v>
      </c>
      <c r="AR634" s="200">
        <f t="shared" ref="AR634" si="98">(AN634-AP634)*10^6</f>
        <v>59.999999999948983</v>
      </c>
      <c r="AS634" s="321">
        <f t="shared" ref="AS634" si="99">(W634-AN634)*1000</f>
        <v>2.0599999999999508</v>
      </c>
    </row>
    <row r="635" spans="1:46" x14ac:dyDescent="0.25">
      <c r="A635" s="7" t="s">
        <v>899</v>
      </c>
      <c r="B635" s="4">
        <v>2007</v>
      </c>
      <c r="C635" s="4">
        <v>2007</v>
      </c>
      <c r="D635" s="5">
        <v>22127</v>
      </c>
      <c r="E635" s="4">
        <v>18601</v>
      </c>
      <c r="F635" s="4">
        <v>1101</v>
      </c>
      <c r="I635" s="7" t="s">
        <v>899</v>
      </c>
      <c r="K635" s="6" t="s">
        <v>919</v>
      </c>
      <c r="L635" s="372" t="s">
        <v>916</v>
      </c>
      <c r="O635" s="10">
        <v>1.7999999999999999E-2</v>
      </c>
      <c r="R635" s="208">
        <v>-2.36857E-17</v>
      </c>
      <c r="S635" s="208">
        <v>1.29872E-13</v>
      </c>
      <c r="T635" s="208">
        <v>-2.3294500000000002E-10</v>
      </c>
      <c r="U635" s="208">
        <v>1.0562399999999999E-7</v>
      </c>
      <c r="V635" s="208">
        <v>-9.5961899999999999E-4</v>
      </c>
      <c r="W635" s="8">
        <v>-1.2856099999999999</v>
      </c>
      <c r="X635" s="120">
        <v>0.99980000000000002</v>
      </c>
      <c r="Z635" s="208">
        <v>-9.5296600000000006E-25</v>
      </c>
      <c r="AA635" s="208">
        <v>8.1236800000000005E-21</v>
      </c>
      <c r="AB635" s="208">
        <v>-2.76964E-17</v>
      </c>
      <c r="AC635" s="208">
        <v>4.8653700000000002E-14</v>
      </c>
      <c r="AD635" s="208">
        <v>-4.90487E-11</v>
      </c>
      <c r="AE635" s="208">
        <v>3.3076599999999997E-8</v>
      </c>
      <c r="AF635" s="208">
        <v>-1.7688799999999999E-5</v>
      </c>
      <c r="AG635" s="199">
        <v>-1.28548</v>
      </c>
      <c r="AH635" s="8">
        <v>0.99860000000000004</v>
      </c>
      <c r="AI635" s="4" t="s">
        <v>754</v>
      </c>
      <c r="AK635" s="176">
        <v>2007</v>
      </c>
      <c r="AL635" s="112" t="s">
        <v>923</v>
      </c>
      <c r="AN635" s="281">
        <v>-1.2882100000000001</v>
      </c>
      <c r="AO635" s="281">
        <v>9.6068499999999997E-5</v>
      </c>
      <c r="AP635" s="281">
        <v>-1.2882400000000001</v>
      </c>
      <c r="AQ635" s="381">
        <v>9.0731799999999998E-5</v>
      </c>
      <c r="AR635" s="200">
        <f t="shared" ref="AR635" si="100">(AN635-AP635)*10^6</f>
        <v>29.999999999974492</v>
      </c>
      <c r="AS635" s="321">
        <f t="shared" ref="AS635" si="101">(W635-AN635)*1000</f>
        <v>2.6000000000001577</v>
      </c>
      <c r="AT635" s="458" t="s">
        <v>919</v>
      </c>
    </row>
    <row r="636" spans="1:46" x14ac:dyDescent="0.25">
      <c r="A636" s="7" t="s">
        <v>899</v>
      </c>
      <c r="B636" s="4">
        <v>2008</v>
      </c>
      <c r="C636" s="4">
        <v>2008</v>
      </c>
      <c r="D636" s="5">
        <v>21986</v>
      </c>
      <c r="E636" s="4">
        <v>17508</v>
      </c>
      <c r="F636" s="4">
        <v>1050</v>
      </c>
      <c r="I636" s="7" t="s">
        <v>899</v>
      </c>
      <c r="K636" s="6" t="s">
        <v>969</v>
      </c>
      <c r="L636" s="372" t="s">
        <v>941</v>
      </c>
      <c r="O636" s="10">
        <v>0.13900000000000001</v>
      </c>
      <c r="R636" s="208">
        <v>-3.4842500000000002E-17</v>
      </c>
      <c r="S636" s="208">
        <v>1.5554000000000001E-13</v>
      </c>
      <c r="T636" s="208">
        <v>-2.2738899999999999E-10</v>
      </c>
      <c r="U636" s="208">
        <v>9.2848699999999997E-8</v>
      </c>
      <c r="V636" s="208">
        <v>-1.0436E-3</v>
      </c>
      <c r="W636" s="8">
        <v>-1.44584</v>
      </c>
      <c r="X636" s="120">
        <v>0.99960000000000004</v>
      </c>
      <c r="AA636" s="208">
        <v>-6.5552699999999996E-22</v>
      </c>
      <c r="AB636" s="208">
        <v>4.9411299999999998E-18</v>
      </c>
      <c r="AC636" s="208">
        <v>-1.3877899999999999E-14</v>
      </c>
      <c r="AD636" s="208">
        <v>1.5966900000000001E-11</v>
      </c>
      <c r="AE636" s="208">
        <v>-9.0063799999999999E-10</v>
      </c>
      <c r="AF636" s="208">
        <v>-1.2799800000000001E-5</v>
      </c>
      <c r="AG636" s="199">
        <v>-1.44581</v>
      </c>
      <c r="AH636" s="8">
        <v>0.99670000000000003</v>
      </c>
      <c r="AI636" s="4" t="s">
        <v>754</v>
      </c>
      <c r="AK636" s="176">
        <v>2008</v>
      </c>
      <c r="AL636" s="112" t="s">
        <v>940</v>
      </c>
      <c r="AN636" s="281">
        <v>-1.44295</v>
      </c>
      <c r="AO636" s="281">
        <v>9.5109400000000001E-5</v>
      </c>
      <c r="AP636" s="281">
        <v>-1.4430099999999999</v>
      </c>
      <c r="AQ636" s="381">
        <v>9.4840700000000002E-5</v>
      </c>
      <c r="AR636" s="200">
        <f t="shared" ref="AR636:AR645" si="102">(AN636-AP636)*10^6</f>
        <v>59.999999999948983</v>
      </c>
      <c r="AS636" s="321">
        <f t="shared" ref="AS636:AS645" si="103">(W636-AN636)*1000</f>
        <v>-2.8900000000000592</v>
      </c>
      <c r="AT636" s="458" t="s">
        <v>919</v>
      </c>
    </row>
    <row r="637" spans="1:46" x14ac:dyDescent="0.25">
      <c r="A637" s="7" t="s">
        <v>899</v>
      </c>
      <c r="B637" s="4">
        <v>2009</v>
      </c>
      <c r="C637" s="4">
        <v>2009</v>
      </c>
      <c r="D637" s="5">
        <v>21648</v>
      </c>
      <c r="E637" s="4">
        <v>18549</v>
      </c>
      <c r="F637" s="4">
        <v>1076</v>
      </c>
      <c r="I637" s="7" t="s">
        <v>899</v>
      </c>
      <c r="L637" s="372" t="s">
        <v>914</v>
      </c>
      <c r="O637" s="10">
        <v>-0.11600000000000001</v>
      </c>
      <c r="S637" s="208">
        <v>-3.5448799999999998E-14</v>
      </c>
      <c r="T637" s="208">
        <v>1.1889899999999999E-10</v>
      </c>
      <c r="U637" s="208">
        <v>-1.3113399999999999E-7</v>
      </c>
      <c r="V637" s="208">
        <v>-7.69328E-4</v>
      </c>
      <c r="W637" s="8">
        <v>-1.32168</v>
      </c>
      <c r="X637" s="120">
        <v>0.99970000000000003</v>
      </c>
      <c r="AA637" s="208">
        <v>2.6067200000000001E-21</v>
      </c>
      <c r="AB637" s="208">
        <v>-1.61422E-17</v>
      </c>
      <c r="AC637" s="208">
        <v>3.89486E-14</v>
      </c>
      <c r="AD637" s="208">
        <v>-4.7831E-11</v>
      </c>
      <c r="AE637" s="208">
        <v>3.4334399999999997E-8</v>
      </c>
      <c r="AF637" s="208">
        <v>-1.83443E-5</v>
      </c>
      <c r="AG637" s="199">
        <v>-1.32152</v>
      </c>
      <c r="AH637" s="8">
        <v>0.99529999999999996</v>
      </c>
      <c r="AI637" s="4" t="s">
        <v>754</v>
      </c>
      <c r="AK637" s="176">
        <v>2009</v>
      </c>
      <c r="AL637" s="112" t="s">
        <v>912</v>
      </c>
      <c r="AN637" s="281">
        <v>-1.32579</v>
      </c>
      <c r="AO637" s="281">
        <v>1.7116000000000001E-4</v>
      </c>
      <c r="AP637" s="281">
        <v>-1.32653</v>
      </c>
      <c r="AQ637" s="381">
        <v>3.45748E-4</v>
      </c>
      <c r="AR637" s="200">
        <f t="shared" si="102"/>
        <v>739.99999999996294</v>
      </c>
      <c r="AS637" s="321">
        <f t="shared" si="103"/>
        <v>4.1100000000000581</v>
      </c>
    </row>
    <row r="638" spans="1:46" x14ac:dyDescent="0.25">
      <c r="A638" s="7" t="s">
        <v>899</v>
      </c>
      <c r="B638" s="4">
        <v>2010</v>
      </c>
      <c r="C638" s="4">
        <v>2010</v>
      </c>
      <c r="I638" s="7" t="s">
        <v>899</v>
      </c>
      <c r="AR638" s="200"/>
      <c r="AS638" s="321"/>
    </row>
    <row r="639" spans="1:46" x14ac:dyDescent="0.25">
      <c r="I639" s="7"/>
      <c r="AR639" s="200"/>
      <c r="AS639" s="321"/>
    </row>
    <row r="640" spans="1:46" x14ac:dyDescent="0.25">
      <c r="A640" s="7" t="s">
        <v>899</v>
      </c>
      <c r="B640" s="4">
        <v>2011</v>
      </c>
      <c r="C640" s="4">
        <v>2011</v>
      </c>
      <c r="D640" s="5">
        <v>22344</v>
      </c>
      <c r="E640" s="4">
        <v>18923</v>
      </c>
      <c r="F640" s="4">
        <v>1112</v>
      </c>
      <c r="I640" s="7" t="s">
        <v>899</v>
      </c>
      <c r="L640" s="372" t="s">
        <v>942</v>
      </c>
      <c r="O640" s="10">
        <v>6.0000000000000001E-3</v>
      </c>
      <c r="R640" s="208">
        <v>3.3351799999999998E-17</v>
      </c>
      <c r="S640" s="208">
        <v>-1.0553000000000001E-13</v>
      </c>
      <c r="T640" s="208">
        <v>5.2853600000000001E-11</v>
      </c>
      <c r="U640" s="208">
        <v>1.77016E-8</v>
      </c>
      <c r="V640" s="208">
        <v>-8.5691300000000005E-4</v>
      </c>
      <c r="W640" s="8">
        <v>-1.28454</v>
      </c>
      <c r="X640" s="120">
        <v>0.99980000000000002</v>
      </c>
      <c r="Z640" s="208">
        <v>3.2193699999999999E-24</v>
      </c>
      <c r="AA640" s="208">
        <v>-2.37447E-20</v>
      </c>
      <c r="AB640" s="208">
        <v>6.7726100000000005E-17</v>
      </c>
      <c r="AC640" s="208">
        <v>-9.4213900000000002E-14</v>
      </c>
      <c r="AD640" s="208">
        <v>6.7692200000000004E-11</v>
      </c>
      <c r="AE640" s="208">
        <v>-2.4107799999999999E-8</v>
      </c>
      <c r="AF640" s="208">
        <v>-1.6098199999999999E-6</v>
      </c>
      <c r="AG640" s="199">
        <v>-1.2845500000000001</v>
      </c>
      <c r="AH640" s="8">
        <v>0.99829999999999997</v>
      </c>
      <c r="AI640" s="4" t="s">
        <v>754</v>
      </c>
      <c r="AK640" s="176">
        <v>2011</v>
      </c>
      <c r="AL640" s="112" t="s">
        <v>940</v>
      </c>
      <c r="AN640" s="281">
        <v>-1.2878000000000001</v>
      </c>
      <c r="AO640" s="281">
        <v>1.01699E-4</v>
      </c>
      <c r="AP640" s="281">
        <v>-1.28783</v>
      </c>
      <c r="AQ640" s="381">
        <v>1.01569E-4</v>
      </c>
      <c r="AR640" s="200">
        <f t="shared" si="102"/>
        <v>29.999999999974492</v>
      </c>
      <c r="AS640" s="321">
        <f t="shared" si="103"/>
        <v>3.2600000000000406</v>
      </c>
    </row>
    <row r="641" spans="1:45" x14ac:dyDescent="0.25">
      <c r="A641" s="7" t="s">
        <v>899</v>
      </c>
      <c r="B641" s="4">
        <v>2012</v>
      </c>
      <c r="C641" s="4">
        <v>2012</v>
      </c>
      <c r="D641" s="5">
        <v>22893</v>
      </c>
      <c r="E641" s="4">
        <v>19031</v>
      </c>
      <c r="F641" s="4">
        <v>1118</v>
      </c>
      <c r="I641" s="7" t="s">
        <v>899</v>
      </c>
      <c r="K641" s="6" t="s">
        <v>919</v>
      </c>
      <c r="L641" s="372" t="s">
        <v>942</v>
      </c>
      <c r="O641" s="10">
        <v>-5.7000000000000002E-2</v>
      </c>
      <c r="R641" s="208">
        <v>-6.6949799999999995E-17</v>
      </c>
      <c r="S641" s="208">
        <v>2.7863800000000002E-13</v>
      </c>
      <c r="T641" s="208">
        <v>-3.3875599999999999E-10</v>
      </c>
      <c r="U641" s="208">
        <v>5.3065900000000001E-8</v>
      </c>
      <c r="V641" s="208">
        <v>-9.5491399999999996E-4</v>
      </c>
      <c r="W641" s="8">
        <v>-1.29657</v>
      </c>
      <c r="X641" s="120">
        <v>0.99980000000000002</v>
      </c>
      <c r="Z641" s="208">
        <v>-4.1927700000000003E-24</v>
      </c>
      <c r="AA641" s="208">
        <v>3.2157299999999998E-20</v>
      </c>
      <c r="AB641" s="208">
        <v>-9.7091199999999997E-17</v>
      </c>
      <c r="AC641" s="208">
        <v>1.4550000000000001E-13</v>
      </c>
      <c r="AD641" s="208">
        <v>-1.1183E-10</v>
      </c>
      <c r="AE641" s="208">
        <v>4.19589E-8</v>
      </c>
      <c r="AF641" s="208">
        <v>-8.22328E-6</v>
      </c>
      <c r="AG641" s="199">
        <v>-1.29633</v>
      </c>
      <c r="AH641" s="8">
        <v>0.81389999999999996</v>
      </c>
      <c r="AI641" s="4" t="s">
        <v>754</v>
      </c>
      <c r="AK641" s="176">
        <v>2012</v>
      </c>
      <c r="AL641" s="112" t="s">
        <v>950</v>
      </c>
      <c r="AN641" s="281">
        <v>-1.30101</v>
      </c>
      <c r="AO641" s="281">
        <v>8.4159999999999994E-5</v>
      </c>
      <c r="AP641" s="281">
        <v>-1.3010600000000001</v>
      </c>
      <c r="AQ641" s="381">
        <v>7.9059499999999998E-5</v>
      </c>
      <c r="AR641" s="200">
        <f t="shared" ref="AR641" si="104">(AN641-AP641)*10^6</f>
        <v>50.000000000105516</v>
      </c>
      <c r="AS641" s="321">
        <f t="shared" ref="AS641" si="105">(W641-AN641)*1000</f>
        <v>4.4399999999999995</v>
      </c>
    </row>
    <row r="642" spans="1:45" x14ac:dyDescent="0.25">
      <c r="A642" s="7" t="s">
        <v>899</v>
      </c>
      <c r="B642" s="4">
        <v>2013</v>
      </c>
      <c r="C642" s="4">
        <v>2013</v>
      </c>
      <c r="D642" s="5">
        <v>22732</v>
      </c>
      <c r="E642" s="4">
        <v>18822</v>
      </c>
      <c r="F642" s="4">
        <v>1113</v>
      </c>
      <c r="I642" s="7" t="s">
        <v>899</v>
      </c>
      <c r="L642" s="372" t="s">
        <v>945</v>
      </c>
      <c r="O642" s="10">
        <v>6.8000000000000005E-2</v>
      </c>
      <c r="S642" s="208">
        <v>-2.17059E-14</v>
      </c>
      <c r="T642" s="208">
        <v>6.4973100000000002E-11</v>
      </c>
      <c r="U642" s="208">
        <v>-7.3653799999999995E-8</v>
      </c>
      <c r="V642" s="208">
        <v>-8.6553900000000002E-4</v>
      </c>
      <c r="W642" s="8">
        <v>-1.3335900000000001</v>
      </c>
      <c r="X642" s="120">
        <v>0.99970000000000003</v>
      </c>
      <c r="AA642" s="208">
        <v>-1.049E-21</v>
      </c>
      <c r="AB642" s="208">
        <v>6.8772099999999996E-18</v>
      </c>
      <c r="AC642" s="208">
        <v>-1.64647E-14</v>
      </c>
      <c r="AD642" s="208">
        <v>1.7556999999999999E-11</v>
      </c>
      <c r="AE642" s="208">
        <v>-7.24135E-9</v>
      </c>
      <c r="AF642" s="208">
        <v>-1.61259E-6</v>
      </c>
      <c r="AG642" s="199">
        <v>-1.3335600000000001</v>
      </c>
      <c r="AH642" s="8">
        <v>0.98029999999999995</v>
      </c>
      <c r="AI642" s="4" t="s">
        <v>754</v>
      </c>
      <c r="AK642" s="176">
        <v>2013</v>
      </c>
      <c r="AL642" s="112" t="s">
        <v>946</v>
      </c>
      <c r="AN642" s="281">
        <v>-1.3357699999999999</v>
      </c>
      <c r="AO642" s="281">
        <v>7.1805300000000002E-5</v>
      </c>
      <c r="AP642" s="281">
        <v>-1.33592</v>
      </c>
      <c r="AQ642" s="381">
        <v>5.6508100000000002E-5</v>
      </c>
      <c r="AR642" s="200">
        <f t="shared" si="102"/>
        <v>150.0000000000945</v>
      </c>
      <c r="AS642" s="321">
        <f t="shared" si="103"/>
        <v>2.1799999999998487</v>
      </c>
    </row>
    <row r="643" spans="1:45" x14ac:dyDescent="0.25">
      <c r="A643" s="7" t="s">
        <v>899</v>
      </c>
      <c r="B643" s="4">
        <v>2014</v>
      </c>
      <c r="C643" s="4">
        <v>2014</v>
      </c>
      <c r="D643" s="5">
        <v>22044</v>
      </c>
      <c r="E643" s="4">
        <v>18995</v>
      </c>
      <c r="F643" s="4">
        <v>1114</v>
      </c>
      <c r="I643" s="7" t="s">
        <v>899</v>
      </c>
      <c r="L643" s="372" t="s">
        <v>945</v>
      </c>
      <c r="O643" s="10">
        <v>0.126</v>
      </c>
      <c r="R643" s="208">
        <v>2.5334600000000001E-17</v>
      </c>
      <c r="S643" s="208">
        <v>-1.5840200000000001E-13</v>
      </c>
      <c r="T643" s="208">
        <v>2.8946499999999999E-10</v>
      </c>
      <c r="U643" s="208">
        <v>-1.53738E-7</v>
      </c>
      <c r="V643" s="208">
        <v>-1.0086699999999999E-3</v>
      </c>
      <c r="W643" s="8">
        <v>-1.2814399999999999</v>
      </c>
      <c r="X643" s="120">
        <v>0.99890000000000001</v>
      </c>
      <c r="Y643" s="208">
        <v>4.8300699999999997E-27</v>
      </c>
      <c r="Z643" s="208">
        <v>-4.1187299999999998E-23</v>
      </c>
      <c r="AA643" s="208">
        <v>1.4056899999999999E-19</v>
      </c>
      <c r="AB643" s="208">
        <v>-2.4476199999999999E-16</v>
      </c>
      <c r="AC643" s="208">
        <v>2.3104199999999999E-13</v>
      </c>
      <c r="AD643" s="208">
        <v>-1.1748299999999999E-10</v>
      </c>
      <c r="AE643" s="208">
        <v>2.9994499999999998E-8</v>
      </c>
      <c r="AF643" s="208">
        <v>-5.4848800000000001E-6</v>
      </c>
      <c r="AG643" s="199">
        <v>-1.2813699999999999</v>
      </c>
      <c r="AH643" s="8">
        <v>0.98760000000000003</v>
      </c>
      <c r="AI643" s="4" t="s">
        <v>754</v>
      </c>
      <c r="AK643" s="176">
        <v>2014</v>
      </c>
      <c r="AL643" s="112" t="s">
        <v>946</v>
      </c>
      <c r="AN643" s="281">
        <v>-1.28342</v>
      </c>
      <c r="AO643" s="281">
        <v>1.0721999999999999E-4</v>
      </c>
      <c r="AP643" s="281">
        <v>-1.28362</v>
      </c>
      <c r="AQ643" s="381">
        <v>6.3358500000000007E-5</v>
      </c>
      <c r="AR643" s="200">
        <f t="shared" si="102"/>
        <v>199.99999999997797</v>
      </c>
      <c r="AS643" s="321">
        <f t="shared" si="103"/>
        <v>1.9800000000000928</v>
      </c>
    </row>
    <row r="644" spans="1:45" x14ac:dyDescent="0.25">
      <c r="A644" s="7" t="s">
        <v>899</v>
      </c>
      <c r="B644" s="4">
        <v>2015</v>
      </c>
      <c r="C644" s="4">
        <v>2015</v>
      </c>
      <c r="D644" s="5">
        <v>22551</v>
      </c>
      <c r="E644" s="4">
        <v>19032</v>
      </c>
      <c r="F644" s="4">
        <v>1115</v>
      </c>
      <c r="I644" s="7" t="s">
        <v>899</v>
      </c>
      <c r="L644" s="372" t="s">
        <v>947</v>
      </c>
      <c r="O644" s="10">
        <v>4.5999999999999999E-2</v>
      </c>
      <c r="Q644" s="208">
        <v>1.38467E-19</v>
      </c>
      <c r="R644" s="208">
        <v>-6.5086800000000003E-16</v>
      </c>
      <c r="S644" s="208">
        <v>9.8392900000000006E-13</v>
      </c>
      <c r="T644" s="208">
        <v>-4.9989300000000004E-10</v>
      </c>
      <c r="U644" s="208">
        <v>2.8181899999999998E-8</v>
      </c>
      <c r="V644" s="208">
        <v>-1.01823E-3</v>
      </c>
      <c r="W644" s="8">
        <v>-1.30464</v>
      </c>
      <c r="X644" s="120">
        <v>0.99909999999999999</v>
      </c>
      <c r="Y644" s="208">
        <v>7.9696200000000003E-27</v>
      </c>
      <c r="Z644" s="208">
        <v>-6.2744400000000002E-23</v>
      </c>
      <c r="AA644" s="208">
        <v>1.9439200000000001E-19</v>
      </c>
      <c r="AB644" s="208">
        <v>-3.0073999999999998E-16</v>
      </c>
      <c r="AC644" s="208">
        <v>2.4667199999999999E-13</v>
      </c>
      <c r="AD644" s="208">
        <v>-1.09131E-10</v>
      </c>
      <c r="AE644" s="208">
        <v>2.6217599999999998E-8</v>
      </c>
      <c r="AF644" s="208">
        <v>-6.0563799999999996E-6</v>
      </c>
      <c r="AG644" s="199">
        <v>-1.30453</v>
      </c>
      <c r="AH644" s="8">
        <v>0.99170000000000003</v>
      </c>
      <c r="AI644" s="4" t="s">
        <v>754</v>
      </c>
      <c r="AK644" s="176">
        <v>2015</v>
      </c>
      <c r="AL644" s="112" t="s">
        <v>946</v>
      </c>
      <c r="AN644" s="281">
        <v>-1.3084499999999999</v>
      </c>
      <c r="AO644" s="281">
        <v>5.3659799999999997E-5</v>
      </c>
      <c r="AP644" s="281">
        <v>-1.3086599999999999</v>
      </c>
      <c r="AQ644" s="381">
        <v>8.7431500000000005E-5</v>
      </c>
      <c r="AR644" s="200">
        <f t="shared" si="102"/>
        <v>210.00000000004349</v>
      </c>
      <c r="AS644" s="321">
        <f t="shared" si="103"/>
        <v>3.809999999999869</v>
      </c>
    </row>
    <row r="645" spans="1:45" x14ac:dyDescent="0.25">
      <c r="A645" s="7" t="s">
        <v>899</v>
      </c>
      <c r="B645" s="4">
        <v>2016</v>
      </c>
      <c r="C645" s="4">
        <v>2016</v>
      </c>
      <c r="D645" s="5">
        <v>22279</v>
      </c>
      <c r="E645" s="4">
        <v>18994</v>
      </c>
      <c r="F645" s="4">
        <v>1116</v>
      </c>
      <c r="I645" s="7" t="s">
        <v>899</v>
      </c>
      <c r="L645" s="372" t="s">
        <v>948</v>
      </c>
      <c r="O645" s="10">
        <v>8.5999999999999993E-2</v>
      </c>
      <c r="R645" s="208">
        <v>-1.4640499999999998E-17</v>
      </c>
      <c r="S645" s="208">
        <v>4.5412300000000002E-14</v>
      </c>
      <c r="T645" s="208">
        <v>-1.326E-11</v>
      </c>
      <c r="U645" s="208">
        <v>-6.0984699999999997E-8</v>
      </c>
      <c r="V645" s="208">
        <v>-9.1462499999999996E-4</v>
      </c>
      <c r="W645" s="8">
        <v>-1.31349</v>
      </c>
      <c r="X645" s="120">
        <v>0.99860000000000004</v>
      </c>
      <c r="Z645" s="208">
        <v>1.62751E-24</v>
      </c>
      <c r="AA645" s="208">
        <v>-1.17968E-20</v>
      </c>
      <c r="AB645" s="208">
        <v>3.2433E-17</v>
      </c>
      <c r="AC645" s="208">
        <v>-4.1068299999999999E-14</v>
      </c>
      <c r="AD645" s="208">
        <v>2.3133599999999999E-11</v>
      </c>
      <c r="AE645" s="208">
        <v>-6.1119E-9</v>
      </c>
      <c r="AF645" s="208">
        <v>8.7757600000000005E-7</v>
      </c>
      <c r="AG645" s="199">
        <v>-1.31351</v>
      </c>
      <c r="AH645" s="8">
        <v>0.98580000000000001</v>
      </c>
      <c r="AI645" s="4" t="s">
        <v>754</v>
      </c>
      <c r="AK645" s="176">
        <v>2016</v>
      </c>
      <c r="AL645" s="112" t="s">
        <v>946</v>
      </c>
      <c r="AN645" s="281">
        <v>-1.31775</v>
      </c>
      <c r="AO645" s="281">
        <v>6.7354900000000001E-5</v>
      </c>
      <c r="AP645" s="281">
        <v>-1.3180400000000001</v>
      </c>
      <c r="AQ645" s="381">
        <v>6.3060500000000004E-5</v>
      </c>
      <c r="AR645" s="200">
        <f t="shared" si="102"/>
        <v>290.00000000012346</v>
      </c>
      <c r="AS645" s="321">
        <f t="shared" si="103"/>
        <v>4.2599999999999305</v>
      </c>
    </row>
    <row r="646" spans="1:45" x14ac:dyDescent="0.25">
      <c r="A646" s="7" t="s">
        <v>899</v>
      </c>
      <c r="B646" s="4">
        <v>2017</v>
      </c>
      <c r="C646" s="4">
        <v>2017</v>
      </c>
      <c r="D646" s="5">
        <v>22849</v>
      </c>
      <c r="E646" s="4">
        <v>19033</v>
      </c>
      <c r="F646" s="4">
        <v>1117</v>
      </c>
      <c r="I646" s="7" t="s">
        <v>899</v>
      </c>
      <c r="L646" s="372" t="s">
        <v>951</v>
      </c>
      <c r="O646" s="10">
        <v>8.5000000000000006E-2</v>
      </c>
      <c r="Q646" s="208">
        <v>2.2926200000000001E-20</v>
      </c>
      <c r="R646" s="208">
        <v>-7.4589799999999994E-17</v>
      </c>
      <c r="S646" s="208">
        <v>2.9473500000000001E-14</v>
      </c>
      <c r="T646" s="208">
        <v>5.0656499999999998E-11</v>
      </c>
      <c r="U646" s="208">
        <v>-3.2262000000000001E-8</v>
      </c>
      <c r="V646" s="208">
        <v>-8.8154900000000003E-4</v>
      </c>
      <c r="W646" s="8">
        <v>-1.3023899999999999</v>
      </c>
      <c r="X646" s="120">
        <v>0.99909999999999999</v>
      </c>
      <c r="AB646" s="208">
        <v>-1.92499E-18</v>
      </c>
      <c r="AC646" s="208">
        <v>7.5091499999999994E-15</v>
      </c>
      <c r="AD646" s="208">
        <v>-5.4507500000000004E-12</v>
      </c>
      <c r="AE646" s="208">
        <v>-5.0543200000000004E-9</v>
      </c>
      <c r="AF646" s="208">
        <v>-2.5998099999999999E-6</v>
      </c>
      <c r="AG646" s="199">
        <v>-1.3024100000000001</v>
      </c>
      <c r="AH646" s="8">
        <v>0.99750000000000005</v>
      </c>
      <c r="AI646" s="4" t="s">
        <v>754</v>
      </c>
      <c r="AK646" s="176">
        <v>2017</v>
      </c>
      <c r="AL646" s="112" t="s">
        <v>952</v>
      </c>
      <c r="AN646" s="281">
        <v>-1.3058000000000001</v>
      </c>
      <c r="AO646" s="281">
        <v>9.0542299999999995E-5</v>
      </c>
      <c r="AP646" s="281">
        <v>-1.30619</v>
      </c>
      <c r="AQ646" s="381">
        <v>9.4777299999999998E-5</v>
      </c>
      <c r="AR646" s="200">
        <f t="shared" ref="AR646:AR647" si="106">(AN646-AP646)*10^6</f>
        <v>389.99999999989041</v>
      </c>
      <c r="AS646" s="321">
        <f t="shared" ref="AS646:AS647" si="107">(W646-AN646)*1000</f>
        <v>3.4100000000001351</v>
      </c>
    </row>
    <row r="647" spans="1:45" x14ac:dyDescent="0.25">
      <c r="A647" s="7" t="s">
        <v>899</v>
      </c>
      <c r="B647" s="4">
        <v>2018</v>
      </c>
      <c r="C647" s="4">
        <v>2018</v>
      </c>
      <c r="D647" s="5">
        <v>22274</v>
      </c>
      <c r="E647" s="4">
        <v>18924</v>
      </c>
      <c r="F647" s="4">
        <v>1120</v>
      </c>
      <c r="I647" s="7" t="s">
        <v>899</v>
      </c>
      <c r="L647" s="372" t="s">
        <v>951</v>
      </c>
      <c r="O647" s="10">
        <v>-0.13800000000000001</v>
      </c>
      <c r="U647" s="208">
        <v>-5.1685500000000003E-8</v>
      </c>
      <c r="V647" s="208">
        <v>-8.6409099999999999E-4</v>
      </c>
      <c r="W647" s="8">
        <v>-1.28209</v>
      </c>
      <c r="X647" s="120">
        <v>0.99970000000000003</v>
      </c>
      <c r="AB647" s="208">
        <v>6.4803100000000002E-19</v>
      </c>
      <c r="AC647" s="208">
        <v>-3.01133E-15</v>
      </c>
      <c r="AD647" s="208">
        <v>4.7583399999999997E-12</v>
      </c>
      <c r="AE647" s="208">
        <v>-1.25851E-9</v>
      </c>
      <c r="AF647" s="208">
        <v>-4.6969300000000003E-6</v>
      </c>
      <c r="AG647" s="199">
        <v>-1.2819799999999999</v>
      </c>
      <c r="AH647" s="8">
        <v>0.99270000000000003</v>
      </c>
      <c r="AI647" s="4" t="s">
        <v>754</v>
      </c>
      <c r="AK647" s="176">
        <v>2018</v>
      </c>
      <c r="AL647" s="112" t="s">
        <v>952</v>
      </c>
      <c r="AN647" s="281">
        <v>-1.2863100000000001</v>
      </c>
      <c r="AO647" s="281">
        <v>7.8583600000000004E-5</v>
      </c>
      <c r="AP647" s="281">
        <v>-1.2865</v>
      </c>
      <c r="AQ647" s="381">
        <v>7.4951399999999995E-5</v>
      </c>
      <c r="AR647" s="200">
        <f t="shared" si="106"/>
        <v>189.99999999991246</v>
      </c>
      <c r="AS647" s="321">
        <f t="shared" si="107"/>
        <v>4.2200000000001125</v>
      </c>
    </row>
    <row r="648" spans="1:45" x14ac:dyDescent="0.25">
      <c r="A648" s="7" t="s">
        <v>899</v>
      </c>
      <c r="B648" s="4">
        <v>2019</v>
      </c>
      <c r="C648" s="4">
        <v>2019</v>
      </c>
      <c r="D648" s="5">
        <v>22923</v>
      </c>
      <c r="E648" s="4">
        <v>18993</v>
      </c>
      <c r="F648" s="4">
        <v>1126</v>
      </c>
      <c r="I648" s="7" t="s">
        <v>899</v>
      </c>
      <c r="L648" s="372" t="s">
        <v>954</v>
      </c>
      <c r="O648" s="10">
        <v>-8.8999999999999996E-2</v>
      </c>
      <c r="U648" s="208">
        <v>-4.1361999999999997E-8</v>
      </c>
      <c r="V648" s="208">
        <v>-8.4111899999999998E-4</v>
      </c>
      <c r="W648" s="8">
        <v>-1.32708</v>
      </c>
      <c r="X648" s="120">
        <v>0.99970000000000003</v>
      </c>
      <c r="AA648" s="208">
        <v>-4.23299E-21</v>
      </c>
      <c r="AB648" s="208">
        <v>2.75699E-17</v>
      </c>
      <c r="AC648" s="208">
        <v>-6.769E-14</v>
      </c>
      <c r="AD648" s="208">
        <v>7.55202E-11</v>
      </c>
      <c r="AE648" s="208">
        <v>-3.3044299999999998E-8</v>
      </c>
      <c r="AF648" s="208">
        <v>-2.4310800000000002E-6</v>
      </c>
      <c r="AG648" s="199">
        <v>-1.3269299999999999</v>
      </c>
      <c r="AH648" s="8">
        <v>0.97019999999999995</v>
      </c>
      <c r="AI648" s="4" t="s">
        <v>754</v>
      </c>
      <c r="AK648" s="176">
        <v>2019</v>
      </c>
      <c r="AL648" s="112" t="s">
        <v>955</v>
      </c>
      <c r="AN648" s="281">
        <v>-1.3313699999999999</v>
      </c>
      <c r="AO648" s="281">
        <v>4.1898399999999999E-5</v>
      </c>
      <c r="AP648" s="281">
        <v>-1.3314600000000001</v>
      </c>
      <c r="AQ648" s="381">
        <v>4.3186000000000003E-5</v>
      </c>
      <c r="AR648" s="200">
        <f t="shared" ref="AR648:AR659" si="108">(AN648-AP648)*10^6</f>
        <v>90.000000000145519</v>
      </c>
      <c r="AS648" s="321">
        <f t="shared" ref="AS648:AS659" si="109">(W648-AN648)*1000</f>
        <v>4.289999999999905</v>
      </c>
    </row>
    <row r="649" spans="1:45" x14ac:dyDescent="0.25">
      <c r="A649" s="7" t="s">
        <v>899</v>
      </c>
      <c r="B649" s="4">
        <v>2020</v>
      </c>
      <c r="C649" s="4">
        <v>2020</v>
      </c>
      <c r="D649" s="5">
        <v>22287</v>
      </c>
      <c r="E649" s="4">
        <v>18599</v>
      </c>
      <c r="F649" s="4">
        <v>1123</v>
      </c>
      <c r="I649" s="7" t="s">
        <v>899</v>
      </c>
      <c r="K649" s="6" t="s">
        <v>919</v>
      </c>
      <c r="L649" s="372" t="s">
        <v>958</v>
      </c>
      <c r="O649" s="10">
        <v>-4.7E-2</v>
      </c>
      <c r="S649" s="208">
        <v>3.2192900000000001E-14</v>
      </c>
      <c r="T649" s="208">
        <v>-9.8367699999999996E-11</v>
      </c>
      <c r="U649" s="208">
        <v>1.6933200000000001E-8</v>
      </c>
      <c r="V649" s="208">
        <v>-8.7244999999999998E-4</v>
      </c>
      <c r="W649" s="8">
        <v>-1.3348500000000001</v>
      </c>
      <c r="X649" s="120">
        <v>0.99990000000000001</v>
      </c>
      <c r="AB649" s="208">
        <v>-1.4624399999999999E-18</v>
      </c>
      <c r="AC649" s="208">
        <v>7.4901399999999999E-15</v>
      </c>
      <c r="AD649" s="208">
        <v>-1.3090600000000001E-11</v>
      </c>
      <c r="AE649" s="208">
        <v>9.79536E-9</v>
      </c>
      <c r="AF649" s="208">
        <v>-3.83125E-6</v>
      </c>
      <c r="AG649" s="199">
        <v>-1.3347100000000001</v>
      </c>
      <c r="AH649" s="8">
        <v>0.9516</v>
      </c>
      <c r="AI649" s="4" t="s">
        <v>754</v>
      </c>
      <c r="AK649" s="176">
        <v>2020</v>
      </c>
      <c r="AL649" s="112" t="s">
        <v>959</v>
      </c>
      <c r="AN649" s="281">
        <v>-1.3374299999999999</v>
      </c>
      <c r="AO649" s="281">
        <v>6.6831599999999999E-5</v>
      </c>
      <c r="AP649" s="281">
        <v>-1.3374699999999999</v>
      </c>
      <c r="AQ649" s="381">
        <v>5.66588E-5</v>
      </c>
      <c r="AR649" s="200">
        <f t="shared" ref="AR649:AR651" si="110">(AN649-AP649)*10^6</f>
        <v>40.000000000040004</v>
      </c>
      <c r="AS649" s="321">
        <f t="shared" ref="AS649:AS651" si="111">(W649-AN649)*1000</f>
        <v>2.5799999999998047</v>
      </c>
    </row>
    <row r="650" spans="1:45" x14ac:dyDescent="0.25">
      <c r="A650" s="7" t="s">
        <v>899</v>
      </c>
      <c r="B650" s="4">
        <v>2021</v>
      </c>
      <c r="C650" s="4">
        <v>2021</v>
      </c>
      <c r="I650" s="7" t="s">
        <v>899</v>
      </c>
      <c r="AR650" s="200"/>
      <c r="AS650" s="321"/>
    </row>
    <row r="651" spans="1:45" x14ac:dyDescent="0.25">
      <c r="A651" s="7" t="s">
        <v>899</v>
      </c>
      <c r="B651" s="4">
        <v>2022</v>
      </c>
      <c r="C651" s="4">
        <v>2022</v>
      </c>
      <c r="D651" s="5">
        <v>22438</v>
      </c>
      <c r="E651" s="4">
        <v>18597</v>
      </c>
      <c r="F651" s="4">
        <v>1122</v>
      </c>
      <c r="I651" s="7" t="s">
        <v>899</v>
      </c>
      <c r="K651" s="6" t="s">
        <v>919</v>
      </c>
      <c r="L651" s="372" t="s">
        <v>958</v>
      </c>
      <c r="O651" s="10">
        <v>-4.4999999999999998E-2</v>
      </c>
      <c r="S651" s="208">
        <v>1.0294E-14</v>
      </c>
      <c r="T651" s="208">
        <v>-4.4865199999999997E-11</v>
      </c>
      <c r="U651" s="208">
        <v>2.9117799999999999E-8</v>
      </c>
      <c r="V651" s="208">
        <v>-8.7181400000000005E-4</v>
      </c>
      <c r="W651" s="8">
        <v>-1.30881</v>
      </c>
      <c r="X651" s="120">
        <v>0.99970000000000003</v>
      </c>
      <c r="AB651" s="208">
        <v>-1.71499E-18</v>
      </c>
      <c r="AC651" s="208">
        <v>1.06695E-14</v>
      </c>
      <c r="AD651" s="208">
        <v>-2.3200499999999999E-11</v>
      </c>
      <c r="AE651" s="208">
        <v>2.16496E-8</v>
      </c>
      <c r="AF651" s="208">
        <v>-1.14861E-5</v>
      </c>
      <c r="AG651" s="199">
        <v>-1.30847</v>
      </c>
      <c r="AH651" s="8">
        <v>0.99629999999999996</v>
      </c>
      <c r="AI651" s="4" t="s">
        <v>754</v>
      </c>
      <c r="AK651" s="176">
        <v>2022</v>
      </c>
      <c r="AL651" s="112" t="s">
        <v>959</v>
      </c>
      <c r="AN651" s="281">
        <v>-1.31362</v>
      </c>
      <c r="AO651" s="281">
        <v>4.32899E-5</v>
      </c>
      <c r="AP651" s="281">
        <v>-1.3137099999999999</v>
      </c>
      <c r="AQ651" s="381">
        <v>4.0126999999999997E-5</v>
      </c>
      <c r="AR651" s="200">
        <f t="shared" si="110"/>
        <v>89.999999999923475</v>
      </c>
      <c r="AS651" s="321">
        <f t="shared" si="111"/>
        <v>4.809999999999981</v>
      </c>
    </row>
    <row r="652" spans="1:45" x14ac:dyDescent="0.25">
      <c r="A652" s="7" t="s">
        <v>899</v>
      </c>
      <c r="B652" s="4">
        <v>2023</v>
      </c>
      <c r="C652" s="4">
        <v>2023</v>
      </c>
      <c r="D652" s="5">
        <v>22769</v>
      </c>
      <c r="E652" s="4">
        <v>18928</v>
      </c>
      <c r="F652" s="4">
        <v>1130</v>
      </c>
      <c r="I652" s="7" t="s">
        <v>899</v>
      </c>
      <c r="L652" s="372" t="s">
        <v>963</v>
      </c>
      <c r="O652" s="10">
        <v>4.3999999999999997E-2</v>
      </c>
      <c r="S652" s="208">
        <v>-2.3579500000000001E-14</v>
      </c>
      <c r="T652" s="208">
        <v>8.2312000000000002E-11</v>
      </c>
      <c r="U652" s="208">
        <v>-9.8556699999999997E-8</v>
      </c>
      <c r="V652" s="208">
        <v>-8.6071699999999999E-4</v>
      </c>
      <c r="W652" s="8">
        <v>-1.2965</v>
      </c>
      <c r="X652" s="120">
        <v>1</v>
      </c>
      <c r="Z652" s="208">
        <v>-1.6981499999999999E-24</v>
      </c>
      <c r="AA652" s="208">
        <v>1.37755E-20</v>
      </c>
      <c r="AB652" s="208">
        <v>-4.3328299999999998E-17</v>
      </c>
      <c r="AC652" s="208">
        <v>6.5434000000000004E-14</v>
      </c>
      <c r="AD652" s="208">
        <v>-4.5766199999999998E-11</v>
      </c>
      <c r="AE652" s="208">
        <v>1.0447700000000001E-8</v>
      </c>
      <c r="AF652" s="208">
        <v>-3.88621E-6</v>
      </c>
      <c r="AG652" s="199">
        <v>-1.2964800000000001</v>
      </c>
      <c r="AH652" s="8">
        <v>0.998</v>
      </c>
      <c r="AI652" s="4" t="s">
        <v>899</v>
      </c>
      <c r="AK652" s="176">
        <v>2023</v>
      </c>
      <c r="AL652" s="112" t="s">
        <v>962</v>
      </c>
      <c r="AN652" s="281">
        <v>-1.2985199999999999</v>
      </c>
      <c r="AO652" s="281">
        <v>6.5169199999999999E-5</v>
      </c>
      <c r="AP652" s="281">
        <v>-1.2986899999999999</v>
      </c>
      <c r="AQ652" s="381">
        <v>7.1084899999999994E-5</v>
      </c>
      <c r="AR652" s="200">
        <f t="shared" ref="AR652" si="112">(AN652-AP652)*10^6</f>
        <v>170.00000000000347</v>
      </c>
      <c r="AS652" s="321">
        <f t="shared" ref="AS652" si="113">(W652-AN652)*1000</f>
        <v>2.0199999999999108</v>
      </c>
    </row>
    <row r="653" spans="1:45" x14ac:dyDescent="0.25">
      <c r="A653" s="7" t="s">
        <v>899</v>
      </c>
      <c r="B653" s="4">
        <v>2024</v>
      </c>
      <c r="C653" s="4">
        <v>2024</v>
      </c>
      <c r="I653" s="7" t="s">
        <v>899</v>
      </c>
      <c r="AR653" s="200"/>
      <c r="AS653" s="321"/>
    </row>
    <row r="654" spans="1:45" x14ac:dyDescent="0.25">
      <c r="A654" s="7" t="s">
        <v>899</v>
      </c>
      <c r="B654" s="4">
        <v>2025</v>
      </c>
      <c r="C654" s="4">
        <v>2025</v>
      </c>
      <c r="D654" s="5">
        <v>22687</v>
      </c>
      <c r="E654" s="4">
        <v>19034</v>
      </c>
      <c r="F654" s="4">
        <v>1127</v>
      </c>
      <c r="I654" s="7" t="s">
        <v>899</v>
      </c>
      <c r="L654" s="372" t="s">
        <v>956</v>
      </c>
      <c r="O654" s="10">
        <v>8.8999999999999996E-2</v>
      </c>
      <c r="Q654" s="208">
        <v>-7.5586699999999997E-20</v>
      </c>
      <c r="R654" s="208">
        <v>4.1050600000000002E-16</v>
      </c>
      <c r="S654" s="208">
        <v>-7.7602800000000003E-13</v>
      </c>
      <c r="T654" s="208">
        <v>5.9245700000000001E-10</v>
      </c>
      <c r="U654" s="208">
        <v>-1.84907E-7</v>
      </c>
      <c r="V654" s="208">
        <v>-8.7702500000000003E-4</v>
      </c>
      <c r="W654" s="8">
        <v>-1.33178</v>
      </c>
      <c r="X654" s="120">
        <v>0.99970000000000003</v>
      </c>
      <c r="Z654" s="208">
        <v>-1.6344E-24</v>
      </c>
      <c r="AA654" s="208">
        <v>1.32636E-20</v>
      </c>
      <c r="AB654" s="208">
        <v>-4.1832299999999999E-17</v>
      </c>
      <c r="AC654" s="208">
        <v>6.2705199999999998E-14</v>
      </c>
      <c r="AD654" s="208">
        <v>-4.1404100000000002E-11</v>
      </c>
      <c r="AE654" s="208">
        <v>4.9869599999999999E-9</v>
      </c>
      <c r="AF654" s="208">
        <v>1.40436E-6</v>
      </c>
      <c r="AG654" s="199">
        <v>-1.33175</v>
      </c>
      <c r="AH654" s="8">
        <v>0.99339999999999995</v>
      </c>
      <c r="AI654" s="4" t="s">
        <v>754</v>
      </c>
      <c r="AK654" s="176">
        <v>2025</v>
      </c>
      <c r="AL654" s="112" t="s">
        <v>955</v>
      </c>
      <c r="AN654" s="281">
        <v>-1.33477</v>
      </c>
      <c r="AO654" s="281">
        <v>7.49197E-5</v>
      </c>
      <c r="AP654" s="281">
        <v>-1.33484</v>
      </c>
      <c r="AQ654" s="381">
        <v>6.68291E-5</v>
      </c>
      <c r="AR654" s="200">
        <f t="shared" si="108"/>
        <v>70.000000000014495</v>
      </c>
      <c r="AS654" s="321">
        <f t="shared" si="109"/>
        <v>2.9900000000000482</v>
      </c>
    </row>
    <row r="655" spans="1:45" x14ac:dyDescent="0.25">
      <c r="A655" s="7" t="s">
        <v>899</v>
      </c>
      <c r="B655" s="4">
        <v>2026</v>
      </c>
      <c r="C655" s="4">
        <v>2026</v>
      </c>
      <c r="E655" s="4">
        <v>20216</v>
      </c>
      <c r="F655" s="4">
        <v>1132</v>
      </c>
      <c r="I655" s="7" t="s">
        <v>899</v>
      </c>
      <c r="L655" s="372" t="s">
        <v>981</v>
      </c>
      <c r="O655" s="10">
        <v>-4.9000000000000002E-2</v>
      </c>
      <c r="T655" s="208">
        <v>-3.1646800000000003E-11</v>
      </c>
      <c r="U655" s="208">
        <v>1.79898E-8</v>
      </c>
      <c r="V655" s="208">
        <v>-9.1835199999999999E-4</v>
      </c>
      <c r="W655" s="8">
        <v>-1.30084</v>
      </c>
      <c r="X655" s="120">
        <v>0.99970000000000003</v>
      </c>
      <c r="AA655" s="208">
        <v>1.11241E-21</v>
      </c>
      <c r="AB655" s="208">
        <v>-1.07153E-17</v>
      </c>
      <c r="AC655" s="208">
        <v>3.5843500000000003E-14</v>
      </c>
      <c r="AD655" s="208">
        <v>-4.9963599999999998E-11</v>
      </c>
      <c r="AE655" s="208">
        <v>2.6370699999999999E-8</v>
      </c>
      <c r="AF655" s="208">
        <v>-9.0130199999999996E-6</v>
      </c>
      <c r="AG655" s="199">
        <v>-1.30067</v>
      </c>
      <c r="AH655" s="8">
        <v>0.99709999999999999</v>
      </c>
      <c r="AI655" s="4" t="s">
        <v>899</v>
      </c>
      <c r="AK655" s="176">
        <v>2026</v>
      </c>
      <c r="AL655" s="112" t="s">
        <v>982</v>
      </c>
      <c r="AN655" s="281">
        <v>-1.3058099999999999</v>
      </c>
      <c r="AO655" s="281">
        <v>6.5734800000000006E-5</v>
      </c>
      <c r="AP655" s="281">
        <v>-1.3058399999999999</v>
      </c>
      <c r="AQ655" s="381">
        <v>6.4932300000000002E-5</v>
      </c>
      <c r="AR655" s="200">
        <f t="shared" si="108"/>
        <v>29.999999999974492</v>
      </c>
      <c r="AS655" s="321">
        <f t="shared" si="109"/>
        <v>4.9699999999999189</v>
      </c>
    </row>
    <row r="656" spans="1:45" x14ac:dyDescent="0.25">
      <c r="A656" s="7" t="s">
        <v>899</v>
      </c>
      <c r="B656" s="4">
        <v>2027</v>
      </c>
      <c r="C656" s="4">
        <v>2027</v>
      </c>
      <c r="D656" s="5">
        <v>22175</v>
      </c>
      <c r="E656" s="4">
        <v>19037</v>
      </c>
      <c r="F656" s="4">
        <v>1131</v>
      </c>
      <c r="I656" s="7" t="s">
        <v>899</v>
      </c>
      <c r="L656" s="372" t="s">
        <v>964</v>
      </c>
      <c r="O656" s="10">
        <v>1.0999999999999999E-2</v>
      </c>
      <c r="R656" s="208">
        <v>3.8933200000000002E-17</v>
      </c>
      <c r="S656" s="208">
        <v>-1.8518899999999999E-13</v>
      </c>
      <c r="T656" s="208">
        <v>2.6776799999999998E-10</v>
      </c>
      <c r="U656" s="208">
        <v>-1.2368000000000001E-7</v>
      </c>
      <c r="V656" s="208">
        <v>-9.2633400000000001E-4</v>
      </c>
      <c r="W656" s="8">
        <v>-1.3179000000000001</v>
      </c>
      <c r="X656" s="120">
        <v>0.99990000000000001</v>
      </c>
      <c r="AA656" s="208">
        <v>1.9378800000000002E-21</v>
      </c>
      <c r="AB656" s="208">
        <v>-1.14552E-17</v>
      </c>
      <c r="AC656" s="208">
        <v>2.4198000000000001E-14</v>
      </c>
      <c r="AD656" s="208">
        <v>-1.9916599999999999E-11</v>
      </c>
      <c r="AE656" s="208">
        <v>4.3463899999999999E-9</v>
      </c>
      <c r="AF656" s="208">
        <v>-5.3038099999999998E-6</v>
      </c>
      <c r="AG656" s="199">
        <v>-1.3178799999999999</v>
      </c>
      <c r="AH656" s="8">
        <v>0.99729999999999996</v>
      </c>
      <c r="AI656" s="4" t="s">
        <v>899</v>
      </c>
      <c r="AK656" s="176">
        <v>2027</v>
      </c>
      <c r="AL656" s="112" t="s">
        <v>962</v>
      </c>
      <c r="AN656" s="281">
        <v>-1.32161</v>
      </c>
      <c r="AO656" s="281">
        <v>8.2047199999999996E-5</v>
      </c>
      <c r="AP656" s="281">
        <v>-1.3216699999999999</v>
      </c>
      <c r="AQ656" s="381">
        <v>8.7409200000000003E-5</v>
      </c>
      <c r="AR656" s="200">
        <f t="shared" ref="AR656" si="114">(AN656-AP656)*10^6</f>
        <v>59.999999999948983</v>
      </c>
      <c r="AS656" s="321">
        <f t="shared" ref="AS656" si="115">(W656-AN656)*1000</f>
        <v>3.7099999999998801</v>
      </c>
    </row>
    <row r="657" spans="1:45" x14ac:dyDescent="0.25">
      <c r="A657" s="7" t="s">
        <v>899</v>
      </c>
      <c r="B657" s="4">
        <v>2028</v>
      </c>
      <c r="C657" s="4">
        <v>2028</v>
      </c>
      <c r="D657" s="5">
        <v>22474</v>
      </c>
      <c r="E657" s="4">
        <v>19035</v>
      </c>
      <c r="F657" s="4">
        <v>1125</v>
      </c>
      <c r="I657" s="7" t="s">
        <v>899</v>
      </c>
      <c r="L657" s="372" t="s">
        <v>957</v>
      </c>
      <c r="O657" s="10">
        <v>-6.8000000000000005E-2</v>
      </c>
      <c r="S657" s="208">
        <v>-7.9927599999999993E-15</v>
      </c>
      <c r="T657" s="208">
        <v>2.6030499999999999E-12</v>
      </c>
      <c r="U657" s="208">
        <v>-2.5224600000000001E-8</v>
      </c>
      <c r="V657" s="208">
        <v>-8.6531599999999998E-4</v>
      </c>
      <c r="W657" s="8">
        <v>-1.2904899999999999</v>
      </c>
      <c r="X657" s="120">
        <v>0.99960000000000004</v>
      </c>
      <c r="AA657" s="208">
        <v>-4.5145200000000003E-22</v>
      </c>
      <c r="AB657" s="208">
        <v>1.1816299999999999E-18</v>
      </c>
      <c r="AC657" s="208">
        <v>1.8458200000000001E-15</v>
      </c>
      <c r="AD657" s="208">
        <v>-6.7640300000000002E-12</v>
      </c>
      <c r="AE657" s="208">
        <v>5.1112600000000004E-9</v>
      </c>
      <c r="AF657" s="208">
        <v>-6.9682499999999997E-6</v>
      </c>
      <c r="AG657" s="199">
        <v>-1.2903199999999999</v>
      </c>
      <c r="AH657" s="8">
        <v>0.99780000000000002</v>
      </c>
      <c r="AI657" s="4" t="s">
        <v>754</v>
      </c>
      <c r="AK657" s="176">
        <v>2028</v>
      </c>
      <c r="AL657" s="112" t="s">
        <v>955</v>
      </c>
      <c r="AN657" s="281">
        <v>-1.2949999999999999</v>
      </c>
      <c r="AO657" s="281">
        <v>8.6730499999999999E-5</v>
      </c>
      <c r="AP657" s="281">
        <v>-1.2950699999999999</v>
      </c>
      <c r="AQ657" s="381">
        <v>7.6947399999999994E-5</v>
      </c>
      <c r="AR657" s="200">
        <f t="shared" si="108"/>
        <v>70.000000000014495</v>
      </c>
      <c r="AS657" s="321">
        <f t="shared" si="109"/>
        <v>4.510000000000014</v>
      </c>
    </row>
    <row r="658" spans="1:45" x14ac:dyDescent="0.25">
      <c r="A658" s="7" t="s">
        <v>899</v>
      </c>
      <c r="B658" s="4">
        <v>2029</v>
      </c>
      <c r="C658" s="4">
        <v>2029</v>
      </c>
      <c r="I658" s="7" t="s">
        <v>899</v>
      </c>
      <c r="AR658" s="200"/>
      <c r="AS658" s="321"/>
    </row>
    <row r="659" spans="1:45" x14ac:dyDescent="0.25">
      <c r="A659" s="7" t="s">
        <v>899</v>
      </c>
      <c r="B659" s="4">
        <v>2030</v>
      </c>
      <c r="C659" s="4">
        <v>2030</v>
      </c>
      <c r="D659" s="5">
        <v>22653</v>
      </c>
      <c r="E659" s="4">
        <v>18992</v>
      </c>
      <c r="F659" s="4">
        <v>1128</v>
      </c>
      <c r="I659" s="7" t="s">
        <v>899</v>
      </c>
      <c r="L659" s="372" t="s">
        <v>954</v>
      </c>
      <c r="O659" s="10">
        <v>-6.8000000000000005E-2</v>
      </c>
      <c r="Q659" s="208">
        <v>8.8455999999999995E-20</v>
      </c>
      <c r="R659" s="208">
        <v>-4.1158599999999998E-16</v>
      </c>
      <c r="S659" s="208">
        <v>6.1898500000000001E-13</v>
      </c>
      <c r="T659" s="208">
        <v>-3.2667699999999998E-10</v>
      </c>
      <c r="U659" s="208">
        <v>5.5276799999999997E-9</v>
      </c>
      <c r="V659" s="208">
        <v>-8.8101800000000001E-4</v>
      </c>
      <c r="W659" s="8">
        <v>-1.3101</v>
      </c>
      <c r="X659" s="120">
        <v>0.99929999999999997</v>
      </c>
      <c r="Z659" s="208">
        <v>5.51614E-24</v>
      </c>
      <c r="AA659" s="208">
        <v>-4.35645E-20</v>
      </c>
      <c r="AB659" s="208">
        <v>1.32692E-16</v>
      </c>
      <c r="AC659" s="208">
        <v>-1.9387800000000001E-13</v>
      </c>
      <c r="AD659" s="208">
        <v>1.37688E-10</v>
      </c>
      <c r="AE659" s="208">
        <v>-4.3336200000000003E-8</v>
      </c>
      <c r="AF659" s="208">
        <v>2.1216199999999999E-6</v>
      </c>
      <c r="AG659" s="199">
        <v>-1.3102199999999999</v>
      </c>
      <c r="AH659" s="8">
        <v>0.99529999999999996</v>
      </c>
      <c r="AI659" s="4" t="s">
        <v>754</v>
      </c>
      <c r="AK659" s="176">
        <v>2030</v>
      </c>
      <c r="AL659" s="112" t="s">
        <v>955</v>
      </c>
      <c r="AN659" s="281">
        <v>-1.3146</v>
      </c>
      <c r="AO659" s="281">
        <v>6.2575099999999997E-5</v>
      </c>
      <c r="AP659" s="281">
        <v>-1.3146599999999999</v>
      </c>
      <c r="AQ659" s="381">
        <v>6.1673000000000004E-5</v>
      </c>
      <c r="AR659" s="200">
        <f t="shared" si="108"/>
        <v>59.999999999948983</v>
      </c>
      <c r="AS659" s="321">
        <f t="shared" si="109"/>
        <v>4.4999999999999485</v>
      </c>
    </row>
    <row r="660" spans="1:45" x14ac:dyDescent="0.25">
      <c r="A660" s="7" t="s">
        <v>899</v>
      </c>
      <c r="B660" s="4">
        <v>2031</v>
      </c>
      <c r="C660" s="4">
        <v>2031</v>
      </c>
      <c r="I660" s="7" t="s">
        <v>899</v>
      </c>
      <c r="AR660" s="200"/>
      <c r="AS660" s="321"/>
    </row>
    <row r="661" spans="1:45" x14ac:dyDescent="0.25">
      <c r="A661" s="7" t="s">
        <v>899</v>
      </c>
      <c r="B661" s="4">
        <v>2032</v>
      </c>
      <c r="C661" s="4">
        <v>2032</v>
      </c>
      <c r="I661" s="7" t="s">
        <v>899</v>
      </c>
      <c r="AR661" s="200"/>
      <c r="AS661" s="321"/>
    </row>
    <row r="662" spans="1:45" x14ac:dyDescent="0.25">
      <c r="A662" s="7" t="s">
        <v>899</v>
      </c>
      <c r="B662" s="4">
        <v>2033</v>
      </c>
      <c r="C662" s="4">
        <v>2033</v>
      </c>
      <c r="I662" s="7" t="s">
        <v>899</v>
      </c>
      <c r="AR662" s="200"/>
      <c r="AS662" s="321"/>
    </row>
    <row r="663" spans="1:45" x14ac:dyDescent="0.25">
      <c r="A663" s="7" t="s">
        <v>899</v>
      </c>
      <c r="B663" s="4">
        <v>2034</v>
      </c>
      <c r="C663" s="4">
        <v>2034</v>
      </c>
      <c r="E663" s="4">
        <v>18598</v>
      </c>
      <c r="F663" s="4">
        <v>1142</v>
      </c>
      <c r="I663" s="7" t="s">
        <v>899</v>
      </c>
      <c r="L663" s="372" t="s">
        <v>991</v>
      </c>
      <c r="O663" s="10">
        <v>-9.4E-2</v>
      </c>
      <c r="S663" s="208">
        <v>-1.78869E-14</v>
      </c>
      <c r="T663" s="208">
        <v>5.73769E-11</v>
      </c>
      <c r="U663" s="208">
        <v>-6.4256099999999995E-8</v>
      </c>
      <c r="V663" s="208">
        <v>-8.1329799999999995E-4</v>
      </c>
      <c r="W663" s="8">
        <v>-1.3204</v>
      </c>
      <c r="X663" s="120">
        <v>0.99980000000000002</v>
      </c>
      <c r="Z663" s="208">
        <v>-3.0741400000000001E-26</v>
      </c>
      <c r="AA663" s="208">
        <v>-5.37585E-22</v>
      </c>
      <c r="AB663" s="208">
        <v>2.9856000000000001E-18</v>
      </c>
      <c r="AC663" s="208">
        <v>-2.9934500000000002E-15</v>
      </c>
      <c r="AD663" s="208">
        <v>-5.0307700000000004E-12</v>
      </c>
      <c r="AE663" s="208">
        <v>1.0824E-8</v>
      </c>
      <c r="AF663" s="208">
        <v>-9.8510100000000001E-6</v>
      </c>
      <c r="AG663" s="199">
        <v>-1.3204800000000001</v>
      </c>
      <c r="AH663" s="8">
        <v>0.99839999999999995</v>
      </c>
      <c r="AI663" s="4" t="s">
        <v>899</v>
      </c>
      <c r="AK663" s="176">
        <v>2034</v>
      </c>
      <c r="AL663" s="112" t="s">
        <v>992</v>
      </c>
      <c r="AN663" s="281">
        <v>-1.3230299999999999</v>
      </c>
      <c r="AO663" s="281">
        <v>4.8863899999999998E-5</v>
      </c>
      <c r="AP663" s="281">
        <v>-1.32315</v>
      </c>
      <c r="AQ663" s="381">
        <v>6.4844299999999998E-5</v>
      </c>
      <c r="AR663" s="200">
        <f t="shared" ref="AR663:AR665" si="116">(AN663-AP663)*10^6</f>
        <v>120.00000000012001</v>
      </c>
      <c r="AS663" s="321">
        <f t="shared" ref="AS663:AS665" si="117">(W663-AN663)*1000</f>
        <v>2.6299999999999102</v>
      </c>
    </row>
    <row r="664" spans="1:45" x14ac:dyDescent="0.25">
      <c r="A664" s="7" t="s">
        <v>899</v>
      </c>
      <c r="B664" s="4">
        <v>2035</v>
      </c>
      <c r="C664" s="4">
        <v>2035</v>
      </c>
      <c r="E664" s="4">
        <v>20218</v>
      </c>
      <c r="F664" s="4">
        <v>1135</v>
      </c>
      <c r="I664" s="7" t="s">
        <v>899</v>
      </c>
      <c r="L664" s="372" t="s">
        <v>983</v>
      </c>
      <c r="O664" s="10">
        <v>-0.14699999999999999</v>
      </c>
      <c r="R664" s="208">
        <v>2.59396E-17</v>
      </c>
      <c r="S664" s="208">
        <v>-1.3241100000000001E-13</v>
      </c>
      <c r="T664" s="208">
        <v>2.22334E-10</v>
      </c>
      <c r="U664" s="208">
        <v>-1.3855699999999999E-7</v>
      </c>
      <c r="V664" s="208">
        <v>-8.2424199999999999E-4</v>
      </c>
      <c r="W664" s="8">
        <v>-1.26379</v>
      </c>
      <c r="X664" s="120">
        <v>0.99980000000000002</v>
      </c>
      <c r="Y664" s="208">
        <v>7.6504200000000003E-27</v>
      </c>
      <c r="Z664" s="208">
        <v>-6.4173599999999998E-23</v>
      </c>
      <c r="AA664" s="208">
        <v>2.1879700000000001E-19</v>
      </c>
      <c r="AB664" s="208">
        <v>-3.8912900000000001E-16</v>
      </c>
      <c r="AC664" s="208">
        <v>3.8697299999999998E-13</v>
      </c>
      <c r="AD664" s="208">
        <v>-2.17548E-10</v>
      </c>
      <c r="AE664" s="208">
        <v>6.9875699999999994E-8</v>
      </c>
      <c r="AF664" s="208">
        <v>-1.6770799999999999E-5</v>
      </c>
      <c r="AG664" s="199">
        <v>-1.2638100000000001</v>
      </c>
      <c r="AH664" s="8">
        <v>0.99870000000000003</v>
      </c>
      <c r="AI664" s="4" t="s">
        <v>899</v>
      </c>
      <c r="AK664" s="176">
        <v>2035</v>
      </c>
      <c r="AL664" s="112" t="s">
        <v>982</v>
      </c>
      <c r="AN664" s="281">
        <v>-1.26729</v>
      </c>
      <c r="AO664" s="281">
        <v>6.10066E-5</v>
      </c>
      <c r="AP664" s="281">
        <v>-1.26732</v>
      </c>
      <c r="AQ664" s="381">
        <v>5.87942E-5</v>
      </c>
      <c r="AR664" s="200">
        <f t="shared" si="116"/>
        <v>29.999999999974492</v>
      </c>
      <c r="AS664" s="321">
        <f t="shared" si="117"/>
        <v>3.5000000000000586</v>
      </c>
    </row>
    <row r="665" spans="1:45" x14ac:dyDescent="0.25">
      <c r="A665" s="7" t="s">
        <v>899</v>
      </c>
      <c r="B665" s="4">
        <v>2036</v>
      </c>
      <c r="C665" s="4">
        <v>2036</v>
      </c>
      <c r="E665" s="4">
        <v>20263</v>
      </c>
      <c r="F665" s="4">
        <v>1139</v>
      </c>
      <c r="I665" s="7" t="s">
        <v>899</v>
      </c>
      <c r="L665" s="372" t="s">
        <v>993</v>
      </c>
      <c r="O665" s="10">
        <v>-9.6000000000000002E-2</v>
      </c>
      <c r="S665" s="208">
        <v>-2.82069E-14</v>
      </c>
      <c r="T665" s="208">
        <v>8.1568800000000001E-11</v>
      </c>
      <c r="U665" s="208">
        <v>-5.5322999999999998E-8</v>
      </c>
      <c r="V665" s="208">
        <v>-8.5001599999999999E-4</v>
      </c>
      <c r="W665" s="8">
        <v>-1.3203199999999999</v>
      </c>
      <c r="X665" s="120">
        <v>0.99990000000000001</v>
      </c>
      <c r="Z665" s="208">
        <v>-1.8935199999999999E-24</v>
      </c>
      <c r="AA665" s="208">
        <v>1.4849399999999999E-20</v>
      </c>
      <c r="AB665" s="208">
        <v>-4.62361E-17</v>
      </c>
      <c r="AC665" s="208">
        <v>7.3880600000000002E-14</v>
      </c>
      <c r="AD665" s="208">
        <v>-6.6480900000000002E-11</v>
      </c>
      <c r="AE665" s="208">
        <v>3.6722299999999999E-8</v>
      </c>
      <c r="AF665" s="208">
        <v>-1.7051999999999999E-5</v>
      </c>
      <c r="AG665" s="199">
        <v>-1.3202400000000001</v>
      </c>
      <c r="AH665" s="8">
        <v>0.99890000000000001</v>
      </c>
      <c r="AI665" s="4" t="s">
        <v>899</v>
      </c>
      <c r="AK665" s="176">
        <v>2036</v>
      </c>
      <c r="AL665" s="112" t="s">
        <v>992</v>
      </c>
      <c r="AN665" s="281">
        <v>-1.32317</v>
      </c>
      <c r="AO665" s="281">
        <v>9.2835400000000002E-5</v>
      </c>
      <c r="AP665" s="281">
        <v>-1.3235399999999999</v>
      </c>
      <c r="AQ665" s="381">
        <v>1.41268E-4</v>
      </c>
      <c r="AR665" s="200">
        <f t="shared" si="116"/>
        <v>369.99999999998147</v>
      </c>
      <c r="AS665" s="321">
        <f t="shared" si="117"/>
        <v>2.8500000000000192</v>
      </c>
    </row>
    <row r="666" spans="1:45" x14ac:dyDescent="0.25">
      <c r="A666" s="7" t="s">
        <v>899</v>
      </c>
      <c r="B666" s="4">
        <v>2037</v>
      </c>
      <c r="C666" s="4">
        <v>2037</v>
      </c>
      <c r="I666" s="7" t="s">
        <v>899</v>
      </c>
      <c r="AR666" s="200"/>
      <c r="AS666" s="321"/>
    </row>
    <row r="667" spans="1:45" x14ac:dyDescent="0.25">
      <c r="A667" s="7" t="s">
        <v>899</v>
      </c>
      <c r="B667" s="4">
        <v>2038</v>
      </c>
      <c r="C667" s="4">
        <v>2038</v>
      </c>
      <c r="I667" s="7" t="s">
        <v>899</v>
      </c>
      <c r="AR667" s="200"/>
      <c r="AS667" s="321"/>
    </row>
    <row r="668" spans="1:45" x14ac:dyDescent="0.25">
      <c r="A668" s="7" t="s">
        <v>899</v>
      </c>
      <c r="B668" s="4">
        <v>2039</v>
      </c>
      <c r="C668" s="4">
        <v>2039</v>
      </c>
      <c r="I668" s="7" t="s">
        <v>899</v>
      </c>
      <c r="AR668" s="200"/>
      <c r="AS668" s="321"/>
    </row>
    <row r="669" spans="1:45" x14ac:dyDescent="0.25">
      <c r="A669" s="7" t="s">
        <v>899</v>
      </c>
      <c r="B669" s="4">
        <v>2040</v>
      </c>
      <c r="C669" s="4">
        <v>2040</v>
      </c>
      <c r="E669" s="4">
        <v>20279</v>
      </c>
      <c r="F669" s="4">
        <v>1145</v>
      </c>
      <c r="I669" s="7" t="s">
        <v>899</v>
      </c>
      <c r="L669" s="372" t="s">
        <v>1000</v>
      </c>
      <c r="O669" s="10">
        <v>-5.2999999999999999E-2</v>
      </c>
      <c r="S669" s="208">
        <v>-2.0001899999999999E-14</v>
      </c>
      <c r="T669" s="208">
        <v>5.2930299999999997E-11</v>
      </c>
      <c r="U669" s="208">
        <v>-4.5420099999999998E-8</v>
      </c>
      <c r="V669" s="208">
        <v>-8.1890100000000003E-4</v>
      </c>
      <c r="W669" s="8">
        <v>-1.30613</v>
      </c>
      <c r="X669" s="120">
        <v>0.99990000000000001</v>
      </c>
      <c r="Y669" s="208">
        <v>4.1693499999999997E-27</v>
      </c>
      <c r="Z669" s="208">
        <v>-3.4120900000000002E-23</v>
      </c>
      <c r="AA669" s="208">
        <v>1.1295500000000001E-19</v>
      </c>
      <c r="AB669" s="208">
        <v>-1.9590400000000001E-16</v>
      </c>
      <c r="AC669" s="208">
        <v>1.9688699999999999E-13</v>
      </c>
      <c r="AD669" s="208">
        <v>-1.24324E-10</v>
      </c>
      <c r="AE669" s="208">
        <v>5.2955199999999998E-8</v>
      </c>
      <c r="AF669" s="208">
        <v>-1.8307600000000001E-5</v>
      </c>
      <c r="AG669" s="199">
        <v>-1.3060499999999999</v>
      </c>
      <c r="AH669" s="8">
        <v>0.99929999999999997</v>
      </c>
      <c r="AI669" s="4" t="s">
        <v>899</v>
      </c>
      <c r="AK669" s="176">
        <v>2040</v>
      </c>
      <c r="AL669" s="112" t="s">
        <v>997</v>
      </c>
      <c r="AN669" s="281">
        <v>-1.30949</v>
      </c>
      <c r="AO669" s="281">
        <v>4.7197100000000003E-5</v>
      </c>
      <c r="AP669" s="281">
        <v>-1.3095600000000001</v>
      </c>
      <c r="AQ669" s="381">
        <v>4.8854399999999998E-5</v>
      </c>
      <c r="AR669" s="200">
        <f t="shared" ref="AR669:AR676" si="118">(AN669-AP669)*10^6</f>
        <v>70.000000000014495</v>
      </c>
      <c r="AS669" s="321">
        <f t="shared" ref="AS669:AS676" si="119">(W669-AN669)*1000</f>
        <v>3.3600000000000296</v>
      </c>
    </row>
    <row r="670" spans="1:45" x14ac:dyDescent="0.25">
      <c r="A670" s="7" t="s">
        <v>899</v>
      </c>
      <c r="B670" s="4">
        <v>2041</v>
      </c>
      <c r="C670" s="4">
        <v>2041</v>
      </c>
      <c r="I670" s="7" t="s">
        <v>899</v>
      </c>
      <c r="AR670" s="200"/>
      <c r="AS670" s="321"/>
    </row>
    <row r="671" spans="1:45" x14ac:dyDescent="0.25">
      <c r="A671" s="7" t="s">
        <v>899</v>
      </c>
      <c r="B671" s="4">
        <v>2042</v>
      </c>
      <c r="C671" s="4">
        <v>2042</v>
      </c>
      <c r="I671" s="7" t="s">
        <v>899</v>
      </c>
      <c r="AR671" s="200"/>
      <c r="AS671" s="321"/>
    </row>
    <row r="672" spans="1:45" x14ac:dyDescent="0.25">
      <c r="A672" s="7" t="s">
        <v>899</v>
      </c>
      <c r="B672" s="4">
        <v>2043</v>
      </c>
      <c r="C672" s="4">
        <v>2043</v>
      </c>
      <c r="I672" s="7" t="s">
        <v>899</v>
      </c>
      <c r="AR672" s="200"/>
      <c r="AS672" s="321"/>
    </row>
    <row r="673" spans="1:45" x14ac:dyDescent="0.25">
      <c r="A673" s="7" t="s">
        <v>899</v>
      </c>
      <c r="B673" s="4">
        <v>2044</v>
      </c>
      <c r="C673" s="4">
        <v>2044</v>
      </c>
      <c r="I673" s="7" t="s">
        <v>899</v>
      </c>
      <c r="AR673" s="200"/>
      <c r="AS673" s="321"/>
    </row>
    <row r="674" spans="1:45" x14ac:dyDescent="0.25">
      <c r="A674" s="7" t="s">
        <v>899</v>
      </c>
      <c r="B674" s="4">
        <v>2045</v>
      </c>
      <c r="C674" s="4">
        <v>2045</v>
      </c>
      <c r="E674" s="4">
        <v>20266</v>
      </c>
      <c r="F674" s="4">
        <v>1144</v>
      </c>
      <c r="I674" s="7" t="s">
        <v>899</v>
      </c>
      <c r="L674" s="372" t="s">
        <v>999</v>
      </c>
      <c r="O674" s="10">
        <v>-7.0999999999999994E-2</v>
      </c>
      <c r="U674" s="208">
        <v>-4.58634E-8</v>
      </c>
      <c r="V674" s="208">
        <v>-8.206E-4</v>
      </c>
      <c r="W674" s="8">
        <v>-1.2779</v>
      </c>
      <c r="X674" s="120">
        <v>0.99980000000000002</v>
      </c>
      <c r="Z674" s="208">
        <v>-5.8433200000000003E-24</v>
      </c>
      <c r="AA674" s="208">
        <v>4.83714E-20</v>
      </c>
      <c r="AB674" s="208">
        <v>-1.58534E-16</v>
      </c>
      <c r="AC674" s="208">
        <v>2.6244199999999998E-13</v>
      </c>
      <c r="AD674" s="208">
        <v>-2.32759E-10</v>
      </c>
      <c r="AE674" s="208">
        <v>1.08874E-7</v>
      </c>
      <c r="AF674" s="208">
        <v>-2.75058E-5</v>
      </c>
      <c r="AG674" s="199">
        <v>-1.2780499999999999</v>
      </c>
      <c r="AH674" s="8">
        <v>0.99619999999999997</v>
      </c>
      <c r="AI674" s="4" t="s">
        <v>899</v>
      </c>
      <c r="AK674" s="176">
        <v>2045</v>
      </c>
      <c r="AL674" s="112" t="s">
        <v>997</v>
      </c>
      <c r="AN674" s="281">
        <v>-1.2814300000000001</v>
      </c>
      <c r="AO674" s="281">
        <v>7.1107500000000003E-5</v>
      </c>
      <c r="AP674" s="281">
        <v>-1.2815399999999999</v>
      </c>
      <c r="AQ674" s="381">
        <v>8.0802699999999998E-5</v>
      </c>
      <c r="AR674" s="200">
        <f t="shared" si="118"/>
        <v>109.99999999983245</v>
      </c>
      <c r="AS674" s="321">
        <f t="shared" si="119"/>
        <v>3.5300000000000331</v>
      </c>
    </row>
    <row r="675" spans="1:45" x14ac:dyDescent="0.25">
      <c r="A675" s="7" t="s">
        <v>899</v>
      </c>
      <c r="B675" s="4">
        <v>2046</v>
      </c>
      <c r="C675" s="4">
        <v>2046</v>
      </c>
      <c r="I675" s="7" t="s">
        <v>899</v>
      </c>
      <c r="AR675" s="200"/>
      <c r="AS675" s="321"/>
    </row>
    <row r="676" spans="1:45" x14ac:dyDescent="0.25">
      <c r="A676" s="7" t="s">
        <v>899</v>
      </c>
      <c r="B676" s="4">
        <v>2047</v>
      </c>
      <c r="C676" s="4">
        <v>2047</v>
      </c>
      <c r="E676" s="4">
        <v>20282</v>
      </c>
      <c r="F676" s="4">
        <v>1143</v>
      </c>
      <c r="I676" s="7" t="s">
        <v>899</v>
      </c>
      <c r="L676" s="372" t="s">
        <v>998</v>
      </c>
      <c r="O676" s="10">
        <v>-5.5E-2</v>
      </c>
      <c r="V676" s="208">
        <v>-8.3173999999999998E-4</v>
      </c>
      <c r="W676" s="8">
        <v>-1.30159</v>
      </c>
      <c r="X676" s="120">
        <v>0.99980000000000002</v>
      </c>
      <c r="AA676" s="208">
        <v>-4.4102E-21</v>
      </c>
      <c r="AB676" s="208">
        <v>2.9048200000000002E-17</v>
      </c>
      <c r="AC676" s="208">
        <v>-7.2711600000000002E-14</v>
      </c>
      <c r="AD676" s="208">
        <v>8.6046899999999997E-11</v>
      </c>
      <c r="AE676" s="208">
        <v>-4.7624899999999999E-8</v>
      </c>
      <c r="AF676" s="208">
        <v>5.0755699999999998E-6</v>
      </c>
      <c r="AG676" s="199">
        <v>-1.30152</v>
      </c>
      <c r="AH676" s="8">
        <v>0.99639999999999995</v>
      </c>
      <c r="AI676" s="4" t="s">
        <v>899</v>
      </c>
      <c r="AK676" s="176">
        <v>2047</v>
      </c>
      <c r="AL676" s="112" t="s">
        <v>997</v>
      </c>
      <c r="AN676" s="281">
        <v>-1.30525</v>
      </c>
      <c r="AO676" s="281">
        <v>4.4582000000000001E-5</v>
      </c>
      <c r="AP676" s="281">
        <v>-1.30528</v>
      </c>
      <c r="AQ676" s="381">
        <v>4.8689300000000002E-5</v>
      </c>
      <c r="AR676" s="200">
        <f t="shared" si="118"/>
        <v>29.999999999974492</v>
      </c>
      <c r="AS676" s="321">
        <f t="shared" si="119"/>
        <v>3.6599999999999966</v>
      </c>
    </row>
    <row r="677" spans="1:45" x14ac:dyDescent="0.25">
      <c r="A677" s="7" t="s">
        <v>899</v>
      </c>
      <c r="B677" s="4">
        <v>2048</v>
      </c>
      <c r="C677" s="4">
        <v>2048</v>
      </c>
      <c r="I677" s="7" t="s">
        <v>899</v>
      </c>
    </row>
    <row r="678" spans="1:45" x14ac:dyDescent="0.25">
      <c r="A678" s="7" t="s">
        <v>899</v>
      </c>
      <c r="B678" s="4">
        <v>2049</v>
      </c>
      <c r="C678" s="4">
        <v>2049</v>
      </c>
      <c r="I678" s="7" t="s">
        <v>899</v>
      </c>
    </row>
    <row r="679" spans="1:45" x14ac:dyDescent="0.25">
      <c r="A679" s="7" t="s">
        <v>899</v>
      </c>
      <c r="B679" s="4">
        <v>2050</v>
      </c>
      <c r="C679" s="4">
        <v>2050</v>
      </c>
      <c r="I679" s="7" t="s">
        <v>899</v>
      </c>
    </row>
    <row r="680" spans="1:45" x14ac:dyDescent="0.25">
      <c r="A680" s="7" t="s">
        <v>899</v>
      </c>
      <c r="B680" s="4">
        <v>2051</v>
      </c>
      <c r="C680" s="4">
        <v>2051</v>
      </c>
      <c r="I680" s="7" t="s">
        <v>899</v>
      </c>
    </row>
    <row r="681" spans="1:45" x14ac:dyDescent="0.25">
      <c r="A681" s="7" t="s">
        <v>899</v>
      </c>
      <c r="B681" s="4">
        <v>2052</v>
      </c>
      <c r="C681" s="4">
        <v>2052</v>
      </c>
      <c r="I681" s="7" t="s">
        <v>899</v>
      </c>
    </row>
  </sheetData>
  <sortState xmlns:xlrd2="http://schemas.microsoft.com/office/spreadsheetml/2017/richdata2" ref="AL326:AL337">
    <sortCondition ref="AL326"/>
  </sortState>
  <mergeCells count="7">
    <mergeCell ref="A11:A15"/>
    <mergeCell ref="I48:K48"/>
    <mergeCell ref="I39:K39"/>
    <mergeCell ref="I33:K33"/>
    <mergeCell ref="I47:K47"/>
    <mergeCell ref="I19:J19"/>
    <mergeCell ref="I18:J18"/>
  </mergeCells>
  <phoneticPr fontId="10" type="noConversion"/>
  <hyperlinks>
    <hyperlink ref="A2" r:id="rId1" display="http://runt.ocean.washington.edu/swift/NoaaFloatAudit" xr:uid="{00000000-0004-0000-0000-000000000000}"/>
  </hyperlinks>
  <pageMargins left="0.75" right="0.75" top="1" bottom="1" header="0.5" footer="0.5"/>
  <pageSetup scale="10" orientation="landscape" horizontalDpi="4294967292" verticalDpi="4294967292" r:id="rId2"/>
  <drawing r:id="rId3"/>
  <legacy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CALIBRATION SUMMARY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Hans Jannasch</dc:creator>
  <cp:lastModifiedBy>Benjamin Werb</cp:lastModifiedBy>
  <cp:lastPrinted>2017-01-09T23:22:28Z</cp:lastPrinted>
  <dcterms:created xsi:type="dcterms:W3CDTF">2013-03-04T17:50:46Z</dcterms:created>
  <dcterms:modified xsi:type="dcterms:W3CDTF">2025-02-04T18:37:55Z</dcterms:modified>
</cp:coreProperties>
</file>