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I2MAP_Bioacoustics\Documents\Proposal\"/>
    </mc:Choice>
  </mc:AlternateContent>
  <bookViews>
    <workbookView xWindow="0" yWindow="0" windowWidth="16872" windowHeight="8094" tabRatio="500"/>
  </bookViews>
  <sheets>
    <sheet name="Expense Budget" sheetId="1" r:id="rId1"/>
    <sheet name="Labor Budget" sheetId="2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1" l="1"/>
  <c r="E15" i="1"/>
  <c r="F14" i="1"/>
  <c r="F15" i="1"/>
  <c r="E26" i="1"/>
  <c r="F26" i="1"/>
  <c r="E23" i="1"/>
  <c r="F2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7" i="1"/>
  <c r="F17" i="1"/>
  <c r="E18" i="1"/>
  <c r="F18" i="1"/>
  <c r="E19" i="1"/>
  <c r="F19" i="1"/>
  <c r="E20" i="1"/>
  <c r="F20" i="1"/>
  <c r="E21" i="1"/>
  <c r="F21" i="1"/>
  <c r="E22" i="1"/>
  <c r="F22" i="1"/>
  <c r="E25" i="1"/>
  <c r="F25" i="1"/>
  <c r="E27" i="1"/>
  <c r="F27" i="1"/>
  <c r="E28" i="1"/>
  <c r="F28" i="1"/>
  <c r="F29" i="1"/>
  <c r="F30" i="1"/>
  <c r="F31" i="1"/>
</calcChain>
</file>

<file path=xl/sharedStrings.xml><?xml version="1.0" encoding="utf-8"?>
<sst xmlns="http://schemas.openxmlformats.org/spreadsheetml/2006/main" count="36" uniqueCount="36">
  <si>
    <t>Item</t>
  </si>
  <si>
    <t>Group</t>
  </si>
  <si>
    <t>Wet Cabling</t>
  </si>
  <si>
    <t>Cost</t>
  </si>
  <si>
    <t xml:space="preserve">Total </t>
  </si>
  <si>
    <t>AUV Host Cable</t>
  </si>
  <si>
    <t xml:space="preserve">Tax </t>
  </si>
  <si>
    <t>Quantity</t>
  </si>
  <si>
    <t>Transducer {A:D} Bulkhead</t>
  </si>
  <si>
    <t>Transducer {A:D} Cable</t>
  </si>
  <si>
    <t>Transducer {A:D} Dummy</t>
  </si>
  <si>
    <t>AUV Host Bulkhead</t>
  </si>
  <si>
    <t>AUV Host Dummy</t>
  </si>
  <si>
    <t>Download GigE Cable</t>
  </si>
  <si>
    <t>Download GigE Bulkhead</t>
  </si>
  <si>
    <t>Download GigE Dummy</t>
  </si>
  <si>
    <t>Subtotal:</t>
  </si>
  <si>
    <t>Total:</t>
  </si>
  <si>
    <t>Subsea Housing</t>
  </si>
  <si>
    <t>1,500-m Tolerant 1 ATM Housing</t>
  </si>
  <si>
    <t>Compact 4-port Network Switch</t>
  </si>
  <si>
    <t>Power Electronics</t>
  </si>
  <si>
    <t>Compact Small Board Computer</t>
  </si>
  <si>
    <t>Fairing Section</t>
  </si>
  <si>
    <t>Dorado Mechanical</t>
  </si>
  <si>
    <t>Mounting Brackets</t>
  </si>
  <si>
    <t>Syntactic Foam</t>
  </si>
  <si>
    <t>Windows Software License</t>
  </si>
  <si>
    <t>Housing Chassis</t>
  </si>
  <si>
    <t>Inflation (15%):</t>
  </si>
  <si>
    <t>Miscellaneous Components</t>
  </si>
  <si>
    <t>Fairing Hardware</t>
  </si>
  <si>
    <t>I2MAP+ PROPOSAL BUDGET</t>
  </si>
  <si>
    <t>Sonar</t>
  </si>
  <si>
    <t>70 kHz license</t>
  </si>
  <si>
    <t>70 CDK transducers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</si>
</sst>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rgb="FF4472C4"/>
      </top>
      <bottom/>
      <diagonal/>
    </border>
    <border>
      <left style="thin">
        <color theme="4"/>
      </left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" fontId="0" fillId="0" borderId="0" xfId="0" applyNumberFormat="1" applyAlignment="1">
      <alignment horizontal="center"/>
    </xf>
    <xf numFmtId="0" fontId="6" fillId="0" borderId="4" xfId="0" applyFont="1" applyBorder="1"/>
    <xf numFmtId="164" fontId="7" fillId="0" borderId="0" xfId="0" applyNumberFormat="1" applyFont="1" applyBorder="1" applyAlignment="1">
      <alignment horizontal="right"/>
    </xf>
    <xf numFmtId="0" fontId="0" fillId="0" borderId="0" xfId="0" applyBorder="1"/>
    <xf numFmtId="0" fontId="0" fillId="2" borderId="0" xfId="0" applyFill="1"/>
    <xf numFmtId="1" fontId="0" fillId="2" borderId="0" xfId="0" applyNumberFormat="1" applyFill="1" applyAlignment="1">
      <alignment horizontal="center"/>
    </xf>
    <xf numFmtId="164" fontId="0" fillId="2" borderId="0" xfId="0" applyNumberFormat="1" applyFill="1"/>
    <xf numFmtId="0" fontId="0" fillId="2" borderId="0" xfId="1" applyNumberFormat="1" applyFont="1" applyFill="1"/>
    <xf numFmtId="0" fontId="0" fillId="2" borderId="5" xfId="0" applyFill="1" applyBorder="1"/>
    <xf numFmtId="0" fontId="2" fillId="2" borderId="0" xfId="0" applyFont="1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164" fontId="2" fillId="2" borderId="2" xfId="0" applyNumberFormat="1" applyFont="1" applyFill="1" applyBorder="1"/>
    <xf numFmtId="0" fontId="2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164" fontId="0" fillId="2" borderId="0" xfId="1" applyNumberFormat="1" applyFont="1" applyFill="1"/>
    <xf numFmtId="0" fontId="0" fillId="3" borderId="0" xfId="0" applyFill="1"/>
    <xf numFmtId="1" fontId="0" fillId="3" borderId="0" xfId="0" applyNumberFormat="1" applyFill="1" applyAlignment="1">
      <alignment horizontal="center"/>
    </xf>
    <xf numFmtId="164" fontId="0" fillId="3" borderId="0" xfId="0" applyNumberFormat="1" applyFill="1"/>
    <xf numFmtId="164" fontId="0" fillId="3" borderId="0" xfId="1" applyNumberFormat="1" applyFont="1" applyFill="1"/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11">
    <dxf>
      <numFmt numFmtId="164" formatCode="_([$$-409]* #,##0.00_);_([$$-409]* \(#,##0.00\);_([$$-409]* &quot;-&quot;??_);_(@_)"/>
      <fill>
        <patternFill patternType="solid">
          <fgColor indexed="64"/>
          <bgColor theme="0" tint="-4.9989318521683403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bottom" textRotation="0" wrapText="0" indent="0" justifyLastLine="0" shrinkToFit="0" readingOrder="0"/>
    </dxf>
    <dxf>
      <numFmt numFmtId="164" formatCode="_([$$-409]* #,##0.00_);_([$$-409]* \(#,##0.00\);_([$$-409]* &quot;-&quot;??_);_(@_)"/>
      <fill>
        <patternFill patternType="solid">
          <fgColor indexed="64"/>
          <bgColor theme="0" tint="-4.9989318521683403E-2"/>
        </patternFill>
      </fill>
    </dxf>
    <dxf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4"/>
        </left>
        <right/>
        <top/>
        <bottom/>
      </border>
    </dxf>
    <dxf>
      <numFmt numFmtId="164" formatCode="_([$$-409]* #,##0.00_);_([$$-409]* \(#,##0.00\);_([$$-409]* &quot;-&quot;??_);_(@_)"/>
    </dxf>
    <dxf>
      <numFmt numFmtId="164" formatCode="_([$$-409]* #,##0.00_);_([$$-409]* \(#,##0.00\);_([$$-409]* &quot;-&quot;??_);_(@_)"/>
    </dxf>
    <dxf>
      <numFmt numFmtId="164" formatCode="_([$$-409]* #,##0.00_);_([$$-409]* \(#,##0.00\);_([$$-409]* &quot;-&quot;??_);_(@_)"/>
    </dxf>
    <dxf>
      <numFmt numFmtId="1" formatCode="0"/>
      <alignment horizontal="center" vertical="bottom" textRotation="0" wrapText="0" indent="0" justifyLastLine="0" shrinkToFit="0"/>
    </dxf>
    <dxf>
      <fill>
        <patternFill patternType="solid">
          <fgColor indexed="64"/>
          <bgColor theme="0" tint="-4.9989318521683403E-2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3:F29" totalsRowCount="1" totalsRowDxfId="10">
  <autoFilter ref="A3:F28"/>
  <tableColumns count="6">
    <tableColumn id="1" name="Group" totalsRowDxfId="5"/>
    <tableColumn id="2" name="Item" totalsRowDxfId="4"/>
    <tableColumn id="6" name="Quantity" dataDxfId="9" totalsRowDxfId="3"/>
    <tableColumn id="3" name="Cost" dataDxfId="8" totalsRowDxfId="2"/>
    <tableColumn id="4" name="Tax " totalsRowLabel="Subtotal:" dataDxfId="7" totalsRowDxfId="1">
      <calculatedColumnFormula>Table1[[#This Row],[Cost]]*0.075</calculatedColumnFormula>
    </tableColumn>
    <tableColumn id="5" name="Total " totalsRowFunction="custom" dataDxfId="6" totalsRowDxfId="0">
      <calculatedColumnFormula>SUM(Table1[[#This Row],[Cost]:[Tax ]])*Table1[[#This Row],[Quantity]]</calculatedColumnFormula>
      <totalsRowFormula>SUM(Table1[[Total ]])</totalsRow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Layout" zoomScaleNormal="164" workbookViewId="0">
      <selection activeCell="F16" sqref="F16"/>
    </sheetView>
  </sheetViews>
  <sheetFormatPr defaultColWidth="10.796875" defaultRowHeight="15.6" x14ac:dyDescent="0.6"/>
  <cols>
    <col min="1" max="1" width="17.5" customWidth="1"/>
    <col min="2" max="2" width="30.84765625" customWidth="1"/>
    <col min="4" max="4" width="11.34765625" bestFit="1" customWidth="1"/>
    <col min="5" max="5" width="10.84765625" customWidth="1"/>
    <col min="6" max="6" width="14.5" customWidth="1"/>
  </cols>
  <sheetData>
    <row r="1" spans="1:6" x14ac:dyDescent="0.6">
      <c r="A1" s="1" t="s">
        <v>32</v>
      </c>
    </row>
    <row r="3" spans="1:6" x14ac:dyDescent="0.6">
      <c r="A3" t="s">
        <v>1</v>
      </c>
      <c r="B3" t="s">
        <v>0</v>
      </c>
      <c r="C3" t="s">
        <v>7</v>
      </c>
      <c r="D3" t="s">
        <v>3</v>
      </c>
      <c r="E3" t="s">
        <v>6</v>
      </c>
      <c r="F3" t="s">
        <v>4</v>
      </c>
    </row>
    <row r="4" spans="1:6" x14ac:dyDescent="0.6">
      <c r="A4" s="2" t="s">
        <v>2</v>
      </c>
      <c r="B4" t="s">
        <v>14</v>
      </c>
      <c r="C4" s="4">
        <v>1</v>
      </c>
      <c r="D4" s="3">
        <v>150</v>
      </c>
      <c r="E4" s="3">
        <f>Table1[[#This Row],[Cost]]*0.075</f>
        <v>11.25</v>
      </c>
      <c r="F4" s="3">
        <f>SUM(Table1[[#This Row],[Cost]:[Tax ]])*Table1[[#This Row],[Quantity]]</f>
        <v>161.25</v>
      </c>
    </row>
    <row r="5" spans="1:6" x14ac:dyDescent="0.6">
      <c r="A5" s="2"/>
      <c r="B5" t="s">
        <v>13</v>
      </c>
      <c r="C5" s="4">
        <v>1</v>
      </c>
      <c r="D5" s="3">
        <v>600</v>
      </c>
      <c r="E5" s="3">
        <f>Table1[[#This Row],[Cost]]*0.075</f>
        <v>45</v>
      </c>
      <c r="F5" s="3">
        <f>SUM(Table1[[#This Row],[Cost]:[Tax ]])*Table1[[#This Row],[Quantity]]</f>
        <v>645</v>
      </c>
    </row>
    <row r="6" spans="1:6" x14ac:dyDescent="0.6">
      <c r="A6" s="2"/>
      <c r="B6" s="5" t="s">
        <v>15</v>
      </c>
      <c r="C6" s="4">
        <v>2</v>
      </c>
      <c r="D6" s="3">
        <v>150</v>
      </c>
      <c r="E6" s="3">
        <f>Table1[[#This Row],[Cost]]*0.075</f>
        <v>11.25</v>
      </c>
      <c r="F6" s="3">
        <f>SUM(Table1[[#This Row],[Cost]:[Tax ]])*Table1[[#This Row],[Quantity]]</f>
        <v>322.5</v>
      </c>
    </row>
    <row r="7" spans="1:6" x14ac:dyDescent="0.6">
      <c r="A7" s="2"/>
      <c r="B7" t="s">
        <v>11</v>
      </c>
      <c r="C7" s="4">
        <v>1</v>
      </c>
      <c r="D7" s="3"/>
      <c r="E7" s="3">
        <f>Table1[[#This Row],[Cost]]*0.075</f>
        <v>0</v>
      </c>
      <c r="F7" s="3">
        <f>SUM(Table1[[#This Row],[Cost]:[Tax ]])*Table1[[#This Row],[Quantity]]</f>
        <v>0</v>
      </c>
    </row>
    <row r="8" spans="1:6" x14ac:dyDescent="0.6">
      <c r="B8" t="s">
        <v>5</v>
      </c>
      <c r="C8" s="4">
        <v>1</v>
      </c>
      <c r="D8" s="3">
        <v>1400</v>
      </c>
      <c r="E8" s="3">
        <f>Table1[[#This Row],[Cost]]*0.075</f>
        <v>105</v>
      </c>
      <c r="F8" s="3">
        <f>SUM(Table1[[#This Row],[Cost]:[Tax ]])*Table1[[#This Row],[Quantity]]</f>
        <v>1505</v>
      </c>
    </row>
    <row r="9" spans="1:6" x14ac:dyDescent="0.6">
      <c r="B9" t="s">
        <v>12</v>
      </c>
      <c r="C9" s="4">
        <v>2</v>
      </c>
      <c r="D9" s="3"/>
      <c r="E9" s="3">
        <f>Table1[[#This Row],[Cost]]*0.075</f>
        <v>0</v>
      </c>
      <c r="F9" s="3">
        <f>SUM(Table1[[#This Row],[Cost]:[Tax ]])*Table1[[#This Row],[Quantity]]</f>
        <v>0</v>
      </c>
    </row>
    <row r="10" spans="1:6" x14ac:dyDescent="0.6">
      <c r="B10" t="s">
        <v>8</v>
      </c>
      <c r="C10" s="4">
        <v>4</v>
      </c>
      <c r="D10" s="3">
        <v>110</v>
      </c>
      <c r="E10" s="3">
        <f>Table1[[#This Row],[Cost]]*0.075</f>
        <v>8.25</v>
      </c>
      <c r="F10" s="3">
        <f>SUM(Table1[[#This Row],[Cost]:[Tax ]])*Table1[[#This Row],[Quantity]]</f>
        <v>473</v>
      </c>
    </row>
    <row r="11" spans="1:6" x14ac:dyDescent="0.6">
      <c r="B11" t="s">
        <v>9</v>
      </c>
      <c r="C11" s="4">
        <v>4</v>
      </c>
      <c r="D11" s="3">
        <v>405</v>
      </c>
      <c r="E11" s="3">
        <f>Table1[[#This Row],[Cost]]*0.075</f>
        <v>30.375</v>
      </c>
      <c r="F11" s="3">
        <f>SUM(Table1[[#This Row],[Cost]:[Tax ]])*Table1[[#This Row],[Quantity]]</f>
        <v>1741.5</v>
      </c>
    </row>
    <row r="12" spans="1:6" x14ac:dyDescent="0.6">
      <c r="B12" t="s">
        <v>10</v>
      </c>
      <c r="C12" s="4">
        <v>8</v>
      </c>
      <c r="D12" s="3">
        <v>40</v>
      </c>
      <c r="E12" s="3">
        <f>Table1[[#This Row],[Cost]]*0.075</f>
        <v>3</v>
      </c>
      <c r="F12" s="3">
        <f>SUM(Table1[[#This Row],[Cost]:[Tax ]])*Table1[[#This Row],[Quantity]]</f>
        <v>344</v>
      </c>
    </row>
    <row r="13" spans="1:6" x14ac:dyDescent="0.6">
      <c r="A13" s="8"/>
      <c r="B13" s="8"/>
      <c r="C13" s="9"/>
      <c r="D13" s="10"/>
      <c r="E13" s="11"/>
      <c r="F13" s="11"/>
    </row>
    <row r="14" spans="1:6" x14ac:dyDescent="0.6">
      <c r="A14" s="20" t="s">
        <v>33</v>
      </c>
      <c r="B14" s="20" t="s">
        <v>34</v>
      </c>
      <c r="C14" s="21">
        <v>1</v>
      </c>
      <c r="D14" s="22">
        <v>17700</v>
      </c>
      <c r="E14" s="23">
        <f>Table1[[#This Row],[Cost]]*0.075</f>
        <v>1327.5</v>
      </c>
      <c r="F14" s="23">
        <f>SUM(Table1[[#This Row],[Cost]:[Tax ]])*Table1[[#This Row],[Quantity]]</f>
        <v>19027.5</v>
      </c>
    </row>
    <row r="15" spans="1:6" x14ac:dyDescent="0.6">
      <c r="A15" s="20"/>
      <c r="B15" s="20" t="s">
        <v>35</v>
      </c>
      <c r="C15" s="21">
        <v>2</v>
      </c>
      <c r="D15" s="22">
        <v>18000</v>
      </c>
      <c r="E15" s="23">
        <f>Table1[[#This Row],[Cost]]*0.075</f>
        <v>1350</v>
      </c>
      <c r="F15" s="23">
        <f>SUM(Table1[[#This Row],[Cost]:[Tax ]])*Table1[[#This Row],[Quantity]]</f>
        <v>38700</v>
      </c>
    </row>
    <row r="16" spans="1:6" x14ac:dyDescent="0.6">
      <c r="A16" s="8"/>
      <c r="B16" s="8"/>
      <c r="C16" s="9"/>
      <c r="D16" s="10"/>
      <c r="E16" s="19"/>
      <c r="F16" s="19"/>
    </row>
    <row r="17" spans="1:9" x14ac:dyDescent="0.6">
      <c r="A17" s="2" t="s">
        <v>18</v>
      </c>
      <c r="B17" t="s">
        <v>19</v>
      </c>
      <c r="C17" s="4">
        <v>1</v>
      </c>
      <c r="D17" s="3">
        <v>10000</v>
      </c>
      <c r="E17" s="3">
        <f>Table1[[#This Row],[Cost]]*0.075</f>
        <v>750</v>
      </c>
      <c r="F17" s="3">
        <f>SUM(Table1[[#This Row],[Cost]:[Tax ]])*Table1[[#This Row],[Quantity]]</f>
        <v>10750</v>
      </c>
    </row>
    <row r="18" spans="1:9" x14ac:dyDescent="0.6">
      <c r="A18" s="2"/>
      <c r="B18" t="s">
        <v>28</v>
      </c>
      <c r="C18" s="4">
        <v>1</v>
      </c>
      <c r="D18" s="3">
        <v>1000</v>
      </c>
      <c r="E18" s="3">
        <f>Table1[[#This Row],[Cost]]*0.075</f>
        <v>75</v>
      </c>
      <c r="F18" s="3">
        <f>SUM(Table1[[#This Row],[Cost]:[Tax ]])*Table1[[#This Row],[Quantity]]</f>
        <v>1075</v>
      </c>
    </row>
    <row r="19" spans="1:9" x14ac:dyDescent="0.6">
      <c r="B19" t="s">
        <v>20</v>
      </c>
      <c r="C19" s="4">
        <v>1</v>
      </c>
      <c r="D19" s="3">
        <v>300</v>
      </c>
      <c r="E19" s="3">
        <f>Table1[[#This Row],[Cost]]*0.075</f>
        <v>22.5</v>
      </c>
      <c r="F19" s="3">
        <f>SUM(Table1[[#This Row],[Cost]:[Tax ]])*Table1[[#This Row],[Quantity]]</f>
        <v>322.5</v>
      </c>
    </row>
    <row r="20" spans="1:9" x14ac:dyDescent="0.6">
      <c r="B20" t="s">
        <v>21</v>
      </c>
      <c r="C20" s="4">
        <v>1</v>
      </c>
      <c r="D20" s="3">
        <v>5000</v>
      </c>
      <c r="E20" s="3">
        <f>Table1[[#This Row],[Cost]]*0.075</f>
        <v>375</v>
      </c>
      <c r="F20" s="3">
        <f>SUM(Table1[[#This Row],[Cost]:[Tax ]])*Table1[[#This Row],[Quantity]]</f>
        <v>5375</v>
      </c>
    </row>
    <row r="21" spans="1:9" x14ac:dyDescent="0.6">
      <c r="B21" t="s">
        <v>22</v>
      </c>
      <c r="C21" s="4">
        <v>2</v>
      </c>
      <c r="D21" s="3">
        <v>1400</v>
      </c>
      <c r="E21" s="3">
        <f>Table1[[#This Row],[Cost]]*0.075</f>
        <v>105</v>
      </c>
      <c r="F21" s="3">
        <f>SUM(Table1[[#This Row],[Cost]:[Tax ]])*Table1[[#This Row],[Quantity]]</f>
        <v>3010</v>
      </c>
    </row>
    <row r="22" spans="1:9" x14ac:dyDescent="0.6">
      <c r="B22" t="s">
        <v>27</v>
      </c>
      <c r="C22" s="4">
        <v>1</v>
      </c>
      <c r="D22" s="3">
        <v>130</v>
      </c>
      <c r="E22" s="3">
        <f>Table1[[#This Row],[Cost]]*0.075</f>
        <v>9.75</v>
      </c>
      <c r="F22" s="3">
        <f>SUM(Table1[[#This Row],[Cost]:[Tax ]])*Table1[[#This Row],[Quantity]]</f>
        <v>139.75</v>
      </c>
    </row>
    <row r="23" spans="1:9" x14ac:dyDescent="0.6">
      <c r="B23" t="s">
        <v>30</v>
      </c>
      <c r="C23" s="4">
        <v>1</v>
      </c>
      <c r="D23" s="3">
        <v>500</v>
      </c>
      <c r="E23" s="3">
        <f>Table1[[#This Row],[Cost]]*0.075</f>
        <v>37.5</v>
      </c>
      <c r="F23" s="3">
        <f>SUM(Table1[[#This Row],[Cost]:[Tax ]])*Table1[[#This Row],[Quantity]]</f>
        <v>537.5</v>
      </c>
    </row>
    <row r="24" spans="1:9" x14ac:dyDescent="0.6">
      <c r="A24" s="8"/>
      <c r="B24" s="8"/>
      <c r="C24" s="9"/>
      <c r="D24" s="10"/>
      <c r="E24" s="10"/>
      <c r="F24" s="10"/>
    </row>
    <row r="25" spans="1:9" x14ac:dyDescent="0.6">
      <c r="A25" s="2" t="s">
        <v>24</v>
      </c>
      <c r="B25" t="s">
        <v>23</v>
      </c>
      <c r="C25" s="4">
        <v>1</v>
      </c>
      <c r="D25" s="3">
        <v>500</v>
      </c>
      <c r="E25" s="3">
        <f>Table1[[#This Row],[Cost]]*0.075</f>
        <v>37.5</v>
      </c>
      <c r="F25" s="3">
        <f>SUM(Table1[[#This Row],[Cost]:[Tax ]])*Table1[[#This Row],[Quantity]]</f>
        <v>537.5</v>
      </c>
    </row>
    <row r="26" spans="1:9" x14ac:dyDescent="0.6">
      <c r="A26" s="2"/>
      <c r="B26" t="s">
        <v>31</v>
      </c>
      <c r="C26" s="4">
        <v>1</v>
      </c>
      <c r="D26" s="3">
        <v>500</v>
      </c>
      <c r="E26" s="3">
        <f>Table1[[#This Row],[Cost]]*0.075</f>
        <v>37.5</v>
      </c>
      <c r="F26" s="3">
        <f>SUM(Table1[[#This Row],[Cost]:[Tax ]])*Table1[[#This Row],[Quantity]]</f>
        <v>537.5</v>
      </c>
    </row>
    <row r="27" spans="1:9" x14ac:dyDescent="0.6">
      <c r="A27" s="2"/>
      <c r="B27" t="s">
        <v>26</v>
      </c>
      <c r="C27" s="4">
        <v>1</v>
      </c>
      <c r="D27" s="3">
        <v>5000</v>
      </c>
      <c r="E27" s="3">
        <f>Table1[[#This Row],[Cost]]*0.075</f>
        <v>375</v>
      </c>
      <c r="F27" s="3">
        <f>SUM(Table1[[#This Row],[Cost]:[Tax ]])*Table1[[#This Row],[Quantity]]</f>
        <v>5375</v>
      </c>
    </row>
    <row r="28" spans="1:9" x14ac:dyDescent="0.6">
      <c r="B28" t="s">
        <v>25</v>
      </c>
      <c r="C28" s="4">
        <v>1</v>
      </c>
      <c r="D28" s="3">
        <v>2000</v>
      </c>
      <c r="E28" s="3">
        <f>Table1[[#This Row],[Cost]]*0.075</f>
        <v>150</v>
      </c>
      <c r="F28" s="3">
        <f>SUM(Table1[[#This Row],[Cost]:[Tax ]])*Table1[[#This Row],[Quantity]]</f>
        <v>2150</v>
      </c>
    </row>
    <row r="29" spans="1:9" x14ac:dyDescent="0.6">
      <c r="A29" s="12"/>
      <c r="B29" s="8"/>
      <c r="C29" s="9"/>
      <c r="D29" s="10"/>
      <c r="E29" s="13" t="s">
        <v>16</v>
      </c>
      <c r="F29" s="10">
        <f>SUM(Table1[[Total ]])</f>
        <v>92729.5</v>
      </c>
      <c r="I29" s="6"/>
    </row>
    <row r="30" spans="1:9" x14ac:dyDescent="0.6">
      <c r="A30" s="14"/>
      <c r="B30" s="15"/>
      <c r="C30" s="15"/>
      <c r="D30" s="16"/>
      <c r="E30" s="17" t="s">
        <v>29</v>
      </c>
      <c r="F30" s="18">
        <f>Table1[[#Totals],[Total ]]*0.15</f>
        <v>13909.424999999999</v>
      </c>
      <c r="I30" s="7"/>
    </row>
    <row r="31" spans="1:9" x14ac:dyDescent="0.6">
      <c r="A31" s="14"/>
      <c r="B31" s="15"/>
      <c r="C31" s="15"/>
      <c r="D31" s="16"/>
      <c r="E31" s="17" t="s">
        <v>17</v>
      </c>
      <c r="F31" s="18">
        <f>SUM(F29:F30)</f>
        <v>106638.925</v>
      </c>
    </row>
  </sheetData>
  <phoneticPr fontId="8" type="noConversion"/>
  <pageMargins left="0.7" right="0.7" top="0.75" bottom="0.75" header="0.3" footer="0.3"/>
  <pageSetup orientation="landscape" horizontalDpi="4294967293" verticalDpi="0" r:id="rId1"/>
  <tableParts count="1">
    <tablePart r:id="rId2"/>
  </tableParts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796875" defaultRowHeight="15.6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 Budget</vt:lpstr>
      <vt:lpstr>Labor 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kbenoit</cp:lastModifiedBy>
  <dcterms:created xsi:type="dcterms:W3CDTF">2017-05-22T15:40:49Z</dcterms:created>
  <dcterms:modified xsi:type="dcterms:W3CDTF">2017-05-22T17:15:49Z</dcterms:modified>
</cp:coreProperties>
</file>