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904.CoralObservatory\CoralObs.Documents\Project.Data\"/>
    </mc:Choice>
  </mc:AlternateContent>
  <bookViews>
    <workbookView xWindow="360" yWindow="135" windowWidth="50835" windowHeight="179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9" i="1" l="1"/>
  <c r="F12" i="1"/>
  <c r="G12" i="1" s="1"/>
  <c r="E12" i="1"/>
  <c r="E11" i="1"/>
  <c r="F10" i="1"/>
  <c r="G10" i="1" s="1"/>
  <c r="G9" i="1" s="1"/>
  <c r="G45" i="1" s="1"/>
  <c r="F41" i="1"/>
  <c r="G41" i="1" s="1"/>
  <c r="N4" i="1"/>
  <c r="F37" i="1" s="1"/>
  <c r="E6" i="1"/>
  <c r="E43" i="1"/>
  <c r="E42" i="1"/>
  <c r="E41" i="1"/>
  <c r="F31" i="1"/>
  <c r="G31" i="1" s="1"/>
  <c r="E31" i="1"/>
  <c r="F35" i="1" l="1"/>
  <c r="F43" i="1"/>
  <c r="G43" i="1" s="1"/>
  <c r="F39" i="1"/>
  <c r="F36" i="1"/>
  <c r="F42" i="1"/>
  <c r="G42" i="1" s="1"/>
  <c r="F38" i="1"/>
  <c r="F30" i="1"/>
  <c r="F40" i="1"/>
  <c r="F34" i="1"/>
  <c r="G30" i="1" l="1"/>
  <c r="E30" i="1"/>
  <c r="G39" i="1" l="1"/>
  <c r="G38" i="1"/>
  <c r="E24" i="1"/>
  <c r="G24" i="1"/>
  <c r="E39" i="1"/>
  <c r="E38" i="1"/>
  <c r="G40" i="1"/>
  <c r="G37" i="1"/>
  <c r="G36" i="1"/>
  <c r="G35" i="1"/>
  <c r="G34" i="1"/>
  <c r="G7" i="1"/>
  <c r="G6" i="1"/>
  <c r="G5" i="1"/>
  <c r="G29" i="1"/>
  <c r="G28" i="1"/>
  <c r="G27" i="1"/>
  <c r="G23" i="1"/>
  <c r="G22" i="1"/>
  <c r="G21" i="1"/>
  <c r="G18" i="1"/>
  <c r="G17" i="1"/>
  <c r="G16" i="1"/>
  <c r="G15" i="1"/>
  <c r="G4" i="1"/>
  <c r="E10" i="1"/>
  <c r="E40" i="1"/>
  <c r="E37" i="1"/>
  <c r="E36" i="1"/>
  <c r="E35" i="1"/>
  <c r="E34" i="1"/>
  <c r="E7" i="1"/>
  <c r="E5" i="1"/>
  <c r="E29" i="1"/>
  <c r="E28" i="1"/>
  <c r="E27" i="1"/>
  <c r="E26" i="1" s="1"/>
  <c r="E23" i="1"/>
  <c r="E22" i="1"/>
  <c r="E21" i="1"/>
  <c r="E18" i="1"/>
  <c r="E17" i="1"/>
  <c r="E16" i="1"/>
  <c r="E15" i="1"/>
  <c r="E4" i="1"/>
  <c r="E14" i="1" l="1"/>
  <c r="G26" i="1"/>
  <c r="G33" i="1"/>
  <c r="G14" i="1"/>
  <c r="E33" i="1"/>
  <c r="E20" i="1"/>
  <c r="E45" i="1" s="1"/>
  <c r="G20" i="1"/>
</calcChain>
</file>

<file path=xl/sharedStrings.xml><?xml version="1.0" encoding="utf-8"?>
<sst xmlns="http://schemas.openxmlformats.org/spreadsheetml/2006/main" count="46" uniqueCount="42">
  <si>
    <t xml:space="preserve">Coral observatory weights </t>
  </si>
  <si>
    <t>Item</t>
  </si>
  <si>
    <t>Weight in air</t>
  </si>
  <si>
    <t>Weight in water</t>
  </si>
  <si>
    <t>Float</t>
  </si>
  <si>
    <t>Flasher</t>
  </si>
  <si>
    <t>Tilt</t>
  </si>
  <si>
    <t>Frame feet</t>
  </si>
  <si>
    <t>Frame base rails</t>
  </si>
  <si>
    <t>Frame diagonals</t>
  </si>
  <si>
    <t>Drop weight</t>
  </si>
  <si>
    <t>Total</t>
  </si>
  <si>
    <t>Tube</t>
  </si>
  <si>
    <t>Internals</t>
  </si>
  <si>
    <t>EC front</t>
  </si>
  <si>
    <t>EC Rear</t>
  </si>
  <si>
    <t>internals</t>
  </si>
  <si>
    <t>Qty.</t>
  </si>
  <si>
    <t>Weight in air (total)</t>
  </si>
  <si>
    <t>Hardware</t>
  </si>
  <si>
    <t>Glass ball (13")</t>
  </si>
  <si>
    <t>plastic floor</t>
  </si>
  <si>
    <t>Stobe support bar</t>
  </si>
  <si>
    <t>Strobe diagonal</t>
  </si>
  <si>
    <t>Lift bail assembly</t>
  </si>
  <si>
    <t>U bracket</t>
  </si>
  <si>
    <t>Swivel mounts</t>
  </si>
  <si>
    <t>Camera frame assembly</t>
  </si>
  <si>
    <t>Camera frame bar</t>
  </si>
  <si>
    <t>Iridium Beacon</t>
  </si>
  <si>
    <t>Steel</t>
  </si>
  <si>
    <t>Seawater</t>
  </si>
  <si>
    <t>Ration</t>
  </si>
  <si>
    <t>Wt H20 (total)</t>
  </si>
  <si>
    <t>Battery housing assembly</t>
  </si>
  <si>
    <t>Camera assembly</t>
  </si>
  <si>
    <t>Strobe assembly</t>
  </si>
  <si>
    <t>Frame assembly</t>
  </si>
  <si>
    <t>Sonardyne release</t>
  </si>
  <si>
    <t>Chain</t>
  </si>
  <si>
    <t>Drop weight assembly</t>
  </si>
  <si>
    <t>Hard 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</si>
</sst>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 applyAlignment="1">
      <alignment horizontal="center"/>
    </xf>
    <xf numFmtId="2" fontId="0" fillId="0" borderId="0" xfId="0" applyNumberFormat="1"/>
    <xf numFmtId="2" fontId="0" fillId="2" borderId="0" xfId="0" applyNumberFormat="1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H45" sqref="H45"/>
    </sheetView>
  </sheetViews>
  <sheetFormatPr defaultRowHeight="15" x14ac:dyDescent="0.25"/>
  <cols>
    <col min="1" max="1" width="7.7109375" customWidth="1"/>
    <col min="2" max="2" width="23.42578125" customWidth="1"/>
    <col min="3" max="3" width="7.140625" customWidth="1"/>
    <col min="4" max="4" width="14.42578125" customWidth="1"/>
    <col min="5" max="5" width="19.140625" customWidth="1"/>
    <col min="6" max="6" width="15.7109375" style="4" customWidth="1"/>
    <col min="7" max="7" width="10.7109375" style="4" customWidth="1"/>
  </cols>
  <sheetData>
    <row r="1" spans="1:14" x14ac:dyDescent="0.25">
      <c r="A1" s="3" t="s">
        <v>0</v>
      </c>
      <c r="B1" s="3"/>
      <c r="C1" s="3"/>
      <c r="D1" s="3"/>
      <c r="E1" s="3"/>
      <c r="F1" s="3"/>
      <c r="G1" s="3"/>
    </row>
    <row r="3" spans="1:14" x14ac:dyDescent="0.25">
      <c r="A3" t="s">
        <v>1</v>
      </c>
      <c r="C3" t="s">
        <v>17</v>
      </c>
      <c r="D3" t="s">
        <v>2</v>
      </c>
      <c r="E3" t="s">
        <v>18</v>
      </c>
      <c r="F3" s="4" t="s">
        <v>3</v>
      </c>
      <c r="G3" s="4" t="s">
        <v>33</v>
      </c>
      <c r="L3" t="s">
        <v>30</v>
      </c>
      <c r="M3" t="s">
        <v>31</v>
      </c>
      <c r="N3" t="s">
        <v>32</v>
      </c>
    </row>
    <row r="4" spans="1:14" x14ac:dyDescent="0.25">
      <c r="A4" s="1" t="s">
        <v>4</v>
      </c>
      <c r="B4" s="1"/>
      <c r="C4" s="1">
        <v>1</v>
      </c>
      <c r="D4" s="1">
        <v>539</v>
      </c>
      <c r="E4" s="1">
        <f>(D4*C4)</f>
        <v>539</v>
      </c>
      <c r="F4" s="5">
        <v>-395</v>
      </c>
      <c r="G4" s="5">
        <f>(F4*C4)</f>
        <v>-395</v>
      </c>
      <c r="L4">
        <v>7870</v>
      </c>
      <c r="M4">
        <v>1029</v>
      </c>
      <c r="N4">
        <f>(L4-M4)/L4</f>
        <v>0.86925031766200767</v>
      </c>
    </row>
    <row r="5" spans="1:14" x14ac:dyDescent="0.25">
      <c r="A5" s="1" t="s">
        <v>5</v>
      </c>
      <c r="B5" s="1"/>
      <c r="C5" s="1">
        <v>1</v>
      </c>
      <c r="D5" s="1">
        <v>2</v>
      </c>
      <c r="E5" s="1">
        <f>(D5*C5)</f>
        <v>2</v>
      </c>
      <c r="F5" s="5">
        <v>1.4</v>
      </c>
      <c r="G5" s="5">
        <f>(F5*C5)</f>
        <v>1.4</v>
      </c>
    </row>
    <row r="6" spans="1:14" x14ac:dyDescent="0.25">
      <c r="A6" s="1" t="s">
        <v>29</v>
      </c>
      <c r="B6" s="1"/>
      <c r="C6" s="1">
        <v>1</v>
      </c>
      <c r="D6" s="1">
        <v>8</v>
      </c>
      <c r="E6" s="1">
        <f>(D6*C6)</f>
        <v>8</v>
      </c>
      <c r="F6" s="5">
        <v>5</v>
      </c>
      <c r="G6" s="5">
        <f>(F6*C6)</f>
        <v>5</v>
      </c>
    </row>
    <row r="7" spans="1:14" x14ac:dyDescent="0.25">
      <c r="A7" s="1" t="s">
        <v>6</v>
      </c>
      <c r="B7" s="1"/>
      <c r="C7" s="1">
        <v>1</v>
      </c>
      <c r="D7" s="1">
        <v>5</v>
      </c>
      <c r="E7" s="1">
        <f>(D7*C7)</f>
        <v>5</v>
      </c>
      <c r="F7" s="5">
        <v>3.5</v>
      </c>
      <c r="G7" s="5">
        <f>(F7*C7)</f>
        <v>3.5</v>
      </c>
    </row>
    <row r="8" spans="1:14" s="2" customFormat="1" x14ac:dyDescent="0.25">
      <c r="F8" s="6"/>
      <c r="G8" s="6"/>
    </row>
    <row r="9" spans="1:14" x14ac:dyDescent="0.25">
      <c r="A9" s="1" t="s">
        <v>40</v>
      </c>
      <c r="B9" s="1"/>
      <c r="C9" s="1"/>
      <c r="D9" s="1"/>
      <c r="E9" s="1">
        <f>SUM(E10:E12)</f>
        <v>326.59000000000003</v>
      </c>
      <c r="F9" s="5"/>
      <c r="G9" s="5">
        <f>SUM(G10:G12)</f>
        <v>277.84625</v>
      </c>
    </row>
    <row r="10" spans="1:14" x14ac:dyDescent="0.25">
      <c r="A10" s="2"/>
      <c r="B10" s="2" t="s">
        <v>10</v>
      </c>
      <c r="C10" s="2">
        <v>1</v>
      </c>
      <c r="D10" s="2">
        <v>275</v>
      </c>
      <c r="E10" s="2">
        <f>(D10*C10)</f>
        <v>275</v>
      </c>
      <c r="F10" s="6">
        <f>(D10*0.8665)</f>
        <v>238.28750000000002</v>
      </c>
      <c r="G10" s="6">
        <f>(F10*C10)</f>
        <v>238.28750000000002</v>
      </c>
    </row>
    <row r="11" spans="1:14" x14ac:dyDescent="0.25">
      <c r="A11" s="2"/>
      <c r="B11" s="2" t="s">
        <v>38</v>
      </c>
      <c r="C11" s="2">
        <v>1</v>
      </c>
      <c r="D11" s="2">
        <v>44.09</v>
      </c>
      <c r="E11" s="2">
        <f>(D11*C11)</f>
        <v>44.09</v>
      </c>
      <c r="F11" s="6">
        <v>33.06</v>
      </c>
      <c r="G11" s="6">
        <v>33.06</v>
      </c>
    </row>
    <row r="12" spans="1:14" x14ac:dyDescent="0.25">
      <c r="A12" s="2"/>
      <c r="B12" s="2" t="s">
        <v>39</v>
      </c>
      <c r="C12" s="2">
        <v>5</v>
      </c>
      <c r="D12" s="2">
        <v>1.5</v>
      </c>
      <c r="E12" s="2">
        <f>(D12*C12)</f>
        <v>7.5</v>
      </c>
      <c r="F12" s="6">
        <f>(D12*0.8665)</f>
        <v>1.29975</v>
      </c>
      <c r="G12" s="6">
        <f>(F12*C12)</f>
        <v>6.4987499999999994</v>
      </c>
    </row>
    <row r="13" spans="1:14" x14ac:dyDescent="0.25">
      <c r="A13" s="2"/>
      <c r="B13" s="2"/>
      <c r="C13" s="2"/>
      <c r="D13" s="2"/>
      <c r="E13" s="2"/>
      <c r="F13" s="6"/>
      <c r="G13" s="6"/>
    </row>
    <row r="14" spans="1:14" x14ac:dyDescent="0.25">
      <c r="A14" s="1" t="s">
        <v>35</v>
      </c>
      <c r="B14" s="1"/>
      <c r="C14" s="1"/>
      <c r="D14" s="1"/>
      <c r="E14" s="1">
        <f>SUM(E15:E18)</f>
        <v>47.3</v>
      </c>
      <c r="F14" s="5"/>
      <c r="G14" s="5">
        <f>SUM(G15:G18)</f>
        <v>20.77</v>
      </c>
    </row>
    <row r="15" spans="1:14" x14ac:dyDescent="0.25">
      <c r="A15" s="2"/>
      <c r="B15" s="2" t="s">
        <v>12</v>
      </c>
      <c r="C15" s="2">
        <v>1</v>
      </c>
      <c r="D15" s="2">
        <v>17.5</v>
      </c>
      <c r="E15" s="2">
        <f>(D15*C15)</f>
        <v>17.5</v>
      </c>
      <c r="F15" s="6">
        <v>-3.23</v>
      </c>
      <c r="G15" s="6">
        <f>(F15*C15)</f>
        <v>-3.23</v>
      </c>
    </row>
    <row r="16" spans="1:14" x14ac:dyDescent="0.25">
      <c r="A16" s="2"/>
      <c r="B16" s="2" t="s">
        <v>14</v>
      </c>
      <c r="C16" s="2">
        <v>1</v>
      </c>
      <c r="D16" s="2">
        <v>12.4</v>
      </c>
      <c r="E16" s="2">
        <f>(D16*C16)</f>
        <v>12.4</v>
      </c>
      <c r="F16" s="6">
        <v>9.5</v>
      </c>
      <c r="G16" s="6">
        <f>(F16*C16)</f>
        <v>9.5</v>
      </c>
    </row>
    <row r="17" spans="1:7" x14ac:dyDescent="0.25">
      <c r="A17" s="2"/>
      <c r="B17" s="2" t="s">
        <v>15</v>
      </c>
      <c r="C17" s="2">
        <v>1</v>
      </c>
      <c r="D17" s="2">
        <v>12.4</v>
      </c>
      <c r="E17" s="2">
        <f>(D17*C17)</f>
        <v>12.4</v>
      </c>
      <c r="F17" s="6">
        <v>9.5</v>
      </c>
      <c r="G17" s="6">
        <f>(F17*C17)</f>
        <v>9.5</v>
      </c>
    </row>
    <row r="18" spans="1:7" x14ac:dyDescent="0.25">
      <c r="A18" s="2"/>
      <c r="B18" s="2" t="s">
        <v>13</v>
      </c>
      <c r="C18" s="2">
        <v>1</v>
      </c>
      <c r="D18" s="2">
        <v>5</v>
      </c>
      <c r="E18" s="2">
        <f>(D18*C18)</f>
        <v>5</v>
      </c>
      <c r="F18" s="6">
        <v>5</v>
      </c>
      <c r="G18" s="6">
        <f>(F18*C18)</f>
        <v>5</v>
      </c>
    </row>
    <row r="19" spans="1:7" x14ac:dyDescent="0.25">
      <c r="A19" s="2"/>
      <c r="B19" s="2"/>
      <c r="C19" s="2"/>
      <c r="D19" s="2"/>
      <c r="E19" s="2"/>
      <c r="F19" s="6"/>
      <c r="G19" s="6"/>
    </row>
    <row r="20" spans="1:7" x14ac:dyDescent="0.25">
      <c r="A20" s="1" t="s">
        <v>34</v>
      </c>
      <c r="B20" s="1"/>
      <c r="C20" s="1"/>
      <c r="D20" s="1"/>
      <c r="E20" s="1">
        <f>SUM(E21:E24)</f>
        <v>87.768000000000001</v>
      </c>
      <c r="F20" s="5"/>
      <c r="G20" s="5">
        <f>SUM(G21:G24)</f>
        <v>42.75</v>
      </c>
    </row>
    <row r="21" spans="1:7" x14ac:dyDescent="0.25">
      <c r="A21" s="2"/>
      <c r="B21" s="2" t="s">
        <v>12</v>
      </c>
      <c r="C21" s="2">
        <v>1</v>
      </c>
      <c r="D21" s="2">
        <v>39.82</v>
      </c>
      <c r="E21" s="2">
        <f>(D21*C21)</f>
        <v>39.82</v>
      </c>
      <c r="F21" s="6">
        <v>-0.65</v>
      </c>
      <c r="G21" s="6">
        <f>(F21*C21)</f>
        <v>-0.65</v>
      </c>
    </row>
    <row r="22" spans="1:7" x14ac:dyDescent="0.25">
      <c r="A22" s="2"/>
      <c r="B22" s="2" t="s">
        <v>14</v>
      </c>
      <c r="C22" s="2">
        <v>1</v>
      </c>
      <c r="D22" s="2">
        <v>11.974</v>
      </c>
      <c r="E22" s="2">
        <f>(D22*C22)</f>
        <v>11.974</v>
      </c>
      <c r="F22" s="6">
        <v>9.1999999999999993</v>
      </c>
      <c r="G22" s="6">
        <f>(F22*C22)</f>
        <v>9.1999999999999993</v>
      </c>
    </row>
    <row r="23" spans="1:7" x14ac:dyDescent="0.25">
      <c r="A23" s="2"/>
      <c r="B23" s="2" t="s">
        <v>15</v>
      </c>
      <c r="C23" s="2">
        <v>1</v>
      </c>
      <c r="D23" s="2">
        <v>11.974</v>
      </c>
      <c r="E23" s="2">
        <f>(D23*C23)</f>
        <v>11.974</v>
      </c>
      <c r="F23" s="6">
        <v>9.1999999999999993</v>
      </c>
      <c r="G23" s="6">
        <f>(F23*C23)</f>
        <v>9.1999999999999993</v>
      </c>
    </row>
    <row r="24" spans="1:7" x14ac:dyDescent="0.25">
      <c r="A24" s="2"/>
      <c r="B24" s="2" t="s">
        <v>13</v>
      </c>
      <c r="C24" s="2">
        <v>1</v>
      </c>
      <c r="D24" s="2">
        <v>24</v>
      </c>
      <c r="E24" s="2">
        <f>(D24*C24)</f>
        <v>24</v>
      </c>
      <c r="F24" s="6">
        <v>25</v>
      </c>
      <c r="G24" s="6">
        <f>(F24*C24)</f>
        <v>25</v>
      </c>
    </row>
    <row r="25" spans="1:7" x14ac:dyDescent="0.25">
      <c r="A25" s="2"/>
      <c r="B25" s="2"/>
      <c r="C25" s="2"/>
      <c r="D25" s="2"/>
      <c r="E25" s="2"/>
      <c r="F25" s="6"/>
      <c r="G25" s="6"/>
    </row>
    <row r="26" spans="1:7" x14ac:dyDescent="0.25">
      <c r="A26" s="1" t="s">
        <v>36</v>
      </c>
      <c r="B26" s="1"/>
      <c r="C26" s="1"/>
      <c r="D26" s="1"/>
      <c r="E26" s="1">
        <f>SUM(E27:E29)</f>
        <v>74.400000000000006</v>
      </c>
      <c r="F26" s="5"/>
      <c r="G26" s="5">
        <f>SUM(G27:G29)</f>
        <v>-38</v>
      </c>
    </row>
    <row r="27" spans="1:7" x14ac:dyDescent="0.25">
      <c r="A27" s="2"/>
      <c r="B27" s="2" t="s">
        <v>20</v>
      </c>
      <c r="C27" s="2">
        <v>2</v>
      </c>
      <c r="D27" s="2">
        <v>24</v>
      </c>
      <c r="E27" s="2">
        <f t="shared" ref="E27:E31" si="0">(D27*C27)</f>
        <v>48</v>
      </c>
      <c r="F27" s="6">
        <v>-24</v>
      </c>
      <c r="G27" s="6">
        <f t="shared" ref="G27:G29" si="1">(F27*C27)</f>
        <v>-48</v>
      </c>
    </row>
    <row r="28" spans="1:7" x14ac:dyDescent="0.25">
      <c r="A28" s="2"/>
      <c r="B28" s="2" t="s">
        <v>41</v>
      </c>
      <c r="C28" s="2">
        <v>2</v>
      </c>
      <c r="D28" s="2">
        <v>8.1999999999999993</v>
      </c>
      <c r="E28" s="2">
        <f t="shared" si="0"/>
        <v>16.399999999999999</v>
      </c>
      <c r="F28" s="6">
        <v>0</v>
      </c>
      <c r="G28" s="6">
        <f t="shared" si="1"/>
        <v>0</v>
      </c>
    </row>
    <row r="29" spans="1:7" x14ac:dyDescent="0.25">
      <c r="A29" s="2"/>
      <c r="B29" s="2" t="s">
        <v>16</v>
      </c>
      <c r="C29" s="2">
        <v>2</v>
      </c>
      <c r="D29" s="2">
        <v>5</v>
      </c>
      <c r="E29" s="2">
        <f t="shared" si="0"/>
        <v>10</v>
      </c>
      <c r="F29" s="6">
        <v>5</v>
      </c>
      <c r="G29" s="6">
        <f t="shared" si="1"/>
        <v>10</v>
      </c>
    </row>
    <row r="30" spans="1:7" x14ac:dyDescent="0.25">
      <c r="A30" s="2"/>
      <c r="B30" s="2" t="s">
        <v>25</v>
      </c>
      <c r="C30" s="2">
        <v>2</v>
      </c>
      <c r="D30" s="2">
        <v>5.75</v>
      </c>
      <c r="E30" s="2">
        <f t="shared" si="0"/>
        <v>11.5</v>
      </c>
      <c r="F30" s="6">
        <f>(D30*N4)</f>
        <v>4.9981893265565445</v>
      </c>
      <c r="G30" s="6">
        <f>(F30*C30)</f>
        <v>9.9963786531130889</v>
      </c>
    </row>
    <row r="31" spans="1:7" x14ac:dyDescent="0.25">
      <c r="A31" s="2"/>
      <c r="B31" s="2" t="s">
        <v>26</v>
      </c>
      <c r="C31" s="2">
        <v>4</v>
      </c>
      <c r="D31" s="2">
        <v>1.04</v>
      </c>
      <c r="E31" s="2">
        <f t="shared" si="0"/>
        <v>4.16</v>
      </c>
      <c r="F31" s="6">
        <f>(D31*0.8665)</f>
        <v>0.90116000000000007</v>
      </c>
      <c r="G31" s="6">
        <f>(F31*C31)</f>
        <v>3.6046400000000003</v>
      </c>
    </row>
    <row r="32" spans="1:7" x14ac:dyDescent="0.25">
      <c r="A32" s="2"/>
      <c r="B32" s="2"/>
      <c r="C32" s="2"/>
      <c r="D32" s="2"/>
      <c r="E32" s="2"/>
      <c r="F32" s="6"/>
      <c r="G32" s="6"/>
    </row>
    <row r="33" spans="1:7" x14ac:dyDescent="0.25">
      <c r="A33" s="1" t="s">
        <v>37</v>
      </c>
      <c r="B33" s="1"/>
      <c r="C33" s="1"/>
      <c r="D33" s="1"/>
      <c r="E33" s="1">
        <f>SUM(E34:E43)</f>
        <v>283.89999999999998</v>
      </c>
      <c r="F33" s="5"/>
      <c r="G33" s="5">
        <f>SUM(G34:G43)</f>
        <v>168.00913850063537</v>
      </c>
    </row>
    <row r="34" spans="1:7" x14ac:dyDescent="0.25">
      <c r="A34" s="2"/>
      <c r="B34" s="2" t="s">
        <v>7</v>
      </c>
      <c r="C34" s="2">
        <v>3</v>
      </c>
      <c r="D34" s="2">
        <v>11.03</v>
      </c>
      <c r="E34" s="2">
        <f t="shared" ref="E34:E43" si="2">(D34*C34)</f>
        <v>33.089999999999996</v>
      </c>
      <c r="F34" s="6">
        <f>(D34*N4)</f>
        <v>9.5878310038119441</v>
      </c>
      <c r="G34" s="6">
        <f>(F34*C34)</f>
        <v>28.763493011435834</v>
      </c>
    </row>
    <row r="35" spans="1:7" x14ac:dyDescent="0.25">
      <c r="A35" s="2"/>
      <c r="B35" s="2" t="s">
        <v>8</v>
      </c>
      <c r="C35" s="2">
        <v>3</v>
      </c>
      <c r="D35" s="2">
        <v>10.73</v>
      </c>
      <c r="E35" s="2">
        <f t="shared" si="2"/>
        <v>32.19</v>
      </c>
      <c r="F35" s="6">
        <f>(D35*N4)</f>
        <v>9.3270559085133424</v>
      </c>
      <c r="G35" s="6">
        <f>(F35*C35)</f>
        <v>27.981167725540026</v>
      </c>
    </row>
    <row r="36" spans="1:7" x14ac:dyDescent="0.25">
      <c r="A36" s="2"/>
      <c r="B36" s="2" t="s">
        <v>9</v>
      </c>
      <c r="C36" s="2">
        <v>3</v>
      </c>
      <c r="D36" s="2">
        <v>8.94</v>
      </c>
      <c r="E36" s="2">
        <f t="shared" si="2"/>
        <v>26.82</v>
      </c>
      <c r="F36" s="6">
        <f>(D36*N4)</f>
        <v>7.7710978398983483</v>
      </c>
      <c r="G36" s="6">
        <f>(F36*C36)</f>
        <v>23.313293519695044</v>
      </c>
    </row>
    <row r="37" spans="1:7" x14ac:dyDescent="0.25">
      <c r="A37" s="2"/>
      <c r="B37" s="2" t="s">
        <v>22</v>
      </c>
      <c r="C37" s="2">
        <v>1</v>
      </c>
      <c r="D37" s="2">
        <v>18.3</v>
      </c>
      <c r="E37" s="2">
        <f t="shared" si="2"/>
        <v>18.3</v>
      </c>
      <c r="F37" s="6">
        <f>(D37*N4)</f>
        <v>15.90728081321474</v>
      </c>
      <c r="G37" s="6">
        <f>(F37*C37)</f>
        <v>15.90728081321474</v>
      </c>
    </row>
    <row r="38" spans="1:7" x14ac:dyDescent="0.25">
      <c r="A38" s="2"/>
      <c r="B38" s="2" t="s">
        <v>23</v>
      </c>
      <c r="C38" s="2">
        <v>2</v>
      </c>
      <c r="D38" s="2">
        <v>5.95</v>
      </c>
      <c r="E38" s="2">
        <f t="shared" si="2"/>
        <v>11.9</v>
      </c>
      <c r="F38" s="6">
        <f>(D38*N4)</f>
        <v>5.1720393900889459</v>
      </c>
      <c r="G38" s="6">
        <f t="shared" ref="G38:G39" si="3">(F38*C38)</f>
        <v>10.344078780177892</v>
      </c>
    </row>
    <row r="39" spans="1:7" x14ac:dyDescent="0.25">
      <c r="A39" s="2"/>
      <c r="B39" s="2" t="s">
        <v>19</v>
      </c>
      <c r="C39" s="2">
        <v>1</v>
      </c>
      <c r="D39" s="2">
        <v>10</v>
      </c>
      <c r="E39" s="2">
        <f t="shared" si="2"/>
        <v>10</v>
      </c>
      <c r="F39" s="6">
        <f>(D39*N4)</f>
        <v>8.6925031766200771</v>
      </c>
      <c r="G39" s="6">
        <f t="shared" si="3"/>
        <v>8.6925031766200771</v>
      </c>
    </row>
    <row r="40" spans="1:7" x14ac:dyDescent="0.25">
      <c r="A40" s="2"/>
      <c r="B40" s="2" t="s">
        <v>24</v>
      </c>
      <c r="C40" s="2">
        <v>1</v>
      </c>
      <c r="D40" s="2">
        <v>57.5</v>
      </c>
      <c r="E40" s="2">
        <f t="shared" si="2"/>
        <v>57.5</v>
      </c>
      <c r="F40" s="6">
        <f>(D40*N4)</f>
        <v>49.981893265565439</v>
      </c>
      <c r="G40" s="6">
        <f>(F40*C40)</f>
        <v>49.981893265565439</v>
      </c>
    </row>
    <row r="41" spans="1:7" x14ac:dyDescent="0.25">
      <c r="A41" s="2"/>
      <c r="B41" s="2" t="s">
        <v>21</v>
      </c>
      <c r="C41" s="2">
        <v>1</v>
      </c>
      <c r="D41" s="2">
        <v>84</v>
      </c>
      <c r="E41" s="2">
        <f t="shared" si="2"/>
        <v>84</v>
      </c>
      <c r="F41" s="6">
        <f>(D41*-0.0685)</f>
        <v>-5.7540000000000004</v>
      </c>
      <c r="G41" s="6">
        <f t="shared" ref="G41:G43" si="4">(F41*C41)</f>
        <v>-5.7540000000000004</v>
      </c>
    </row>
    <row r="42" spans="1:7" x14ac:dyDescent="0.25">
      <c r="A42" s="2"/>
      <c r="B42" s="2" t="s">
        <v>28</v>
      </c>
      <c r="C42" s="2">
        <v>1</v>
      </c>
      <c r="D42" s="2">
        <v>1.2</v>
      </c>
      <c r="E42" s="2">
        <f t="shared" si="2"/>
        <v>1.2</v>
      </c>
      <c r="F42" s="6">
        <f>(D42*N4)</f>
        <v>1.0431003811944091</v>
      </c>
      <c r="G42" s="6">
        <f t="shared" si="4"/>
        <v>1.0431003811944091</v>
      </c>
    </row>
    <row r="43" spans="1:7" x14ac:dyDescent="0.25">
      <c r="A43" s="2"/>
      <c r="B43" s="2" t="s">
        <v>27</v>
      </c>
      <c r="C43" s="2">
        <v>1</v>
      </c>
      <c r="D43" s="2">
        <v>8.9</v>
      </c>
      <c r="E43" s="2">
        <f t="shared" si="2"/>
        <v>8.9</v>
      </c>
      <c r="F43" s="6">
        <f>(D43*N4)</f>
        <v>7.736327827191869</v>
      </c>
      <c r="G43" s="6">
        <f t="shared" si="4"/>
        <v>7.736327827191869</v>
      </c>
    </row>
    <row r="44" spans="1:7" x14ac:dyDescent="0.25">
      <c r="A44" s="2"/>
      <c r="B44" s="2"/>
      <c r="C44" s="2"/>
      <c r="D44" s="2"/>
      <c r="E44" s="2"/>
      <c r="F44" s="6"/>
      <c r="G44" s="6"/>
    </row>
    <row r="45" spans="1:7" x14ac:dyDescent="0.25">
      <c r="A45" s="1" t="s">
        <v>11</v>
      </c>
      <c r="B45" s="1"/>
      <c r="C45" s="1"/>
      <c r="D45" s="1"/>
      <c r="E45" s="1">
        <f>SUM(E4:E44)</f>
        <v>2209.5760000000005</v>
      </c>
      <c r="F45" s="5"/>
      <c r="G45" s="5">
        <f>SUM(G4+G14+G20+G26+G5+G6+G7+G33+G9)</f>
        <v>86.27538850063533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2019-03-11T19:48:49Z</cp:lastPrinted>
  <dcterms:created xsi:type="dcterms:W3CDTF">2019-03-11T14:49:45Z</dcterms:created>
  <dcterms:modified xsi:type="dcterms:W3CDTF">2019-03-28T17:35:56Z</dcterms:modified>
</cp:coreProperties>
</file>