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chartsheets/sheet1.xml" ContentType="application/vnd.openxmlformats-officedocument.spreadsheetml.chart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5875" windowHeight="7485" activeTab="5"/>
  </bookViews>
  <sheets>
    <sheet name="Sheet1" sheetId="1" r:id="rId1"/>
    <sheet name="Sheet2" sheetId="2" r:id="rId2"/>
    <sheet name="Sheet3" sheetId="3" r:id="rId3"/>
    <sheet name="Sheet4" sheetId="4" r:id="rId4"/>
    <sheet name="Chart1" sheetId="7" r:id="rId5"/>
    <sheet name="Sheet5" sheetId="5" r:id="rId6"/>
    <sheet name="Sheet6" sheetId="6" r:id="rId7"/>
  </sheets>
  <calcPr calcId="145621"/>
</workbook>
</file>

<file path=xl/calcChain.xml><?xml version="1.0" encoding="utf-8"?>
<calcChain xmlns="http://schemas.openxmlformats.org/spreadsheetml/2006/main">
  <c r="C17" i="4" l="1"/>
  <c r="C16" i="4"/>
  <c r="C15" i="4"/>
  <c r="C14" i="4"/>
  <c r="C13" i="4"/>
  <c r="C12" i="4"/>
  <c r="C11" i="4"/>
  <c r="C10" i="4"/>
  <c r="C9" i="4"/>
  <c r="C8" i="4"/>
  <c r="C7" i="4"/>
  <c r="B17" i="4"/>
  <c r="B16" i="4"/>
  <c r="B15" i="4"/>
  <c r="B14" i="4"/>
  <c r="B13" i="4"/>
  <c r="B12" i="4"/>
  <c r="B11" i="4"/>
  <c r="B10" i="4"/>
  <c r="B9" i="4"/>
  <c r="B8" i="4"/>
  <c r="B7" i="4"/>
  <c r="P26" i="2" l="1"/>
  <c r="P25" i="2"/>
  <c r="P24" i="2"/>
  <c r="P23" i="2"/>
  <c r="O26" i="2"/>
  <c r="O25" i="2"/>
  <c r="O24" i="2"/>
  <c r="O23" i="2"/>
  <c r="N26" i="2"/>
  <c r="N25" i="2"/>
  <c r="N24" i="2"/>
  <c r="N23" i="2"/>
  <c r="M26" i="2"/>
  <c r="M25" i="2"/>
  <c r="M24" i="2"/>
  <c r="M23" i="2"/>
  <c r="L26" i="2"/>
  <c r="L25" i="2"/>
  <c r="L24" i="2"/>
  <c r="L23" i="2"/>
  <c r="K26" i="2"/>
  <c r="K25" i="2"/>
  <c r="K24" i="2"/>
  <c r="K23" i="2"/>
  <c r="J26" i="2"/>
  <c r="J25" i="2"/>
  <c r="J24" i="2"/>
  <c r="J23" i="2"/>
  <c r="I26" i="2"/>
  <c r="I25" i="2"/>
  <c r="I24" i="2"/>
  <c r="I23" i="2"/>
  <c r="H26" i="2"/>
  <c r="H25" i="2"/>
  <c r="H24" i="2"/>
  <c r="H23" i="2"/>
  <c r="G26" i="2"/>
  <c r="G25" i="2"/>
  <c r="G24" i="2"/>
  <c r="G23" i="2"/>
  <c r="F26" i="2"/>
  <c r="F25" i="2"/>
  <c r="F24" i="2"/>
  <c r="F23" i="2"/>
  <c r="P18" i="2"/>
  <c r="P17" i="2"/>
  <c r="P16" i="2"/>
  <c r="P15" i="2"/>
  <c r="O18" i="2"/>
  <c r="O17" i="2"/>
  <c r="O16" i="2"/>
  <c r="O15" i="2"/>
  <c r="N18" i="2"/>
  <c r="N17" i="2"/>
  <c r="N16" i="2"/>
  <c r="N15" i="2"/>
  <c r="M18" i="2"/>
  <c r="M17" i="2"/>
  <c r="M16" i="2"/>
  <c r="M15" i="2"/>
  <c r="L18" i="2"/>
  <c r="L17" i="2"/>
  <c r="L16" i="2"/>
  <c r="L15" i="2"/>
  <c r="K18" i="2"/>
  <c r="K17" i="2"/>
  <c r="K16" i="2"/>
  <c r="K15" i="2"/>
  <c r="J18" i="2"/>
  <c r="J17" i="2"/>
  <c r="J16" i="2"/>
  <c r="J15" i="2"/>
  <c r="I18" i="2"/>
  <c r="I17" i="2"/>
  <c r="I16" i="2"/>
  <c r="I15" i="2"/>
  <c r="H18" i="2"/>
  <c r="H17" i="2"/>
  <c r="H16" i="2"/>
  <c r="H15" i="2"/>
  <c r="G18" i="2"/>
  <c r="G17" i="2"/>
  <c r="G16" i="2"/>
  <c r="G15" i="2"/>
  <c r="F18" i="2"/>
  <c r="F17" i="2"/>
  <c r="F16" i="2"/>
  <c r="F15" i="2"/>
  <c r="D26" i="2"/>
  <c r="D25" i="2"/>
  <c r="D24" i="2"/>
  <c r="D23" i="2"/>
  <c r="D18" i="2"/>
  <c r="D17" i="2"/>
  <c r="D16" i="2"/>
  <c r="D15" i="2"/>
  <c r="T23" i="2"/>
  <c r="S23" i="2"/>
  <c r="R23" i="2"/>
  <c r="T15" i="2"/>
  <c r="S15" i="2"/>
  <c r="R15" i="2"/>
  <c r="B5" i="2"/>
  <c r="J23" i="1" l="1"/>
  <c r="J22" i="1"/>
  <c r="J21" i="1"/>
  <c r="J20" i="1"/>
  <c r="J24" i="1"/>
  <c r="J30" i="1" l="1"/>
  <c r="J29" i="1"/>
  <c r="J28" i="1"/>
  <c r="J27" i="1"/>
  <c r="J26" i="1"/>
  <c r="J25" i="1"/>
  <c r="J12" i="1"/>
  <c r="J11" i="1"/>
  <c r="J10" i="1"/>
  <c r="J9" i="1"/>
  <c r="J8" i="1"/>
  <c r="J7" i="1"/>
  <c r="J6" i="1"/>
  <c r="J40" i="1"/>
  <c r="J39" i="1"/>
  <c r="J38" i="1"/>
  <c r="J37" i="1"/>
  <c r="J36" i="1"/>
  <c r="J35" i="1"/>
  <c r="J34" i="1"/>
  <c r="J33" i="1"/>
  <c r="J32" i="1"/>
  <c r="J31" i="1"/>
  <c r="J19" i="1"/>
  <c r="J18" i="1"/>
  <c r="J17" i="1"/>
  <c r="J16" i="1"/>
  <c r="J15" i="1"/>
  <c r="J14" i="1"/>
  <c r="J13" i="1"/>
  <c r="J5" i="1"/>
  <c r="J4" i="1"/>
  <c r="J3" i="1"/>
  <c r="J2" i="1"/>
  <c r="J42" i="1" l="1"/>
</calcChain>
</file>

<file path=xl/sharedStrings.xml><?xml version="1.0" encoding="utf-8"?>
<sst xmlns="http://schemas.openxmlformats.org/spreadsheetml/2006/main" count="1056" uniqueCount="217">
  <si>
    <t>Value</t>
  </si>
  <si>
    <t>Description</t>
  </si>
  <si>
    <t>Manufacturer</t>
  </si>
  <si>
    <t>Manufacturer PN</t>
  </si>
  <si>
    <t>10uF</t>
  </si>
  <si>
    <t>CAP TANT 10UF 63V 20% 2917</t>
  </si>
  <si>
    <t>Kemet</t>
  </si>
  <si>
    <t>T521X106M063ATE050</t>
  </si>
  <si>
    <t>TBD</t>
  </si>
  <si>
    <t>TO BE DETERMINED, HEIGHT 0.069"</t>
  </si>
  <si>
    <t/>
  </si>
  <si>
    <t>1uF</t>
  </si>
  <si>
    <t>CAP FILM 1UF 20% 25VDC 1206</t>
  </si>
  <si>
    <t>Rubycon</t>
  </si>
  <si>
    <t>25MU105MA23216</t>
  </si>
  <si>
    <t>CAP FILM 0.068UF 5% 250VDC 2416</t>
  </si>
  <si>
    <t>Panasonic Electronic Components</t>
  </si>
  <si>
    <t>ECW-U2683JC9</t>
  </si>
  <si>
    <t>0.10uF</t>
  </si>
  <si>
    <t>C1206C104J3GAC</t>
  </si>
  <si>
    <t>10nF</t>
  </si>
  <si>
    <t>CAP CER 10000PF 25V C0G/NP0 1206</t>
  </si>
  <si>
    <t>KEMET</t>
  </si>
  <si>
    <t>C1206C103F3GACTU</t>
  </si>
  <si>
    <t>10pF</t>
  </si>
  <si>
    <t>CAP CER SMD 1206 10PF 2KV 1% COG</t>
  </si>
  <si>
    <t>C1206C100FGGAC7800</t>
  </si>
  <si>
    <t>DFLS160-7</t>
  </si>
  <si>
    <t>DIODE SCHOTTKY 1A 60V POWERDI123</t>
  </si>
  <si>
    <t>Diodes Inc</t>
  </si>
  <si>
    <t>CONN PC PIN CIRC 0.040DIA GOLD</t>
  </si>
  <si>
    <t>Mill-Max Manufacturing Corp.</t>
  </si>
  <si>
    <t>70543-0002</t>
  </si>
  <si>
    <t>CONN HEADER 3POS .100 VERT GOLD</t>
  </si>
  <si>
    <t>Molex Inc</t>
  </si>
  <si>
    <t>70543-0004</t>
  </si>
  <si>
    <t>CONN HEADER 5POS .100 VERT GOLD</t>
  </si>
  <si>
    <t>Molex Connector Corporation</t>
  </si>
  <si>
    <t>FIXED IND 100UH 1.1A 434MOHM</t>
  </si>
  <si>
    <t>Abracon LLC</t>
  </si>
  <si>
    <t>ASPIAIG-S6055-101M-T</t>
  </si>
  <si>
    <t>0.0</t>
  </si>
  <si>
    <t>RES 0.0 OHM 1/4W JUMP 1206 SMD</t>
  </si>
  <si>
    <t>ERJ-8GEY0R00V</t>
  </si>
  <si>
    <t>50K</t>
  </si>
  <si>
    <t>TRIMMER 50K OHM 0.5W TH</t>
  </si>
  <si>
    <t>Bourns Inc.</t>
  </si>
  <si>
    <t>3296Y-1-503LF</t>
  </si>
  <si>
    <t>0.1</t>
  </si>
  <si>
    <t>RES .10 OHM 1/4W 1% 1206 SMD</t>
  </si>
  <si>
    <t>Vishay/Dale</t>
  </si>
  <si>
    <t>WSL1206R1000FEA</t>
  </si>
  <si>
    <t>TO BE DETERMINED, HEIGHT 0.6mm</t>
  </si>
  <si>
    <t>10.0K</t>
  </si>
  <si>
    <t>RES SMD 10K OHM 1% 1/4W 1206</t>
  </si>
  <si>
    <t>Vishay Dale</t>
  </si>
  <si>
    <t>CRCW120610K0FKEAC</t>
  </si>
  <si>
    <t>8.25K</t>
  </si>
  <si>
    <t>Vishay</t>
  </si>
  <si>
    <t>CRCW12068K25FKEA</t>
  </si>
  <si>
    <t>CHS-04TA</t>
  </si>
  <si>
    <t>SWITCH DIP 4-POS SLIDE SMD 6V</t>
  </si>
  <si>
    <t>Copal Electronics Inc</t>
  </si>
  <si>
    <t>LT6654</t>
  </si>
  <si>
    <t>LT3476</t>
  </si>
  <si>
    <t>LT2635</t>
  </si>
  <si>
    <t>Item#</t>
  </si>
  <si>
    <t>Qty</t>
  </si>
  <si>
    <t>Digikey PN#</t>
  </si>
  <si>
    <t>Unit Price</t>
  </si>
  <si>
    <t>Price</t>
  </si>
  <si>
    <t>1189-2520-1-ND</t>
  </si>
  <si>
    <t>399-10461-1-ND</t>
  </si>
  <si>
    <t>ECW-U1563JC9</t>
  </si>
  <si>
    <t>ECW-U2563JC9</t>
  </si>
  <si>
    <t>ECW-U1683JC9</t>
  </si>
  <si>
    <t>ECW-U1823JC9</t>
  </si>
  <si>
    <t>ECW-U1104JC9</t>
  </si>
  <si>
    <t>ECW-U1124JC9</t>
  </si>
  <si>
    <t>ECW-U1154JC9</t>
  </si>
  <si>
    <t>0.056µF</t>
  </si>
  <si>
    <t>0.068µF</t>
  </si>
  <si>
    <t>0.082µF</t>
  </si>
  <si>
    <t>0.1µF</t>
  </si>
  <si>
    <t>0.12µF</t>
  </si>
  <si>
    <t>0.15µF</t>
  </si>
  <si>
    <t>PCF1217CT-ND</t>
  </si>
  <si>
    <t>CAP FILM 0.056UF 5% 100VDC 1913</t>
  </si>
  <si>
    <t>CAP FILM 0.056UF 5% 250VDC 2416</t>
  </si>
  <si>
    <t>PCF1382CT-ND</t>
  </si>
  <si>
    <t>CAP FILM 0.068UF 5% 100VDC 1913</t>
  </si>
  <si>
    <t>PCF1218CT-ND</t>
  </si>
  <si>
    <t>PCF1383CT-ND</t>
  </si>
  <si>
    <t>CAP FILM 0.082UF 5% 100VDC 1913</t>
  </si>
  <si>
    <t>PCF1219CT-ND</t>
  </si>
  <si>
    <t>PCF1220CT-ND</t>
  </si>
  <si>
    <t>CAP FILM 0.1UF 5% 100VDC 2416</t>
  </si>
  <si>
    <t>CAP FILM 0.12UF 5% 100VDC 2416</t>
  </si>
  <si>
    <t>PCF1221CT-ND</t>
  </si>
  <si>
    <t>CAP FILM 0.15UF 5% 100VDC 2416</t>
  </si>
  <si>
    <t>PCF1222CT-ND</t>
  </si>
  <si>
    <t>CAP CER 0.1UF 25V C0G/NP0 1206</t>
  </si>
  <si>
    <t>399-11179-1-ND</t>
  </si>
  <si>
    <t>399-9303-1-ND</t>
  </si>
  <si>
    <t>399-17650-1-ND</t>
  </si>
  <si>
    <t>DFLS160DICT-ND</t>
  </si>
  <si>
    <t>WM4801-ND</t>
  </si>
  <si>
    <t>WM4803-ND</t>
  </si>
  <si>
    <t>10µH</t>
  </si>
  <si>
    <t>15µH</t>
  </si>
  <si>
    <t>22µH</t>
  </si>
  <si>
    <t>33µH</t>
  </si>
  <si>
    <t>47µH</t>
  </si>
  <si>
    <t>68µH</t>
  </si>
  <si>
    <t>100µH</t>
  </si>
  <si>
    <t>ASPIAIG-S6055-100M-T</t>
  </si>
  <si>
    <t>ASPIAIG-S6055-150M-T</t>
  </si>
  <si>
    <t>ASPIAIG-S6055-220M-T</t>
  </si>
  <si>
    <t>ASPIAIG-S6055-330M-T</t>
  </si>
  <si>
    <t>ASPIAIG-S6055-470M-T</t>
  </si>
  <si>
    <t>ASPIAIG-S6055-680M-T</t>
  </si>
  <si>
    <t>FIXED IND 10UH 3.2A 54MOHM</t>
  </si>
  <si>
    <t>535-13620-1-ND</t>
  </si>
  <si>
    <t>535-13621-1-ND</t>
  </si>
  <si>
    <t>FIXED IND 15UH 2.75A 74MOHM</t>
  </si>
  <si>
    <t>535-13622-1-ND</t>
  </si>
  <si>
    <t>FIXED IND 22UH 2.35A 100MOHM</t>
  </si>
  <si>
    <t>FIXED IND 33UH 1.8A 170MOHM</t>
  </si>
  <si>
    <t>535-13623-1-ND</t>
  </si>
  <si>
    <t>FIXED IND 47UH 1.5A 252MOHM</t>
  </si>
  <si>
    <t>535-13624-1-ND</t>
  </si>
  <si>
    <t>FIXED IND 68UH 1.25A 353MOHM</t>
  </si>
  <si>
    <t>535-13625-1-ND</t>
  </si>
  <si>
    <t>535-13626-1-ND</t>
  </si>
  <si>
    <t>P0.0ECT-ND</t>
  </si>
  <si>
    <t>3296Y-503LF-ND</t>
  </si>
  <si>
    <t>WSLC-.10CT-ND</t>
  </si>
  <si>
    <t>541-3983-1-ND</t>
  </si>
  <si>
    <t>RES SMD 8.25K OHM 1% 1/4W 1206</t>
  </si>
  <si>
    <t>541-8.25KFCT-ND</t>
  </si>
  <si>
    <t>563-1007-1-ND</t>
  </si>
  <si>
    <t>LT6654AIS6-1.25#TRMPBFCT-ND</t>
  </si>
  <si>
    <t>LT6654AIS6-1.25#TRMPBF</t>
  </si>
  <si>
    <t>Linear Technology</t>
  </si>
  <si>
    <t>IC VREF SERIES 1.25V 6-SOT-23</t>
  </si>
  <si>
    <t>IC DAC 12BIT I2C QUAD 10MSOP</t>
  </si>
  <si>
    <t>LTC2635HMSE-LZ12#PBF</t>
  </si>
  <si>
    <t>LTC2635HMSE-LZ12#PBF-ND</t>
  </si>
  <si>
    <t>3.3uH</t>
  </si>
  <si>
    <t>4.7uH</t>
  </si>
  <si>
    <t>6.8uH</t>
  </si>
  <si>
    <t>8.2uH</t>
  </si>
  <si>
    <t>FIXED IND 3.3UH 4.6A 26MOHM</t>
  </si>
  <si>
    <t>ASPIAIG-S6055-3R3M-T</t>
  </si>
  <si>
    <t>535-13616-1-ND</t>
  </si>
  <si>
    <t>FIXED IND 4.7UH 4.25A 31MOHM</t>
  </si>
  <si>
    <t>ASPIAIG-S6055-4R7M-T</t>
  </si>
  <si>
    <t>535-13617-1-ND</t>
  </si>
  <si>
    <t>FIXED IND 6.8UH 4.1A 34MOHM</t>
  </si>
  <si>
    <t>ASPIAIG-S6055-6R8M-T</t>
  </si>
  <si>
    <t>535-13618-1-ND</t>
  </si>
  <si>
    <t>FIXED IND 8.2UH 3.4A 49MOHM</t>
  </si>
  <si>
    <t>ASPIAIG-S6055-8R2M-T</t>
  </si>
  <si>
    <t>535-13619-1-ND</t>
  </si>
  <si>
    <t>3137-1-00-21-00-00-08-0</t>
  </si>
  <si>
    <t>ED90541-ND</t>
  </si>
  <si>
    <t>Tsw</t>
  </si>
  <si>
    <t>Fsw</t>
  </si>
  <si>
    <t>Vin</t>
  </si>
  <si>
    <t>Red</t>
  </si>
  <si>
    <t>Green</t>
  </si>
  <si>
    <t>Amber</t>
  </si>
  <si>
    <t>Blue</t>
  </si>
  <si>
    <t>Vf</t>
  </si>
  <si>
    <t>If</t>
  </si>
  <si>
    <t>Hz</t>
  </si>
  <si>
    <t>sec</t>
  </si>
  <si>
    <t>volts</t>
  </si>
  <si>
    <t>amps</t>
  </si>
  <si>
    <t>Ripple %</t>
  </si>
  <si>
    <t>%</t>
  </si>
  <si>
    <t>Irip</t>
  </si>
  <si>
    <t>uH</t>
  </si>
  <si>
    <t>Inductor Values</t>
  </si>
  <si>
    <t>Irip - calc</t>
  </si>
  <si>
    <t>L</t>
  </si>
  <si>
    <t>10uH</t>
  </si>
  <si>
    <t>15uH</t>
  </si>
  <si>
    <t>22uH</t>
  </si>
  <si>
    <t>33uH</t>
  </si>
  <si>
    <t>47uH</t>
  </si>
  <si>
    <t>68uH</t>
  </si>
  <si>
    <t>100uH</t>
  </si>
  <si>
    <t>Ton</t>
  </si>
  <si>
    <t>C-out</t>
  </si>
  <si>
    <t>x</t>
  </si>
  <si>
    <t>C</t>
  </si>
  <si>
    <t>% of max</t>
  </si>
  <si>
    <t>Vadj</t>
  </si>
  <si>
    <t>Volts</t>
  </si>
  <si>
    <t>Amps</t>
  </si>
  <si>
    <t>L (uH)</t>
  </si>
  <si>
    <t>C (uF)</t>
  </si>
  <si>
    <t>12V Curr</t>
  </si>
  <si>
    <t>Color</t>
  </si>
  <si>
    <t>PD Volt</t>
  </si>
  <si>
    <t>(1kohm)</t>
  </si>
  <si>
    <t xml:space="preserve">Vled </t>
  </si>
  <si>
    <t>12V</t>
  </si>
  <si>
    <t>L (all)</t>
  </si>
  <si>
    <t>C (all)</t>
  </si>
  <si>
    <t>0.056uF</t>
  </si>
  <si>
    <t>15V</t>
  </si>
  <si>
    <t>Rip Vpp</t>
  </si>
  <si>
    <t>Pwr Met</t>
  </si>
  <si>
    <t>0.1uF</t>
  </si>
  <si>
    <t>0.2uF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</si>
</sst>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&quot;$&quot;#,##0.00"/>
    <numFmt numFmtId="165" formatCode="&quot;$&quot;#,##0.000"/>
    <numFmt numFmtId="166" formatCode="0.00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rgb="FF000000"/>
      <name val="Arial"/>
      <family val="2"/>
    </font>
    <font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38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3">
    <xf numFmtId="0" fontId="0" fillId="0" borderId="0" xfId="0"/>
    <xf numFmtId="1" fontId="16" fillId="0" borderId="0" xfId="0" applyNumberFormat="1" applyFont="1"/>
    <xf numFmtId="0" fontId="16" fillId="0" borderId="0" xfId="0" applyFont="1"/>
    <xf numFmtId="1" fontId="16" fillId="0" borderId="0" xfId="0" applyNumberFormat="1" applyFont="1" applyAlignment="1">
      <alignment horizontal="center"/>
    </xf>
    <xf numFmtId="0" fontId="0" fillId="0" borderId="0" xfId="0" applyFont="1"/>
    <xf numFmtId="164" fontId="0" fillId="0" borderId="0" xfId="0" applyNumberFormat="1" applyFont="1"/>
    <xf numFmtId="0" fontId="0" fillId="0" borderId="0" xfId="0" applyFont="1" applyAlignment="1">
      <alignment horizontal="center"/>
    </xf>
    <xf numFmtId="1" fontId="0" fillId="0" borderId="10" xfId="0" applyNumberFormat="1" applyFont="1" applyBorder="1" applyAlignment="1">
      <alignment horizontal="center"/>
    </xf>
    <xf numFmtId="49" fontId="0" fillId="0" borderId="10" xfId="0" applyNumberFormat="1" applyFont="1" applyBorder="1"/>
    <xf numFmtId="49" fontId="0" fillId="33" borderId="10" xfId="0" applyNumberFormat="1" applyFont="1" applyFill="1" applyBorder="1"/>
    <xf numFmtId="164" fontId="0" fillId="0" borderId="10" xfId="0" applyNumberFormat="1" applyFont="1" applyBorder="1"/>
    <xf numFmtId="0" fontId="0" fillId="0" borderId="10" xfId="0" applyFont="1" applyBorder="1"/>
    <xf numFmtId="0" fontId="0" fillId="33" borderId="10" xfId="0" applyFont="1" applyFill="1" applyBorder="1"/>
    <xf numFmtId="0" fontId="19" fillId="0" borderId="10" xfId="0" applyFont="1" applyBorder="1"/>
    <xf numFmtId="0" fontId="19" fillId="33" borderId="10" xfId="0" applyFont="1" applyFill="1" applyBorder="1"/>
    <xf numFmtId="0" fontId="18" fillId="0" borderId="10" xfId="0" applyFont="1" applyBorder="1"/>
    <xf numFmtId="165" fontId="0" fillId="0" borderId="10" xfId="0" applyNumberFormat="1" applyFont="1" applyBorder="1"/>
    <xf numFmtId="11" fontId="0" fillId="0" borderId="0" xfId="0" applyNumberFormat="1"/>
    <xf numFmtId="0" fontId="0" fillId="0" borderId="0" xfId="0" applyAlignment="1">
      <alignment horizontal="right"/>
    </xf>
    <xf numFmtId="0" fontId="0" fillId="0" borderId="10" xfId="0" applyBorder="1"/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166" fontId="0" fillId="0" borderId="10" xfId="0" applyNumberFormat="1" applyBorder="1"/>
    <xf numFmtId="166" fontId="0" fillId="34" borderId="10" xfId="0" applyNumberFormat="1" applyFill="1" applyBorder="1"/>
    <xf numFmtId="166" fontId="0" fillId="35" borderId="10" xfId="0" applyNumberFormat="1" applyFill="1" applyBorder="1"/>
    <xf numFmtId="166" fontId="0" fillId="36" borderId="10" xfId="0" applyNumberFormat="1" applyFill="1" applyBorder="1"/>
    <xf numFmtId="166" fontId="0" fillId="34" borderId="10" xfId="0" applyNumberFormat="1" applyFill="1" applyBorder="1" applyAlignment="1">
      <alignment horizontal="center"/>
    </xf>
    <xf numFmtId="166" fontId="0" fillId="35" borderId="10" xfId="0" applyNumberFormat="1" applyFill="1" applyBorder="1" applyAlignment="1">
      <alignment horizontal="center"/>
    </xf>
    <xf numFmtId="166" fontId="0" fillId="36" borderId="10" xfId="0" applyNumberFormat="1" applyFill="1" applyBorder="1" applyAlignment="1">
      <alignment horizontal="center"/>
    </xf>
    <xf numFmtId="0" fontId="0" fillId="0" borderId="0" xfId="0" applyBorder="1" applyAlignment="1">
      <alignment horizontal="right"/>
    </xf>
    <xf numFmtId="166" fontId="0" fillId="33" borderId="10" xfId="0" applyNumberFormat="1" applyFill="1" applyBorder="1"/>
    <xf numFmtId="11" fontId="0" fillId="0" borderId="10" xfId="0" applyNumberFormat="1" applyBorder="1"/>
    <xf numFmtId="0" fontId="16" fillId="0" borderId="10" xfId="0" applyFont="1" applyBorder="1"/>
    <xf numFmtId="0" fontId="16" fillId="0" borderId="10" xfId="0" applyFont="1" applyBorder="1" applyAlignment="1">
      <alignment horizontal="center"/>
    </xf>
    <xf numFmtId="11" fontId="16" fillId="0" borderId="10" xfId="0" applyNumberFormat="1" applyFont="1" applyBorder="1" applyAlignment="1">
      <alignment horizontal="center"/>
    </xf>
    <xf numFmtId="9" fontId="16" fillId="0" borderId="10" xfId="0" applyNumberFormat="1" applyFont="1" applyBorder="1" applyAlignment="1">
      <alignment horizontal="center"/>
    </xf>
    <xf numFmtId="0" fontId="16" fillId="0" borderId="10" xfId="0" applyFont="1" applyBorder="1" applyAlignment="1">
      <alignment horizontal="right"/>
    </xf>
    <xf numFmtId="0" fontId="0" fillId="0" borderId="0" xfId="0" applyAlignment="1">
      <alignment horizontal="center"/>
    </xf>
    <xf numFmtId="0" fontId="0" fillId="0" borderId="0" xfId="0" applyFill="1" applyBorder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1" xfId="0" applyBorder="1"/>
    <xf numFmtId="2" fontId="0" fillId="0" borderId="0" xfId="0" applyNumberFormat="1"/>
    <xf numFmtId="2" fontId="0" fillId="0" borderId="10" xfId="0" applyNumberFormat="1" applyBorder="1" applyAlignment="1">
      <alignment horizontal="center"/>
    </xf>
    <xf numFmtId="0" fontId="16" fillId="0" borderId="12" xfId="0" applyFont="1" applyBorder="1"/>
    <xf numFmtId="0" fontId="0" fillId="0" borderId="0" xfId="0" applyBorder="1"/>
    <xf numFmtId="0" fontId="16" fillId="0" borderId="0" xfId="0" applyFont="1" applyBorder="1"/>
    <xf numFmtId="0" fontId="0" fillId="0" borderId="15" xfId="0" applyBorder="1"/>
    <xf numFmtId="0" fontId="0" fillId="37" borderId="10" xfId="0" applyFill="1" applyBorder="1" applyAlignment="1">
      <alignment horizontal="center"/>
    </xf>
    <xf numFmtId="0" fontId="16" fillId="0" borderId="10" xfId="0" applyFont="1" applyBorder="1" applyAlignment="1"/>
    <xf numFmtId="0" fontId="0" fillId="37" borderId="10" xfId="0" applyFill="1" applyBorder="1"/>
    <xf numFmtId="0" fontId="20" fillId="37" borderId="10" xfId="0" applyFon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6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5.xml"/><Relationship Id="rId11" Type="http://schemas.openxmlformats.org/officeDocument/2006/relationships/calcChain" Target="calcChain.xml"/><Relationship Id="rId5" Type="http://schemas.openxmlformats.org/officeDocument/2006/relationships/chartsheet" Target="chartsheets/sheet1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4.16277317986503E-2"/>
          <c:y val="2.2396791173057391E-2"/>
          <c:w val="0.92962934620308391"/>
          <c:h val="0.92706723421342474"/>
        </c:manualLayout>
      </c:layout>
      <c:scatterChart>
        <c:scatterStyle val="lineMarker"/>
        <c:varyColors val="0"/>
        <c:ser>
          <c:idx val="0"/>
          <c:order val="0"/>
          <c:spPr>
            <a:ln>
              <a:solidFill>
                <a:schemeClr val="accent2"/>
              </a:solidFill>
            </a:ln>
          </c:spPr>
          <c:marker>
            <c:spPr>
              <a:solidFill>
                <a:schemeClr val="accent2"/>
              </a:solidFill>
              <a:ln>
                <a:solidFill>
                  <a:schemeClr val="accent2"/>
                </a:solidFill>
              </a:ln>
            </c:spPr>
          </c:marke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Sheet5!$E$29:$E$39</c:f>
              <c:numCache>
                <c:formatCode>General</c:formatCode>
                <c:ptCount val="11"/>
                <c:pt idx="0">
                  <c:v>0.2</c:v>
                </c:pt>
                <c:pt idx="1">
                  <c:v>0.43</c:v>
                </c:pt>
                <c:pt idx="2">
                  <c:v>0.5</c:v>
                </c:pt>
                <c:pt idx="3">
                  <c:v>0.61</c:v>
                </c:pt>
                <c:pt idx="4">
                  <c:v>0.8</c:v>
                </c:pt>
                <c:pt idx="5">
                  <c:v>1.04</c:v>
                </c:pt>
                <c:pt idx="6">
                  <c:v>1.1000000000000001</c:v>
                </c:pt>
                <c:pt idx="7">
                  <c:v>1.2</c:v>
                </c:pt>
                <c:pt idx="8">
                  <c:v>1.42</c:v>
                </c:pt>
                <c:pt idx="9">
                  <c:v>1.5</c:v>
                </c:pt>
                <c:pt idx="10">
                  <c:v>1.56</c:v>
                </c:pt>
              </c:numCache>
            </c:numRef>
          </c:yVal>
          <c:smooth val="0"/>
        </c:ser>
        <c:ser>
          <c:idx val="1"/>
          <c:order val="1"/>
          <c:spPr>
            <a:ln>
              <a:solidFill>
                <a:schemeClr val="accent3">
                  <a:lumMod val="75000"/>
                </a:schemeClr>
              </a:solidFill>
            </a:ln>
          </c:spPr>
          <c:marker>
            <c:spPr>
              <a:solidFill>
                <a:schemeClr val="accent3">
                  <a:lumMod val="75000"/>
                </a:schemeClr>
              </a:solidFill>
              <a:ln>
                <a:solidFill>
                  <a:schemeClr val="accent3">
                    <a:lumMod val="75000"/>
                  </a:schemeClr>
                </a:solidFill>
              </a:ln>
            </c:spPr>
          </c:marke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Sheet5!$K$29:$K$39</c:f>
              <c:numCache>
                <c:formatCode>General</c:formatCode>
                <c:ptCount val="11"/>
                <c:pt idx="0">
                  <c:v>0.09</c:v>
                </c:pt>
                <c:pt idx="1">
                  <c:v>0.38</c:v>
                </c:pt>
                <c:pt idx="2">
                  <c:v>0.6</c:v>
                </c:pt>
                <c:pt idx="3">
                  <c:v>0.77</c:v>
                </c:pt>
                <c:pt idx="4">
                  <c:v>1.02</c:v>
                </c:pt>
                <c:pt idx="5">
                  <c:v>1.28</c:v>
                </c:pt>
                <c:pt idx="6">
                  <c:v>1.44</c:v>
                </c:pt>
                <c:pt idx="7">
                  <c:v>1.5</c:v>
                </c:pt>
                <c:pt idx="8">
                  <c:v>1.6</c:v>
                </c:pt>
                <c:pt idx="9">
                  <c:v>1.76</c:v>
                </c:pt>
                <c:pt idx="10">
                  <c:v>1.9</c:v>
                </c:pt>
              </c:numCache>
            </c:numRef>
          </c:yVal>
          <c:smooth val="0"/>
        </c:ser>
        <c:ser>
          <c:idx val="2"/>
          <c:order val="2"/>
          <c:spPr>
            <a:ln>
              <a:solidFill>
                <a:schemeClr val="accent6"/>
              </a:solidFill>
            </a:ln>
          </c:spPr>
          <c:marker>
            <c:spPr>
              <a:solidFill>
                <a:schemeClr val="accent6"/>
              </a:solidFill>
              <a:ln>
                <a:solidFill>
                  <a:schemeClr val="accent6"/>
                </a:solidFill>
              </a:ln>
            </c:spPr>
          </c:marke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Sheet5!$Q$29:$Q$39</c:f>
              <c:numCache>
                <c:formatCode>General</c:formatCode>
                <c:ptCount val="11"/>
                <c:pt idx="0">
                  <c:v>0.24</c:v>
                </c:pt>
                <c:pt idx="1">
                  <c:v>0.66</c:v>
                </c:pt>
                <c:pt idx="2">
                  <c:v>0.71</c:v>
                </c:pt>
                <c:pt idx="3">
                  <c:v>0.92</c:v>
                </c:pt>
                <c:pt idx="4">
                  <c:v>1.1000000000000001</c:v>
                </c:pt>
                <c:pt idx="5">
                  <c:v>1.36</c:v>
                </c:pt>
                <c:pt idx="6">
                  <c:v>1.54</c:v>
                </c:pt>
                <c:pt idx="7">
                  <c:v>1.6</c:v>
                </c:pt>
                <c:pt idx="8">
                  <c:v>1.72</c:v>
                </c:pt>
                <c:pt idx="9">
                  <c:v>1.92</c:v>
                </c:pt>
                <c:pt idx="10">
                  <c:v>2.14</c:v>
                </c:pt>
              </c:numCache>
            </c:numRef>
          </c:yVal>
          <c:smooth val="0"/>
        </c:ser>
        <c:ser>
          <c:idx val="3"/>
          <c:order val="3"/>
          <c:spPr>
            <a:ln>
              <a:solidFill>
                <a:schemeClr val="accent1"/>
              </a:solidFill>
            </a:ln>
          </c:spPr>
          <c:xVal>
            <c:numRef>
              <c:f>Sheet5!$B$29:$B$39</c:f>
              <c:numCache>
                <c:formatCode>General</c:formatCode>
                <c:ptCount val="11"/>
                <c:pt idx="0">
                  <c:v>0</c:v>
                </c:pt>
                <c:pt idx="1">
                  <c:v>0.1</c:v>
                </c:pt>
                <c:pt idx="2">
                  <c:v>0.2</c:v>
                </c:pt>
                <c:pt idx="3">
                  <c:v>0.3</c:v>
                </c:pt>
                <c:pt idx="4">
                  <c:v>0.4</c:v>
                </c:pt>
                <c:pt idx="5">
                  <c:v>0.5</c:v>
                </c:pt>
                <c:pt idx="6">
                  <c:v>0.6</c:v>
                </c:pt>
                <c:pt idx="7">
                  <c:v>0.7</c:v>
                </c:pt>
                <c:pt idx="8">
                  <c:v>0.8</c:v>
                </c:pt>
                <c:pt idx="9">
                  <c:v>0.9</c:v>
                </c:pt>
                <c:pt idx="10">
                  <c:v>1</c:v>
                </c:pt>
              </c:numCache>
            </c:numRef>
          </c:xVal>
          <c:yVal>
            <c:numRef>
              <c:f>Sheet5!$W$29:$W$39</c:f>
              <c:numCache>
                <c:formatCode>General</c:formatCode>
                <c:ptCount val="11"/>
                <c:pt idx="0">
                  <c:v>0.06</c:v>
                </c:pt>
                <c:pt idx="1">
                  <c:v>0.38</c:v>
                </c:pt>
                <c:pt idx="2">
                  <c:v>0.56999999999999995</c:v>
                </c:pt>
                <c:pt idx="3">
                  <c:v>0.86</c:v>
                </c:pt>
                <c:pt idx="4">
                  <c:v>1.1599999999999999</c:v>
                </c:pt>
                <c:pt idx="5">
                  <c:v>1.42</c:v>
                </c:pt>
                <c:pt idx="6">
                  <c:v>1.52</c:v>
                </c:pt>
                <c:pt idx="7">
                  <c:v>1.6</c:v>
                </c:pt>
                <c:pt idx="8">
                  <c:v>1.72</c:v>
                </c:pt>
                <c:pt idx="9">
                  <c:v>1.94</c:v>
                </c:pt>
                <c:pt idx="10">
                  <c:v>2.3199999999999998</c:v>
                </c:pt>
              </c:numCache>
            </c:numRef>
          </c:y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9669120"/>
        <c:axId val="119670656"/>
      </c:scatterChart>
      <c:valAx>
        <c:axId val="1196691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crossAx val="119670656"/>
        <c:crosses val="autoZero"/>
        <c:crossBetween val="midCat"/>
      </c:valAx>
      <c:valAx>
        <c:axId val="119670656"/>
        <c:scaling>
          <c:orientation val="minMax"/>
        </c:scaling>
        <c:delete val="0"/>
        <c:axPos val="l"/>
        <c:majorGridlines/>
        <c:numFmt formatCode="General" sourceLinked="1"/>
        <c:majorTickMark val="out"/>
        <c:minorTickMark val="none"/>
        <c:tickLblPos val="nextTo"/>
        <c:crossAx val="119669120"/>
        <c:crosses val="autoZero"/>
        <c:crossBetween val="midCat"/>
      </c:valAx>
    </c:plotArea>
    <c:legend>
      <c:legendPos val="r"/>
      <c:layout>
        <c:manualLayout>
          <c:xMode val="edge"/>
          <c:yMode val="edge"/>
          <c:x val="0.62778389108348109"/>
          <c:y val="0.60658084634526088"/>
          <c:w val="8.6802589501023639E-2"/>
          <c:h val="0.1459125482834612"/>
        </c:manualLayout>
      </c:layout>
      <c:overlay val="0"/>
    </c:legend>
    <c:plotVisOnly val="1"/>
    <c:dispBlanksAs val="gap"/>
    <c:showDLblsOverMax val="0"/>
  </c:chart>
</c:chartSpac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46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8676884" cy="6295634"/>
    <xdr:graphicFrame macro="">
      <xdr:nvGraphicFramePr>
        <xdr:cNvPr id="2" name="Chart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2"/>
  <sheetViews>
    <sheetView workbookViewId="0">
      <selection activeCell="D6" sqref="D6"/>
    </sheetView>
  </sheetViews>
  <sheetFormatPr defaultRowHeight="15" x14ac:dyDescent="0.25"/>
  <cols>
    <col min="1" max="1" width="6" style="6" customWidth="1"/>
    <col min="2" max="2" width="6.7109375" style="6" customWidth="1"/>
    <col min="3" max="3" width="12.42578125" style="4" customWidth="1"/>
    <col min="4" max="4" width="36.140625" style="4" customWidth="1"/>
    <col min="5" max="5" width="32.28515625" style="4" customWidth="1"/>
    <col min="6" max="6" width="24.140625" style="4" customWidth="1"/>
    <col min="7" max="7" width="31.42578125" style="4" customWidth="1"/>
    <col min="8" max="8" width="10.28515625" style="4" customWidth="1"/>
    <col min="9" max="16384" width="9.140625" style="4"/>
  </cols>
  <sheetData>
    <row r="1" spans="1:10" x14ac:dyDescent="0.25">
      <c r="A1" s="3" t="s">
        <v>66</v>
      </c>
      <c r="B1" s="3" t="s">
        <v>67</v>
      </c>
      <c r="C1" s="1" t="s">
        <v>0</v>
      </c>
      <c r="D1" s="1" t="s">
        <v>1</v>
      </c>
      <c r="E1" s="1" t="s">
        <v>2</v>
      </c>
      <c r="F1" s="1" t="s">
        <v>3</v>
      </c>
      <c r="G1" s="2" t="s">
        <v>68</v>
      </c>
      <c r="H1" s="2" t="s">
        <v>69</v>
      </c>
      <c r="I1" s="3" t="s">
        <v>67</v>
      </c>
      <c r="J1" s="1" t="s">
        <v>70</v>
      </c>
    </row>
    <row r="2" spans="1:10" x14ac:dyDescent="0.25">
      <c r="A2" s="7">
        <v>1</v>
      </c>
      <c r="B2" s="7">
        <v>1</v>
      </c>
      <c r="C2" s="8" t="s">
        <v>4</v>
      </c>
      <c r="D2" s="8" t="s">
        <v>5</v>
      </c>
      <c r="E2" s="8" t="s">
        <v>6</v>
      </c>
      <c r="F2" s="8" t="s">
        <v>7</v>
      </c>
      <c r="G2" s="9" t="s">
        <v>72</v>
      </c>
      <c r="H2" s="16">
        <v>5.89</v>
      </c>
      <c r="I2" s="11">
        <v>5</v>
      </c>
      <c r="J2" s="10">
        <f>H2*I2</f>
        <v>29.45</v>
      </c>
    </row>
    <row r="3" spans="1:10" x14ac:dyDescent="0.25">
      <c r="A3" s="7">
        <v>2</v>
      </c>
      <c r="B3" s="7">
        <v>1</v>
      </c>
      <c r="C3" s="8" t="s">
        <v>8</v>
      </c>
      <c r="D3" s="8" t="s">
        <v>9</v>
      </c>
      <c r="E3" s="8" t="s">
        <v>10</v>
      </c>
      <c r="F3" s="8" t="s">
        <v>10</v>
      </c>
      <c r="G3" s="12"/>
      <c r="H3" s="16"/>
      <c r="I3" s="11"/>
      <c r="J3" s="10">
        <f t="shared" ref="J3:J40" si="0">H3*I3</f>
        <v>0</v>
      </c>
    </row>
    <row r="4" spans="1:10" x14ac:dyDescent="0.25">
      <c r="A4" s="7">
        <v>3</v>
      </c>
      <c r="B4" s="7">
        <v>4</v>
      </c>
      <c r="C4" s="8" t="s">
        <v>11</v>
      </c>
      <c r="D4" s="8" t="s">
        <v>12</v>
      </c>
      <c r="E4" s="8" t="s">
        <v>13</v>
      </c>
      <c r="F4" s="8" t="s">
        <v>14</v>
      </c>
      <c r="G4" s="9" t="s">
        <v>71</v>
      </c>
      <c r="H4" s="16">
        <v>4.63</v>
      </c>
      <c r="I4" s="11">
        <v>5</v>
      </c>
      <c r="J4" s="10">
        <f t="shared" si="0"/>
        <v>23.15</v>
      </c>
    </row>
    <row r="5" spans="1:10" x14ac:dyDescent="0.25">
      <c r="A5" s="7">
        <v>4</v>
      </c>
      <c r="B5" s="7">
        <v>4</v>
      </c>
      <c r="C5" s="11" t="s">
        <v>80</v>
      </c>
      <c r="D5" s="13" t="s">
        <v>87</v>
      </c>
      <c r="E5" s="8" t="s">
        <v>16</v>
      </c>
      <c r="F5" s="11" t="s">
        <v>73</v>
      </c>
      <c r="G5" s="9" t="s">
        <v>86</v>
      </c>
      <c r="H5" s="16">
        <v>0.97899999999999998</v>
      </c>
      <c r="I5" s="11">
        <v>10</v>
      </c>
      <c r="J5" s="10">
        <f t="shared" si="0"/>
        <v>9.7899999999999991</v>
      </c>
    </row>
    <row r="6" spans="1:10" x14ac:dyDescent="0.25">
      <c r="A6" s="7"/>
      <c r="B6" s="7"/>
      <c r="C6" s="11" t="s">
        <v>80</v>
      </c>
      <c r="D6" s="13" t="s">
        <v>88</v>
      </c>
      <c r="E6" s="8" t="s">
        <v>16</v>
      </c>
      <c r="F6" s="11" t="s">
        <v>74</v>
      </c>
      <c r="G6" s="14" t="s">
        <v>89</v>
      </c>
      <c r="H6" s="16">
        <v>1.399</v>
      </c>
      <c r="I6" s="11">
        <v>10</v>
      </c>
      <c r="J6" s="10">
        <f t="shared" si="0"/>
        <v>13.99</v>
      </c>
    </row>
    <row r="7" spans="1:10" x14ac:dyDescent="0.25">
      <c r="A7" s="7"/>
      <c r="B7" s="7"/>
      <c r="C7" s="11" t="s">
        <v>81</v>
      </c>
      <c r="D7" s="13" t="s">
        <v>90</v>
      </c>
      <c r="E7" s="8" t="s">
        <v>16</v>
      </c>
      <c r="F7" s="11" t="s">
        <v>75</v>
      </c>
      <c r="G7" s="14" t="s">
        <v>91</v>
      </c>
      <c r="H7" s="16">
        <v>1.052</v>
      </c>
      <c r="I7" s="11">
        <v>10</v>
      </c>
      <c r="J7" s="10">
        <f t="shared" si="0"/>
        <v>10.52</v>
      </c>
    </row>
    <row r="8" spans="1:10" x14ac:dyDescent="0.25">
      <c r="A8" s="7"/>
      <c r="B8" s="7"/>
      <c r="C8" s="11" t="s">
        <v>81</v>
      </c>
      <c r="D8" s="8" t="s">
        <v>15</v>
      </c>
      <c r="E8" s="8" t="s">
        <v>16</v>
      </c>
      <c r="F8" s="11" t="s">
        <v>17</v>
      </c>
      <c r="G8" s="14" t="s">
        <v>92</v>
      </c>
      <c r="H8" s="16">
        <v>1.454</v>
      </c>
      <c r="I8" s="11">
        <v>10</v>
      </c>
      <c r="J8" s="10">
        <f t="shared" si="0"/>
        <v>14.54</v>
      </c>
    </row>
    <row r="9" spans="1:10" x14ac:dyDescent="0.25">
      <c r="A9" s="7"/>
      <c r="B9" s="7"/>
      <c r="C9" s="11" t="s">
        <v>82</v>
      </c>
      <c r="D9" s="13" t="s">
        <v>93</v>
      </c>
      <c r="E9" s="8" t="s">
        <v>16</v>
      </c>
      <c r="F9" s="11" t="s">
        <v>76</v>
      </c>
      <c r="G9" s="14" t="s">
        <v>94</v>
      </c>
      <c r="H9" s="16">
        <v>1.052</v>
      </c>
      <c r="I9" s="11">
        <v>10</v>
      </c>
      <c r="J9" s="10">
        <f t="shared" si="0"/>
        <v>10.52</v>
      </c>
    </row>
    <row r="10" spans="1:10" x14ac:dyDescent="0.25">
      <c r="A10" s="7"/>
      <c r="B10" s="7"/>
      <c r="C10" s="11" t="s">
        <v>83</v>
      </c>
      <c r="D10" s="13" t="s">
        <v>96</v>
      </c>
      <c r="E10" s="8" t="s">
        <v>16</v>
      </c>
      <c r="F10" s="11" t="s">
        <v>77</v>
      </c>
      <c r="G10" s="14" t="s">
        <v>95</v>
      </c>
      <c r="H10" s="16">
        <v>1.0680000000000001</v>
      </c>
      <c r="I10" s="11">
        <v>10</v>
      </c>
      <c r="J10" s="10">
        <f t="shared" si="0"/>
        <v>10.68</v>
      </c>
    </row>
    <row r="11" spans="1:10" x14ac:dyDescent="0.25">
      <c r="A11" s="7"/>
      <c r="B11" s="7"/>
      <c r="C11" s="11" t="s">
        <v>84</v>
      </c>
      <c r="D11" s="13" t="s">
        <v>97</v>
      </c>
      <c r="E11" s="8" t="s">
        <v>16</v>
      </c>
      <c r="F11" s="11" t="s">
        <v>78</v>
      </c>
      <c r="G11" s="14" t="s">
        <v>98</v>
      </c>
      <c r="H11" s="16">
        <v>1.385</v>
      </c>
      <c r="I11" s="11">
        <v>10</v>
      </c>
      <c r="J11" s="10">
        <f t="shared" si="0"/>
        <v>13.85</v>
      </c>
    </row>
    <row r="12" spans="1:10" x14ac:dyDescent="0.25">
      <c r="A12" s="7"/>
      <c r="B12" s="7"/>
      <c r="C12" s="11" t="s">
        <v>85</v>
      </c>
      <c r="D12" s="13" t="s">
        <v>99</v>
      </c>
      <c r="E12" s="8" t="s">
        <v>16</v>
      </c>
      <c r="F12" s="11" t="s">
        <v>79</v>
      </c>
      <c r="G12" s="14" t="s">
        <v>100</v>
      </c>
      <c r="H12" s="16">
        <v>1.492</v>
      </c>
      <c r="I12" s="11">
        <v>10</v>
      </c>
      <c r="J12" s="10">
        <f t="shared" si="0"/>
        <v>14.92</v>
      </c>
    </row>
    <row r="13" spans="1:10" x14ac:dyDescent="0.25">
      <c r="A13" s="7">
        <v>5</v>
      </c>
      <c r="B13" s="7">
        <v>4</v>
      </c>
      <c r="C13" s="8" t="s">
        <v>18</v>
      </c>
      <c r="D13" s="13" t="s">
        <v>101</v>
      </c>
      <c r="E13" s="8" t="s">
        <v>6</v>
      </c>
      <c r="F13" s="8" t="s">
        <v>19</v>
      </c>
      <c r="G13" s="14" t="s">
        <v>102</v>
      </c>
      <c r="H13" s="16">
        <v>1.714</v>
      </c>
      <c r="I13" s="11">
        <v>10</v>
      </c>
      <c r="J13" s="10">
        <f t="shared" si="0"/>
        <v>17.14</v>
      </c>
    </row>
    <row r="14" spans="1:10" x14ac:dyDescent="0.25">
      <c r="A14" s="7">
        <v>6</v>
      </c>
      <c r="B14" s="7">
        <v>4</v>
      </c>
      <c r="C14" s="8" t="s">
        <v>20</v>
      </c>
      <c r="D14" s="8" t="s">
        <v>21</v>
      </c>
      <c r="E14" s="8" t="s">
        <v>22</v>
      </c>
      <c r="F14" s="8" t="s">
        <v>23</v>
      </c>
      <c r="G14" s="14" t="s">
        <v>103</v>
      </c>
      <c r="H14" s="16">
        <v>3.3959999999999999</v>
      </c>
      <c r="I14" s="11">
        <v>10</v>
      </c>
      <c r="J14" s="10">
        <f t="shared" si="0"/>
        <v>33.96</v>
      </c>
    </row>
    <row r="15" spans="1:10" x14ac:dyDescent="0.25">
      <c r="A15" s="7">
        <v>7</v>
      </c>
      <c r="B15" s="7">
        <v>4</v>
      </c>
      <c r="C15" s="8" t="s">
        <v>24</v>
      </c>
      <c r="D15" s="8" t="s">
        <v>25</v>
      </c>
      <c r="E15" s="8" t="s">
        <v>22</v>
      </c>
      <c r="F15" s="8" t="s">
        <v>26</v>
      </c>
      <c r="G15" s="14" t="s">
        <v>104</v>
      </c>
      <c r="H15" s="16">
        <v>0.36499999999999999</v>
      </c>
      <c r="I15" s="11">
        <v>10</v>
      </c>
      <c r="J15" s="10">
        <f t="shared" si="0"/>
        <v>3.65</v>
      </c>
    </row>
    <row r="16" spans="1:10" x14ac:dyDescent="0.25">
      <c r="A16" s="7">
        <v>8</v>
      </c>
      <c r="B16" s="7">
        <v>4</v>
      </c>
      <c r="C16" s="8" t="s">
        <v>27</v>
      </c>
      <c r="D16" s="8" t="s">
        <v>28</v>
      </c>
      <c r="E16" s="8" t="s">
        <v>29</v>
      </c>
      <c r="F16" s="8" t="s">
        <v>27</v>
      </c>
      <c r="G16" s="14" t="s">
        <v>105</v>
      </c>
      <c r="H16" s="16">
        <v>0.42499999999999999</v>
      </c>
      <c r="I16" s="11">
        <v>10</v>
      </c>
      <c r="J16" s="10">
        <f t="shared" si="0"/>
        <v>4.25</v>
      </c>
    </row>
    <row r="17" spans="1:10" x14ac:dyDescent="0.25">
      <c r="A17" s="7">
        <v>9</v>
      </c>
      <c r="B17" s="7">
        <v>12</v>
      </c>
      <c r="C17" s="8" t="s">
        <v>10</v>
      </c>
      <c r="D17" s="13" t="s">
        <v>30</v>
      </c>
      <c r="E17" s="8" t="s">
        <v>31</v>
      </c>
      <c r="F17" s="13" t="s">
        <v>164</v>
      </c>
      <c r="G17" s="14" t="s">
        <v>165</v>
      </c>
      <c r="H17" s="16">
        <v>0.1469</v>
      </c>
      <c r="I17" s="11">
        <v>100</v>
      </c>
      <c r="J17" s="10">
        <f t="shared" si="0"/>
        <v>14.69</v>
      </c>
    </row>
    <row r="18" spans="1:10" x14ac:dyDescent="0.25">
      <c r="A18" s="7">
        <v>10</v>
      </c>
      <c r="B18" s="7">
        <v>1</v>
      </c>
      <c r="C18" s="8" t="s">
        <v>32</v>
      </c>
      <c r="D18" s="8" t="s">
        <v>33</v>
      </c>
      <c r="E18" s="8" t="s">
        <v>34</v>
      </c>
      <c r="F18" s="8" t="s">
        <v>32</v>
      </c>
      <c r="G18" s="14" t="s">
        <v>106</v>
      </c>
      <c r="H18" s="16">
        <v>0.92</v>
      </c>
      <c r="I18" s="11">
        <v>5</v>
      </c>
      <c r="J18" s="10">
        <f t="shared" si="0"/>
        <v>4.6000000000000005</v>
      </c>
    </row>
    <row r="19" spans="1:10" x14ac:dyDescent="0.25">
      <c r="A19" s="7">
        <v>11</v>
      </c>
      <c r="B19" s="7">
        <v>1</v>
      </c>
      <c r="C19" s="8" t="s">
        <v>35</v>
      </c>
      <c r="D19" s="8" t="s">
        <v>36</v>
      </c>
      <c r="E19" s="8" t="s">
        <v>37</v>
      </c>
      <c r="F19" s="8" t="s">
        <v>35</v>
      </c>
      <c r="G19" s="14" t="s">
        <v>107</v>
      </c>
      <c r="H19" s="16">
        <v>1.1399999999999999</v>
      </c>
      <c r="I19" s="11">
        <v>5</v>
      </c>
      <c r="J19" s="10">
        <f t="shared" si="0"/>
        <v>5.6999999999999993</v>
      </c>
    </row>
    <row r="20" spans="1:10" x14ac:dyDescent="0.25">
      <c r="A20" s="7">
        <v>12</v>
      </c>
      <c r="B20" s="7">
        <v>4</v>
      </c>
      <c r="C20" s="8" t="s">
        <v>148</v>
      </c>
      <c r="D20" s="13" t="s">
        <v>152</v>
      </c>
      <c r="E20" s="8" t="s">
        <v>39</v>
      </c>
      <c r="F20" s="15" t="s">
        <v>153</v>
      </c>
      <c r="G20" s="14" t="s">
        <v>154</v>
      </c>
      <c r="H20" s="16">
        <v>1.0469999999999999</v>
      </c>
      <c r="I20" s="11">
        <v>10</v>
      </c>
      <c r="J20" s="10">
        <f t="shared" si="0"/>
        <v>10.469999999999999</v>
      </c>
    </row>
    <row r="21" spans="1:10" x14ac:dyDescent="0.25">
      <c r="A21" s="7"/>
      <c r="B21" s="7"/>
      <c r="C21" s="8" t="s">
        <v>149</v>
      </c>
      <c r="D21" s="13" t="s">
        <v>155</v>
      </c>
      <c r="E21" s="8" t="s">
        <v>39</v>
      </c>
      <c r="F21" s="15" t="s">
        <v>156</v>
      </c>
      <c r="G21" s="14" t="s">
        <v>157</v>
      </c>
      <c r="H21" s="16">
        <v>1.0469999999999999</v>
      </c>
      <c r="I21" s="11">
        <v>10</v>
      </c>
      <c r="J21" s="10">
        <f t="shared" si="0"/>
        <v>10.469999999999999</v>
      </c>
    </row>
    <row r="22" spans="1:10" x14ac:dyDescent="0.25">
      <c r="A22" s="7"/>
      <c r="B22" s="7"/>
      <c r="C22" s="8" t="s">
        <v>150</v>
      </c>
      <c r="D22" s="13" t="s">
        <v>158</v>
      </c>
      <c r="E22" s="8" t="s">
        <v>39</v>
      </c>
      <c r="F22" s="15" t="s">
        <v>159</v>
      </c>
      <c r="G22" s="14" t="s">
        <v>160</v>
      </c>
      <c r="H22" s="16">
        <v>1.07</v>
      </c>
      <c r="I22" s="11">
        <v>10</v>
      </c>
      <c r="J22" s="10">
        <f t="shared" si="0"/>
        <v>10.700000000000001</v>
      </c>
    </row>
    <row r="23" spans="1:10" x14ac:dyDescent="0.25">
      <c r="A23" s="7"/>
      <c r="B23" s="7"/>
      <c r="C23" s="8" t="s">
        <v>151</v>
      </c>
      <c r="D23" s="13" t="s">
        <v>161</v>
      </c>
      <c r="E23" s="8" t="s">
        <v>39</v>
      </c>
      <c r="F23" s="15" t="s">
        <v>162</v>
      </c>
      <c r="G23" s="14" t="s">
        <v>163</v>
      </c>
      <c r="H23" s="16">
        <v>1.07</v>
      </c>
      <c r="I23" s="11">
        <v>10</v>
      </c>
      <c r="J23" s="10">
        <f t="shared" si="0"/>
        <v>10.700000000000001</v>
      </c>
    </row>
    <row r="24" spans="1:10" x14ac:dyDescent="0.25">
      <c r="A24" s="7"/>
      <c r="B24" s="7"/>
      <c r="C24" s="11" t="s">
        <v>108</v>
      </c>
      <c r="D24" s="13" t="s">
        <v>121</v>
      </c>
      <c r="E24" s="8" t="s">
        <v>39</v>
      </c>
      <c r="F24" s="11" t="s">
        <v>115</v>
      </c>
      <c r="G24" s="14" t="s">
        <v>122</v>
      </c>
      <c r="H24" s="16">
        <v>1.07</v>
      </c>
      <c r="I24" s="11">
        <v>10</v>
      </c>
      <c r="J24" s="10">
        <f t="shared" ref="J24" si="1">H24*I24</f>
        <v>10.700000000000001</v>
      </c>
    </row>
    <row r="25" spans="1:10" x14ac:dyDescent="0.25">
      <c r="A25" s="7"/>
      <c r="B25" s="7"/>
      <c r="C25" s="11" t="s">
        <v>109</v>
      </c>
      <c r="D25" s="13" t="s">
        <v>124</v>
      </c>
      <c r="E25" s="8" t="s">
        <v>39</v>
      </c>
      <c r="F25" s="11" t="s">
        <v>116</v>
      </c>
      <c r="G25" s="14" t="s">
        <v>123</v>
      </c>
      <c r="H25" s="16">
        <v>1.0469999999999999</v>
      </c>
      <c r="I25" s="11">
        <v>10</v>
      </c>
      <c r="J25" s="10">
        <f t="shared" si="0"/>
        <v>10.469999999999999</v>
      </c>
    </row>
    <row r="26" spans="1:10" x14ac:dyDescent="0.25">
      <c r="A26" s="7"/>
      <c r="B26" s="7"/>
      <c r="C26" s="11" t="s">
        <v>110</v>
      </c>
      <c r="D26" s="13" t="s">
        <v>126</v>
      </c>
      <c r="E26" s="8" t="s">
        <v>39</v>
      </c>
      <c r="F26" s="11" t="s">
        <v>117</v>
      </c>
      <c r="G26" s="14" t="s">
        <v>125</v>
      </c>
      <c r="H26" s="16">
        <v>1.07</v>
      </c>
      <c r="I26" s="11">
        <v>10</v>
      </c>
      <c r="J26" s="10">
        <f t="shared" si="0"/>
        <v>10.700000000000001</v>
      </c>
    </row>
    <row r="27" spans="1:10" x14ac:dyDescent="0.25">
      <c r="A27" s="7"/>
      <c r="B27" s="7"/>
      <c r="C27" s="11" t="s">
        <v>111</v>
      </c>
      <c r="D27" s="13" t="s">
        <v>127</v>
      </c>
      <c r="E27" s="8" t="s">
        <v>39</v>
      </c>
      <c r="F27" s="11" t="s">
        <v>118</v>
      </c>
      <c r="G27" s="14" t="s">
        <v>128</v>
      </c>
      <c r="H27" s="16">
        <v>1.07</v>
      </c>
      <c r="I27" s="11">
        <v>10</v>
      </c>
      <c r="J27" s="10">
        <f t="shared" si="0"/>
        <v>10.700000000000001</v>
      </c>
    </row>
    <row r="28" spans="1:10" x14ac:dyDescent="0.25">
      <c r="A28" s="7"/>
      <c r="B28" s="7"/>
      <c r="C28" s="11" t="s">
        <v>112</v>
      </c>
      <c r="D28" s="13" t="s">
        <v>129</v>
      </c>
      <c r="E28" s="8" t="s">
        <v>39</v>
      </c>
      <c r="F28" s="11" t="s">
        <v>119</v>
      </c>
      <c r="G28" s="14" t="s">
        <v>130</v>
      </c>
      <c r="H28" s="16">
        <v>1.07</v>
      </c>
      <c r="I28" s="11">
        <v>10</v>
      </c>
      <c r="J28" s="10">
        <f t="shared" si="0"/>
        <v>10.700000000000001</v>
      </c>
    </row>
    <row r="29" spans="1:10" x14ac:dyDescent="0.25">
      <c r="A29" s="7"/>
      <c r="B29" s="7"/>
      <c r="C29" s="11" t="s">
        <v>113</v>
      </c>
      <c r="D29" s="13" t="s">
        <v>131</v>
      </c>
      <c r="E29" s="8" t="s">
        <v>39</v>
      </c>
      <c r="F29" s="11" t="s">
        <v>120</v>
      </c>
      <c r="G29" s="14" t="s">
        <v>132</v>
      </c>
      <c r="H29" s="16">
        <v>1.07</v>
      </c>
      <c r="I29" s="11">
        <v>10</v>
      </c>
      <c r="J29" s="10">
        <f t="shared" si="0"/>
        <v>10.700000000000001</v>
      </c>
    </row>
    <row r="30" spans="1:10" x14ac:dyDescent="0.25">
      <c r="A30" s="7"/>
      <c r="B30" s="7"/>
      <c r="C30" s="11" t="s">
        <v>114</v>
      </c>
      <c r="D30" s="8" t="s">
        <v>38</v>
      </c>
      <c r="E30" s="8" t="s">
        <v>39</v>
      </c>
      <c r="F30" s="11" t="s">
        <v>40</v>
      </c>
      <c r="G30" s="14" t="s">
        <v>133</v>
      </c>
      <c r="H30" s="16">
        <v>1.07</v>
      </c>
      <c r="I30" s="11">
        <v>10</v>
      </c>
      <c r="J30" s="10">
        <f t="shared" si="0"/>
        <v>10.700000000000001</v>
      </c>
    </row>
    <row r="31" spans="1:10" x14ac:dyDescent="0.25">
      <c r="A31" s="7">
        <v>13</v>
      </c>
      <c r="B31" s="7">
        <v>12</v>
      </c>
      <c r="C31" s="8" t="s">
        <v>41</v>
      </c>
      <c r="D31" s="8" t="s">
        <v>42</v>
      </c>
      <c r="E31" s="8" t="s">
        <v>16</v>
      </c>
      <c r="F31" s="8" t="s">
        <v>43</v>
      </c>
      <c r="G31" s="14" t="s">
        <v>134</v>
      </c>
      <c r="H31" s="16">
        <v>5.1999999999999998E-2</v>
      </c>
      <c r="I31" s="11">
        <v>25</v>
      </c>
      <c r="J31" s="10">
        <f t="shared" si="0"/>
        <v>1.3</v>
      </c>
    </row>
    <row r="32" spans="1:10" x14ac:dyDescent="0.25">
      <c r="A32" s="7">
        <v>14</v>
      </c>
      <c r="B32" s="7">
        <v>4</v>
      </c>
      <c r="C32" s="8" t="s">
        <v>44</v>
      </c>
      <c r="D32" s="8" t="s">
        <v>45</v>
      </c>
      <c r="E32" s="8" t="s">
        <v>46</v>
      </c>
      <c r="F32" s="8" t="s">
        <v>47</v>
      </c>
      <c r="G32" s="14" t="s">
        <v>135</v>
      </c>
      <c r="H32" s="16">
        <v>2.117</v>
      </c>
      <c r="I32" s="11">
        <v>10</v>
      </c>
      <c r="J32" s="10">
        <f t="shared" si="0"/>
        <v>21.17</v>
      </c>
    </row>
    <row r="33" spans="1:10" x14ac:dyDescent="0.25">
      <c r="A33" s="7">
        <v>15</v>
      </c>
      <c r="B33" s="7">
        <v>4</v>
      </c>
      <c r="C33" s="8" t="s">
        <v>48</v>
      </c>
      <c r="D33" s="8" t="s">
        <v>49</v>
      </c>
      <c r="E33" s="8" t="s">
        <v>50</v>
      </c>
      <c r="F33" s="8" t="s">
        <v>51</v>
      </c>
      <c r="G33" s="14" t="s">
        <v>136</v>
      </c>
      <c r="H33" s="16">
        <v>0.68600000000000005</v>
      </c>
      <c r="I33" s="11">
        <v>10</v>
      </c>
      <c r="J33" s="10">
        <f t="shared" si="0"/>
        <v>6.86</v>
      </c>
    </row>
    <row r="34" spans="1:10" x14ac:dyDescent="0.25">
      <c r="A34" s="7">
        <v>16</v>
      </c>
      <c r="B34" s="7">
        <v>6</v>
      </c>
      <c r="C34" s="8" t="s">
        <v>8</v>
      </c>
      <c r="D34" s="8" t="s">
        <v>52</v>
      </c>
      <c r="E34" s="8" t="s">
        <v>10</v>
      </c>
      <c r="F34" s="8" t="s">
        <v>10</v>
      </c>
      <c r="G34" s="12"/>
      <c r="H34" s="16"/>
      <c r="I34" s="11"/>
      <c r="J34" s="10">
        <f t="shared" si="0"/>
        <v>0</v>
      </c>
    </row>
    <row r="35" spans="1:10" x14ac:dyDescent="0.25">
      <c r="A35" s="7">
        <v>17</v>
      </c>
      <c r="B35" s="7">
        <v>8</v>
      </c>
      <c r="C35" s="8" t="s">
        <v>53</v>
      </c>
      <c r="D35" s="8" t="s">
        <v>54</v>
      </c>
      <c r="E35" s="8" t="s">
        <v>55</v>
      </c>
      <c r="F35" s="8" t="s">
        <v>56</v>
      </c>
      <c r="G35" s="14" t="s">
        <v>137</v>
      </c>
      <c r="H35" s="16">
        <v>7.2999999999999995E-2</v>
      </c>
      <c r="I35" s="11">
        <v>20</v>
      </c>
      <c r="J35" s="10">
        <f t="shared" si="0"/>
        <v>1.46</v>
      </c>
    </row>
    <row r="36" spans="1:10" x14ac:dyDescent="0.25">
      <c r="A36" s="7">
        <v>18</v>
      </c>
      <c r="B36" s="7">
        <v>1</v>
      </c>
      <c r="C36" s="8" t="s">
        <v>57</v>
      </c>
      <c r="D36" s="13" t="s">
        <v>138</v>
      </c>
      <c r="E36" s="8" t="s">
        <v>58</v>
      </c>
      <c r="F36" s="8" t="s">
        <v>59</v>
      </c>
      <c r="G36" s="14" t="s">
        <v>139</v>
      </c>
      <c r="H36" s="16">
        <v>0.1</v>
      </c>
      <c r="I36" s="11">
        <v>5</v>
      </c>
      <c r="J36" s="10">
        <f t="shared" si="0"/>
        <v>0.5</v>
      </c>
    </row>
    <row r="37" spans="1:10" x14ac:dyDescent="0.25">
      <c r="A37" s="7">
        <v>19</v>
      </c>
      <c r="B37" s="7">
        <v>1</v>
      </c>
      <c r="C37" s="8" t="s">
        <v>60</v>
      </c>
      <c r="D37" s="8" t="s">
        <v>61</v>
      </c>
      <c r="E37" s="8" t="s">
        <v>62</v>
      </c>
      <c r="F37" s="8" t="s">
        <v>60</v>
      </c>
      <c r="G37" s="14" t="s">
        <v>140</v>
      </c>
      <c r="H37" s="16">
        <v>2.31</v>
      </c>
      <c r="I37" s="11">
        <v>5</v>
      </c>
      <c r="J37" s="10">
        <f t="shared" si="0"/>
        <v>11.55</v>
      </c>
    </row>
    <row r="38" spans="1:10" x14ac:dyDescent="0.25">
      <c r="A38" s="7">
        <v>20</v>
      </c>
      <c r="B38" s="7">
        <v>1</v>
      </c>
      <c r="C38" s="8" t="s">
        <v>63</v>
      </c>
      <c r="D38" s="13" t="s">
        <v>144</v>
      </c>
      <c r="E38" s="8" t="s">
        <v>143</v>
      </c>
      <c r="F38" s="13" t="s">
        <v>142</v>
      </c>
      <c r="G38" s="14" t="s">
        <v>141</v>
      </c>
      <c r="H38" s="16">
        <v>5.97</v>
      </c>
      <c r="I38" s="11">
        <v>5</v>
      </c>
      <c r="J38" s="10">
        <f t="shared" si="0"/>
        <v>29.849999999999998</v>
      </c>
    </row>
    <row r="39" spans="1:10" x14ac:dyDescent="0.25">
      <c r="A39" s="7">
        <v>21</v>
      </c>
      <c r="B39" s="7">
        <v>1</v>
      </c>
      <c r="C39" s="8" t="s">
        <v>64</v>
      </c>
      <c r="D39" s="8" t="s">
        <v>10</v>
      </c>
      <c r="E39" s="8" t="s">
        <v>143</v>
      </c>
      <c r="F39" s="8" t="s">
        <v>10</v>
      </c>
      <c r="G39" s="12"/>
      <c r="H39" s="16"/>
      <c r="I39" s="11">
        <v>0</v>
      </c>
      <c r="J39" s="10">
        <f t="shared" si="0"/>
        <v>0</v>
      </c>
    </row>
    <row r="40" spans="1:10" x14ac:dyDescent="0.25">
      <c r="A40" s="7">
        <v>22</v>
      </c>
      <c r="B40" s="7">
        <v>1</v>
      </c>
      <c r="C40" s="8" t="s">
        <v>65</v>
      </c>
      <c r="D40" s="13" t="s">
        <v>145</v>
      </c>
      <c r="E40" s="8" t="s">
        <v>143</v>
      </c>
      <c r="F40" s="13" t="s">
        <v>146</v>
      </c>
      <c r="G40" s="14" t="s">
        <v>147</v>
      </c>
      <c r="H40" s="16">
        <v>11.33</v>
      </c>
      <c r="I40" s="11">
        <v>5</v>
      </c>
      <c r="J40" s="10">
        <f t="shared" si="0"/>
        <v>56.65</v>
      </c>
    </row>
    <row r="42" spans="1:10" x14ac:dyDescent="0.25">
      <c r="J42" s="5">
        <f>SUM(J2:J40)</f>
        <v>481.74999999999983</v>
      </c>
    </row>
  </sheetData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36"/>
  <sheetViews>
    <sheetView zoomScaleNormal="100" workbookViewId="0">
      <selection activeCell="J38" sqref="J38"/>
    </sheetView>
  </sheetViews>
  <sheetFormatPr defaultRowHeight="15" x14ac:dyDescent="0.25"/>
  <cols>
    <col min="1" max="1" width="11" customWidth="1"/>
    <col min="3" max="3" width="9.140625" style="18"/>
    <col min="4" max="4" width="10" style="18" bestFit="1" customWidth="1"/>
    <col min="5" max="5" width="9.140625" style="18"/>
  </cols>
  <sheetData>
    <row r="3" spans="1:20" x14ac:dyDescent="0.25">
      <c r="G3" s="50" t="s">
        <v>183</v>
      </c>
      <c r="H3" s="50"/>
      <c r="I3" s="50"/>
      <c r="J3" s="50"/>
      <c r="M3" s="32" t="s">
        <v>194</v>
      </c>
    </row>
    <row r="4" spans="1:20" x14ac:dyDescent="0.25">
      <c r="A4" s="19" t="s">
        <v>167</v>
      </c>
      <c r="B4" s="31">
        <v>2000000</v>
      </c>
      <c r="C4" s="21" t="s">
        <v>175</v>
      </c>
      <c r="G4" s="31">
        <v>3.3000000000000002E-6</v>
      </c>
      <c r="H4" s="20" t="s">
        <v>182</v>
      </c>
      <c r="I4" s="31">
        <v>1.5E-5</v>
      </c>
      <c r="J4" s="20" t="s">
        <v>182</v>
      </c>
      <c r="M4" s="19" t="s">
        <v>80</v>
      </c>
      <c r="N4" s="37" t="s">
        <v>195</v>
      </c>
    </row>
    <row r="5" spans="1:20" x14ac:dyDescent="0.25">
      <c r="A5" s="19" t="s">
        <v>166</v>
      </c>
      <c r="B5" s="31">
        <f>1/B4</f>
        <v>4.9999999999999998E-7</v>
      </c>
      <c r="C5" s="21" t="s">
        <v>176</v>
      </c>
      <c r="G5" s="31">
        <v>4.6999999999999999E-6</v>
      </c>
      <c r="H5" s="20" t="s">
        <v>182</v>
      </c>
      <c r="I5" s="31">
        <v>2.1999999999999999E-5</v>
      </c>
      <c r="J5" s="20" t="s">
        <v>182</v>
      </c>
      <c r="M5" s="19" t="s">
        <v>81</v>
      </c>
      <c r="N5" s="37"/>
    </row>
    <row r="6" spans="1:20" x14ac:dyDescent="0.25">
      <c r="A6" s="19" t="s">
        <v>168</v>
      </c>
      <c r="B6" s="19">
        <v>12</v>
      </c>
      <c r="C6" s="21" t="s">
        <v>177</v>
      </c>
      <c r="G6" s="31">
        <v>6.8000000000000001E-6</v>
      </c>
      <c r="H6" s="20" t="s">
        <v>182</v>
      </c>
      <c r="I6" s="31">
        <v>3.3000000000000003E-5</v>
      </c>
      <c r="J6" s="20" t="s">
        <v>182</v>
      </c>
      <c r="M6" s="19" t="s">
        <v>82</v>
      </c>
      <c r="N6" s="37"/>
    </row>
    <row r="7" spans="1:20" x14ac:dyDescent="0.25">
      <c r="A7" s="19" t="s">
        <v>179</v>
      </c>
      <c r="B7" s="19">
        <v>1</v>
      </c>
      <c r="C7" s="21" t="s">
        <v>180</v>
      </c>
      <c r="G7" s="31">
        <v>8.1999999999999994E-6</v>
      </c>
      <c r="H7" s="20" t="s">
        <v>182</v>
      </c>
      <c r="I7" s="31">
        <v>4.6999999999999997E-5</v>
      </c>
      <c r="J7" s="20" t="s">
        <v>182</v>
      </c>
      <c r="M7" s="19" t="s">
        <v>83</v>
      </c>
      <c r="N7" s="37"/>
    </row>
    <row r="8" spans="1:20" x14ac:dyDescent="0.25">
      <c r="A8" s="19" t="s">
        <v>185</v>
      </c>
      <c r="B8" s="31">
        <v>3.3000000000000002E-6</v>
      </c>
      <c r="C8" s="21" t="s">
        <v>182</v>
      </c>
      <c r="G8" s="31">
        <v>1.0000000000000001E-5</v>
      </c>
      <c r="H8" s="20" t="s">
        <v>182</v>
      </c>
      <c r="I8" s="31">
        <v>6.7999999999999999E-5</v>
      </c>
      <c r="J8" s="20" t="s">
        <v>182</v>
      </c>
      <c r="M8" s="19" t="s">
        <v>84</v>
      </c>
      <c r="N8" s="37"/>
    </row>
    <row r="9" spans="1:20" x14ac:dyDescent="0.25">
      <c r="B9" s="17"/>
      <c r="G9" s="31"/>
      <c r="H9" s="20"/>
      <c r="I9" s="31">
        <v>1E-4</v>
      </c>
      <c r="J9" s="20" t="s">
        <v>182</v>
      </c>
      <c r="M9" s="19" t="s">
        <v>85</v>
      </c>
      <c r="N9" s="37"/>
    </row>
    <row r="10" spans="1:20" x14ac:dyDescent="0.25">
      <c r="B10" s="17"/>
      <c r="G10" s="17"/>
      <c r="H10" s="18"/>
      <c r="I10" s="17"/>
      <c r="J10" s="18"/>
    </row>
    <row r="11" spans="1:20" x14ac:dyDescent="0.25">
      <c r="H11" s="18"/>
      <c r="I11" s="17"/>
      <c r="J11" s="18"/>
    </row>
    <row r="12" spans="1:20" x14ac:dyDescent="0.25">
      <c r="A12" s="32" t="s">
        <v>174</v>
      </c>
      <c r="B12" s="32">
        <v>0.7</v>
      </c>
      <c r="C12" s="36" t="s">
        <v>178</v>
      </c>
      <c r="D12" s="29"/>
      <c r="F12" s="37"/>
      <c r="G12" s="37"/>
      <c r="H12" s="37"/>
      <c r="I12" s="37"/>
      <c r="J12" s="38" t="s">
        <v>195</v>
      </c>
      <c r="K12" s="37"/>
      <c r="L12" s="37"/>
      <c r="M12" s="37"/>
      <c r="N12" s="37"/>
      <c r="O12" s="37"/>
      <c r="P12" s="37"/>
    </row>
    <row r="13" spans="1:20" x14ac:dyDescent="0.25">
      <c r="A13" s="19"/>
      <c r="B13" s="19"/>
      <c r="C13" s="21"/>
      <c r="D13" s="29"/>
      <c r="F13" s="32" t="s">
        <v>184</v>
      </c>
      <c r="G13" s="32" t="s">
        <v>184</v>
      </c>
      <c r="H13" s="32" t="s">
        <v>184</v>
      </c>
      <c r="I13" s="32" t="s">
        <v>184</v>
      </c>
      <c r="J13" s="32" t="s">
        <v>184</v>
      </c>
      <c r="K13" s="32" t="s">
        <v>184</v>
      </c>
      <c r="L13" s="32" t="s">
        <v>184</v>
      </c>
      <c r="M13" s="32" t="s">
        <v>184</v>
      </c>
      <c r="N13" s="32" t="s">
        <v>184</v>
      </c>
      <c r="O13" s="32" t="s">
        <v>184</v>
      </c>
      <c r="P13" s="32" t="s">
        <v>184</v>
      </c>
      <c r="R13" s="33" t="s">
        <v>181</v>
      </c>
      <c r="S13" s="33" t="s">
        <v>181</v>
      </c>
      <c r="T13" s="33" t="s">
        <v>181</v>
      </c>
    </row>
    <row r="14" spans="1:20" x14ac:dyDescent="0.25">
      <c r="A14" s="19"/>
      <c r="B14" s="20" t="s">
        <v>173</v>
      </c>
      <c r="C14" s="21"/>
      <c r="D14" s="21" t="s">
        <v>193</v>
      </c>
      <c r="E14" s="21"/>
      <c r="F14" s="33" t="s">
        <v>148</v>
      </c>
      <c r="G14" s="33" t="s">
        <v>149</v>
      </c>
      <c r="H14" s="34" t="s">
        <v>150</v>
      </c>
      <c r="I14" s="34" t="s">
        <v>151</v>
      </c>
      <c r="J14" s="34" t="s">
        <v>186</v>
      </c>
      <c r="K14" s="34" t="s">
        <v>187</v>
      </c>
      <c r="L14" s="34" t="s">
        <v>188</v>
      </c>
      <c r="M14" s="34" t="s">
        <v>189</v>
      </c>
      <c r="N14" s="34" t="s">
        <v>190</v>
      </c>
      <c r="O14" s="34" t="s">
        <v>191</v>
      </c>
      <c r="P14" s="34" t="s">
        <v>192</v>
      </c>
      <c r="R14" s="35">
        <v>0.01</v>
      </c>
      <c r="S14" s="35">
        <v>0.05</v>
      </c>
      <c r="T14" s="35">
        <v>0.1</v>
      </c>
    </row>
    <row r="15" spans="1:20" x14ac:dyDescent="0.25">
      <c r="A15" s="19" t="s">
        <v>169</v>
      </c>
      <c r="B15" s="19">
        <v>7.5</v>
      </c>
      <c r="C15" s="21" t="s">
        <v>177</v>
      </c>
      <c r="D15" s="21">
        <f>(B15*$B$5)/$B$6</f>
        <v>3.1249999999999997E-7</v>
      </c>
      <c r="E15" s="21" t="s">
        <v>176</v>
      </c>
      <c r="F15" s="22">
        <f>(($B$6-B15)*D15)/$G$4</f>
        <v>0.42613636363636359</v>
      </c>
      <c r="G15" s="22">
        <f>(($B$6-B15)*D15)/$G$5</f>
        <v>0.29920212765957444</v>
      </c>
      <c r="H15" s="22">
        <f>(($B$6-B15)*D15)/$G$6</f>
        <v>0.20680147058823528</v>
      </c>
      <c r="I15" s="22">
        <f>(($B$6-B15)*D15)/$G$7</f>
        <v>0.17149390243902438</v>
      </c>
      <c r="J15" s="22">
        <f>(($B$6-B15)*D15)/$G$8</f>
        <v>0.14062499999999997</v>
      </c>
      <c r="K15" s="22">
        <f>(($B$6-B15)*D15)/$I$4</f>
        <v>9.3749999999999986E-2</v>
      </c>
      <c r="L15" s="25">
        <f>(($B$6-B15)*D15)/$I$5</f>
        <v>6.3920454545454544E-2</v>
      </c>
      <c r="M15" s="25">
        <f>(($B$6-B15)*D15)/$I$6</f>
        <v>4.2613636363636354E-2</v>
      </c>
      <c r="N15" s="24">
        <f>(($B$6-B15)*D15)/$I$7</f>
        <v>2.9920212765957445E-2</v>
      </c>
      <c r="O15" s="24">
        <f>(($B$6-B15)*D15)/$I$8</f>
        <v>2.0680147058823529E-2</v>
      </c>
      <c r="P15" s="24">
        <f>(($B$6-B15)*D15)/$I$9</f>
        <v>1.4062499999999999E-2</v>
      </c>
      <c r="R15" s="26">
        <f>$B$12*(1/100)</f>
        <v>6.9999999999999993E-3</v>
      </c>
      <c r="S15" s="27">
        <f>$B$12*(5/100)</f>
        <v>3.4999999999999996E-2</v>
      </c>
      <c r="T15" s="28">
        <f>$B$12*(10/100)</f>
        <v>6.9999999999999993E-2</v>
      </c>
    </row>
    <row r="16" spans="1:20" x14ac:dyDescent="0.25">
      <c r="A16" s="19" t="s">
        <v>170</v>
      </c>
      <c r="B16" s="19">
        <v>10.8</v>
      </c>
      <c r="C16" s="21" t="s">
        <v>177</v>
      </c>
      <c r="D16" s="21">
        <f t="shared" ref="D16:D18" si="0">(B16*$B$5)/$B$6</f>
        <v>4.4999999999999998E-7</v>
      </c>
      <c r="E16" s="21" t="s">
        <v>176</v>
      </c>
      <c r="F16" s="22">
        <f t="shared" ref="F16:F18" si="1">(($B$6-B16)*D16)/$G$4</f>
        <v>0.16363636363636352</v>
      </c>
      <c r="G16" s="22">
        <f t="shared" ref="G16:G18" si="2">(($B$6-B16)*D16)/$G$5</f>
        <v>0.11489361702127654</v>
      </c>
      <c r="H16" s="22">
        <f t="shared" ref="H16:H18" si="3">(($B$6-B16)*D16)/$G$6</f>
        <v>7.9411764705882307E-2</v>
      </c>
      <c r="I16" s="25">
        <f t="shared" ref="I16:I18" si="4">(($B$6-B16)*D16)/$G$7</f>
        <v>6.5853658536585327E-2</v>
      </c>
      <c r="J16" s="25">
        <f t="shared" ref="J16:J18" si="5">(($B$6-B16)*D16)/$G$8</f>
        <v>5.3999999999999965E-2</v>
      </c>
      <c r="K16" s="25">
        <f t="shared" ref="K16:K18" si="6">(($B$6-B16)*D16)/$I$4</f>
        <v>3.5999999999999976E-2</v>
      </c>
      <c r="L16" s="24">
        <f t="shared" ref="L16:L18" si="7">(($B$6-B16)*D16)/$I$5</f>
        <v>2.4545454545454534E-2</v>
      </c>
      <c r="M16" s="24">
        <f t="shared" ref="M16:M18" si="8">(($B$6-B16)*D16)/$I$6</f>
        <v>1.6363636363636355E-2</v>
      </c>
      <c r="N16" s="24">
        <f t="shared" ref="N16:N18" si="9">(($B$6-B16)*D16)/$I$7</f>
        <v>1.1489361702127655E-2</v>
      </c>
      <c r="O16" s="24">
        <f t="shared" ref="O16:O18" si="10">(($B$6-B16)*D16)/$I$8</f>
        <v>7.941176470588231E-3</v>
      </c>
      <c r="P16" s="23">
        <f t="shared" ref="P16:P18" si="11">(($B$6-B16)*D16)/$I$9</f>
        <v>5.3999999999999968E-3</v>
      </c>
    </row>
    <row r="17" spans="1:20" x14ac:dyDescent="0.25">
      <c r="A17" s="19" t="s">
        <v>171</v>
      </c>
      <c r="B17" s="19">
        <v>7.2</v>
      </c>
      <c r="C17" s="21" t="s">
        <v>177</v>
      </c>
      <c r="D17" s="21">
        <f t="shared" si="0"/>
        <v>2.9999999999999999E-7</v>
      </c>
      <c r="E17" s="21" t="s">
        <v>176</v>
      </c>
      <c r="F17" s="22">
        <f t="shared" si="1"/>
        <v>0.43636363636363634</v>
      </c>
      <c r="G17" s="22">
        <f t="shared" si="2"/>
        <v>0.30638297872340425</v>
      </c>
      <c r="H17" s="22">
        <f t="shared" si="3"/>
        <v>0.21176470588235294</v>
      </c>
      <c r="I17" s="22">
        <f t="shared" si="4"/>
        <v>0.17560975609756099</v>
      </c>
      <c r="J17" s="22">
        <f t="shared" si="5"/>
        <v>0.14399999999999999</v>
      </c>
      <c r="K17" s="22">
        <f t="shared" si="6"/>
        <v>9.6000000000000002E-2</v>
      </c>
      <c r="L17" s="25">
        <f t="shared" si="7"/>
        <v>6.545454545454546E-2</v>
      </c>
      <c r="M17" s="25">
        <f t="shared" si="8"/>
        <v>4.3636363636363633E-2</v>
      </c>
      <c r="N17" s="24">
        <f t="shared" si="9"/>
        <v>3.0638297872340427E-2</v>
      </c>
      <c r="O17" s="24">
        <f t="shared" si="10"/>
        <v>2.1176470588235293E-2</v>
      </c>
      <c r="P17" s="24">
        <f t="shared" si="11"/>
        <v>1.44E-2</v>
      </c>
    </row>
    <row r="18" spans="1:20" x14ac:dyDescent="0.25">
      <c r="A18" s="19" t="s">
        <v>172</v>
      </c>
      <c r="B18" s="19">
        <v>9.6</v>
      </c>
      <c r="C18" s="21" t="s">
        <v>177</v>
      </c>
      <c r="D18" s="21">
        <f t="shared" si="0"/>
        <v>3.9999999999999998E-7</v>
      </c>
      <c r="E18" s="21" t="s">
        <v>176</v>
      </c>
      <c r="F18" s="22">
        <f t="shared" si="1"/>
        <v>0.29090909090909095</v>
      </c>
      <c r="G18" s="22">
        <f t="shared" si="2"/>
        <v>0.20425531914893622</v>
      </c>
      <c r="H18" s="22">
        <f t="shared" si="3"/>
        <v>0.14117647058823532</v>
      </c>
      <c r="I18" s="22">
        <f t="shared" si="4"/>
        <v>0.11707317073170734</v>
      </c>
      <c r="J18" s="22">
        <f t="shared" si="5"/>
        <v>9.6000000000000002E-2</v>
      </c>
      <c r="K18" s="25">
        <f t="shared" si="6"/>
        <v>6.4000000000000001E-2</v>
      </c>
      <c r="L18" s="25">
        <f t="shared" si="7"/>
        <v>4.363636363636364E-2</v>
      </c>
      <c r="M18" s="24">
        <f t="shared" si="8"/>
        <v>2.9090909090909091E-2</v>
      </c>
      <c r="N18" s="24">
        <f t="shared" si="9"/>
        <v>2.0425531914893619E-2</v>
      </c>
      <c r="O18" s="24">
        <f t="shared" si="10"/>
        <v>1.4117647058823532E-2</v>
      </c>
      <c r="P18" s="24">
        <f t="shared" si="11"/>
        <v>9.6000000000000009E-3</v>
      </c>
    </row>
    <row r="20" spans="1:20" x14ac:dyDescent="0.25">
      <c r="A20" s="32" t="s">
        <v>174</v>
      </c>
      <c r="B20" s="32">
        <v>1</v>
      </c>
      <c r="C20" s="36" t="s">
        <v>178</v>
      </c>
      <c r="D20" s="29"/>
    </row>
    <row r="21" spans="1:20" x14ac:dyDescent="0.25">
      <c r="A21" s="19"/>
      <c r="B21" s="19"/>
      <c r="C21" s="21"/>
      <c r="D21" s="29"/>
      <c r="F21" s="32" t="s">
        <v>184</v>
      </c>
      <c r="G21" s="32" t="s">
        <v>184</v>
      </c>
      <c r="H21" s="32" t="s">
        <v>184</v>
      </c>
      <c r="I21" s="32" t="s">
        <v>184</v>
      </c>
      <c r="J21" s="32" t="s">
        <v>184</v>
      </c>
      <c r="K21" s="32" t="s">
        <v>184</v>
      </c>
      <c r="L21" s="32" t="s">
        <v>184</v>
      </c>
      <c r="M21" s="32" t="s">
        <v>184</v>
      </c>
      <c r="N21" s="32" t="s">
        <v>184</v>
      </c>
      <c r="O21" s="32" t="s">
        <v>184</v>
      </c>
      <c r="P21" s="32" t="s">
        <v>184</v>
      </c>
      <c r="R21" s="33" t="s">
        <v>181</v>
      </c>
      <c r="S21" s="33" t="s">
        <v>181</v>
      </c>
      <c r="T21" s="33" t="s">
        <v>181</v>
      </c>
    </row>
    <row r="22" spans="1:20" x14ac:dyDescent="0.25">
      <c r="A22" s="19"/>
      <c r="B22" s="20" t="s">
        <v>173</v>
      </c>
      <c r="C22" s="21"/>
      <c r="D22" s="21" t="s">
        <v>193</v>
      </c>
      <c r="E22" s="21"/>
      <c r="F22" s="33" t="s">
        <v>148</v>
      </c>
      <c r="G22" s="33" t="s">
        <v>149</v>
      </c>
      <c r="H22" s="34" t="s">
        <v>150</v>
      </c>
      <c r="I22" s="34" t="s">
        <v>151</v>
      </c>
      <c r="J22" s="34" t="s">
        <v>186</v>
      </c>
      <c r="K22" s="34" t="s">
        <v>187</v>
      </c>
      <c r="L22" s="34" t="s">
        <v>188</v>
      </c>
      <c r="M22" s="34" t="s">
        <v>189</v>
      </c>
      <c r="N22" s="34" t="s">
        <v>190</v>
      </c>
      <c r="O22" s="34" t="s">
        <v>191</v>
      </c>
      <c r="P22" s="34" t="s">
        <v>192</v>
      </c>
      <c r="R22" s="35">
        <v>0.01</v>
      </c>
      <c r="S22" s="35">
        <v>0.05</v>
      </c>
      <c r="T22" s="35">
        <v>0.1</v>
      </c>
    </row>
    <row r="23" spans="1:20" x14ac:dyDescent="0.25">
      <c r="A23" s="19" t="s">
        <v>169</v>
      </c>
      <c r="B23" s="19">
        <v>8.1</v>
      </c>
      <c r="C23" s="21" t="s">
        <v>177</v>
      </c>
      <c r="D23" s="21">
        <f t="shared" ref="D23:D26" si="12">(B23*$B$5)/$B$6</f>
        <v>3.3749999999999995E-7</v>
      </c>
      <c r="E23" s="21" t="s">
        <v>176</v>
      </c>
      <c r="F23" s="22">
        <f>(($B$6-B23)*D23)/$G$4</f>
        <v>0.39886363636363631</v>
      </c>
      <c r="G23" s="30">
        <f>(($B$6-B23)*D23)/$G$5</f>
        <v>0.2800531914893617</v>
      </c>
      <c r="H23" s="30">
        <f>(($B$6-B23)*D23)/$G$6</f>
        <v>0.19356617647058821</v>
      </c>
      <c r="I23" s="30">
        <f>(($B$6-B23)*D23)/$G$7</f>
        <v>0.16051829268292683</v>
      </c>
      <c r="J23" s="30">
        <f>(($B$6-B23)*D23)/$G$8</f>
        <v>0.13162499999999999</v>
      </c>
      <c r="K23" s="25">
        <f>(($B$6-B23)*D23)/$I$4</f>
        <v>8.7749999999999995E-2</v>
      </c>
      <c r="L23" s="25">
        <f>(($B$6-B23)*D23)/$I$5</f>
        <v>5.9829545454545448E-2</v>
      </c>
      <c r="M23" s="24">
        <f>(($B$6-B23)*D23)/$I$6</f>
        <v>3.988636363636363E-2</v>
      </c>
      <c r="N23" s="24">
        <f>(($B$6-B23)*D23)/$I$7</f>
        <v>2.800531914893617E-2</v>
      </c>
      <c r="O23" s="24">
        <f>(($B$6-B23)*D23)/$I$8</f>
        <v>1.9356617647058823E-2</v>
      </c>
      <c r="P23" s="24">
        <f>(($B$6-B23)*D23)/$I$9</f>
        <v>1.3162499999999999E-2</v>
      </c>
      <c r="R23" s="26">
        <f>$B$20*(1/100)</f>
        <v>0.01</v>
      </c>
      <c r="S23" s="27">
        <f>$B$20*(5/100)</f>
        <v>0.05</v>
      </c>
      <c r="T23" s="28">
        <f>$B$20*(10/100)</f>
        <v>0.1</v>
      </c>
    </row>
    <row r="24" spans="1:20" x14ac:dyDescent="0.25">
      <c r="A24" s="19" t="s">
        <v>170</v>
      </c>
      <c r="B24" s="19">
        <v>11.2</v>
      </c>
      <c r="C24" s="21" t="s">
        <v>177</v>
      </c>
      <c r="D24" s="21">
        <f t="shared" si="12"/>
        <v>4.6666666666666666E-7</v>
      </c>
      <c r="E24" s="21" t="s">
        <v>176</v>
      </c>
      <c r="F24" s="22">
        <f t="shared" ref="F24:F26" si="13">(($B$6-B24)*D24)/$G$4</f>
        <v>0.11313131313131322</v>
      </c>
      <c r="G24" s="25">
        <f t="shared" ref="G24:G26" si="14">(($B$6-B24)*D24)/$G$5</f>
        <v>7.943262411347525E-2</v>
      </c>
      <c r="H24" s="25">
        <f t="shared" ref="H24:H26" si="15">(($B$6-B24)*D24)/$G$6</f>
        <v>5.4901960784313773E-2</v>
      </c>
      <c r="I24" s="24">
        <f t="shared" ref="I24:I26" si="16">(($B$6-B24)*D24)/$G$7</f>
        <v>4.5528455284552891E-2</v>
      </c>
      <c r="J24" s="24">
        <f t="shared" ref="J24:J26" si="17">(($B$6-B24)*D24)/$G$8</f>
        <v>3.7333333333333364E-2</v>
      </c>
      <c r="K24" s="24">
        <f t="shared" ref="K24:K26" si="18">(($B$6-B24)*D24)/$I$4</f>
        <v>2.4888888888888908E-2</v>
      </c>
      <c r="L24" s="24">
        <f t="shared" ref="L24:L26" si="19">(($B$6-B24)*D24)/$I$5</f>
        <v>1.6969696969696985E-2</v>
      </c>
      <c r="M24" s="24">
        <f t="shared" ref="M24:M26" si="20">(($B$6-B24)*D24)/$I$6</f>
        <v>1.1313131313131322E-2</v>
      </c>
      <c r="N24" s="23">
        <f t="shared" ref="N24:N26" si="21">(($B$6-B24)*D24)/$I$7</f>
        <v>7.943262411347525E-3</v>
      </c>
      <c r="O24" s="23">
        <f t="shared" ref="O24:O26" si="22">(($B$6-B24)*D24)/$I$8</f>
        <v>5.490196078431377E-3</v>
      </c>
      <c r="P24" s="23">
        <f t="shared" ref="P24:P26" si="23">(($B$6-B24)*D24)/$I$9</f>
        <v>3.7333333333333363E-3</v>
      </c>
    </row>
    <row r="25" spans="1:20" x14ac:dyDescent="0.25">
      <c r="A25" s="19" t="s">
        <v>171</v>
      </c>
      <c r="B25" s="19">
        <v>7.8</v>
      </c>
      <c r="C25" s="21" t="s">
        <v>177</v>
      </c>
      <c r="D25" s="21">
        <f t="shared" si="12"/>
        <v>3.2500000000000001E-7</v>
      </c>
      <c r="E25" s="21" t="s">
        <v>176</v>
      </c>
      <c r="F25" s="22">
        <f t="shared" si="13"/>
        <v>0.41363636363636364</v>
      </c>
      <c r="G25" s="30">
        <f t="shared" si="14"/>
        <v>0.29042553191489362</v>
      </c>
      <c r="H25" s="30">
        <f t="shared" si="15"/>
        <v>0.20073529411764707</v>
      </c>
      <c r="I25" s="30">
        <f t="shared" si="16"/>
        <v>0.16646341463414635</v>
      </c>
      <c r="J25" s="30">
        <f t="shared" si="17"/>
        <v>0.13649999999999998</v>
      </c>
      <c r="K25" s="25">
        <f t="shared" si="18"/>
        <v>9.0999999999999998E-2</v>
      </c>
      <c r="L25" s="25">
        <f t="shared" si="19"/>
        <v>6.2045454545454549E-2</v>
      </c>
      <c r="M25" s="24">
        <f t="shared" si="20"/>
        <v>4.1363636363636359E-2</v>
      </c>
      <c r="N25" s="24">
        <f t="shared" si="21"/>
        <v>2.9042553191489365E-2</v>
      </c>
      <c r="O25" s="24">
        <f t="shared" si="22"/>
        <v>2.0073529411764705E-2</v>
      </c>
      <c r="P25" s="24">
        <f t="shared" si="23"/>
        <v>1.3650000000000001E-2</v>
      </c>
    </row>
    <row r="26" spans="1:20" x14ac:dyDescent="0.25">
      <c r="A26" s="19" t="s">
        <v>172</v>
      </c>
      <c r="B26" s="19">
        <v>10</v>
      </c>
      <c r="C26" s="21" t="s">
        <v>177</v>
      </c>
      <c r="D26" s="21">
        <f t="shared" si="12"/>
        <v>4.1666666666666661E-7</v>
      </c>
      <c r="E26" s="21" t="s">
        <v>176</v>
      </c>
      <c r="F26" s="22">
        <f t="shared" si="13"/>
        <v>0.25252525252525249</v>
      </c>
      <c r="G26" s="30">
        <f t="shared" si="14"/>
        <v>0.17730496453900707</v>
      </c>
      <c r="H26" s="30">
        <f t="shared" si="15"/>
        <v>0.12254901960784312</v>
      </c>
      <c r="I26" s="30">
        <f t="shared" si="16"/>
        <v>0.1016260162601626</v>
      </c>
      <c r="J26" s="25">
        <f t="shared" si="17"/>
        <v>8.3333333333333315E-2</v>
      </c>
      <c r="K26" s="25">
        <f t="shared" si="18"/>
        <v>5.5555555555555546E-2</v>
      </c>
      <c r="L26" s="24">
        <f t="shared" si="19"/>
        <v>3.7878787878787873E-2</v>
      </c>
      <c r="M26" s="24">
        <f t="shared" si="20"/>
        <v>2.5252525252525249E-2</v>
      </c>
      <c r="N26" s="24">
        <f t="shared" si="21"/>
        <v>1.7730496453900707E-2</v>
      </c>
      <c r="O26" s="24">
        <f t="shared" si="22"/>
        <v>1.2254901960784312E-2</v>
      </c>
      <c r="P26" s="23">
        <f t="shared" si="23"/>
        <v>8.3333333333333315E-3</v>
      </c>
    </row>
    <row r="30" spans="1:20" x14ac:dyDescent="0.25">
      <c r="G30" s="19" t="s">
        <v>201</v>
      </c>
      <c r="H30" s="19" t="s">
        <v>202</v>
      </c>
      <c r="L30" s="48" t="s">
        <v>201</v>
      </c>
      <c r="M30" s="48" t="s">
        <v>202</v>
      </c>
    </row>
    <row r="31" spans="1:20" x14ac:dyDescent="0.25">
      <c r="G31" s="19">
        <v>10</v>
      </c>
      <c r="H31" s="19">
        <v>5.6000000000000001E-2</v>
      </c>
      <c r="K31" s="49">
        <v>1</v>
      </c>
      <c r="L31" s="49">
        <v>10</v>
      </c>
      <c r="M31" s="49">
        <v>5.6000000000000001E-2</v>
      </c>
    </row>
    <row r="32" spans="1:20" x14ac:dyDescent="0.25">
      <c r="G32" s="19">
        <v>22</v>
      </c>
      <c r="H32" s="19">
        <v>0.1</v>
      </c>
      <c r="K32" s="20">
        <v>2</v>
      </c>
      <c r="L32" s="20">
        <v>22</v>
      </c>
      <c r="M32" s="20">
        <v>5.6000000000000001E-2</v>
      </c>
    </row>
    <row r="33" spans="7:13" x14ac:dyDescent="0.25">
      <c r="G33" s="19">
        <v>47</v>
      </c>
      <c r="H33" s="19">
        <v>0.15</v>
      </c>
      <c r="K33" s="20">
        <v>3</v>
      </c>
      <c r="L33" s="20">
        <v>47</v>
      </c>
      <c r="M33" s="20">
        <v>5.6000000000000001E-2</v>
      </c>
    </row>
    <row r="34" spans="7:13" x14ac:dyDescent="0.25">
      <c r="G34" s="19">
        <v>100</v>
      </c>
      <c r="H34" s="19"/>
      <c r="K34" s="20">
        <v>4</v>
      </c>
      <c r="L34" s="20">
        <v>100</v>
      </c>
      <c r="M34" s="20">
        <v>5.6000000000000001E-2</v>
      </c>
    </row>
    <row r="35" spans="7:13" x14ac:dyDescent="0.25">
      <c r="K35" s="20">
        <v>5</v>
      </c>
      <c r="L35" s="20">
        <v>100</v>
      </c>
      <c r="M35" s="20">
        <v>0.1</v>
      </c>
    </row>
    <row r="36" spans="7:13" x14ac:dyDescent="0.25">
      <c r="K36" s="20">
        <v>6</v>
      </c>
      <c r="L36" s="20">
        <v>100</v>
      </c>
      <c r="M36" s="20">
        <v>0.15</v>
      </c>
    </row>
  </sheetData>
  <mergeCells count="1">
    <mergeCell ref="G3:J3"/>
  </mergeCells>
  <pageMargins left="0.7" right="0.7" top="0.75" bottom="0.75" header="0.3" footer="0.3"/>
  <pageSetup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M33"/>
  <sheetViews>
    <sheetView workbookViewId="0">
      <selection activeCell="D43" sqref="D43"/>
    </sheetView>
  </sheetViews>
  <sheetFormatPr defaultRowHeight="15" x14ac:dyDescent="0.25"/>
  <sheetData>
    <row r="2" spans="1:13" ht="15.75" thickBot="1" x14ac:dyDescent="0.3"/>
    <row r="3" spans="1:13" ht="15.75" thickBot="1" x14ac:dyDescent="0.3">
      <c r="A3" s="39" t="s">
        <v>174</v>
      </c>
      <c r="B3" s="42"/>
      <c r="C3" s="40"/>
      <c r="D3" s="19"/>
      <c r="E3" s="19"/>
      <c r="F3" s="19"/>
      <c r="G3" s="19"/>
      <c r="H3" s="19"/>
      <c r="I3" s="19"/>
      <c r="J3" s="19"/>
      <c r="K3" s="19"/>
      <c r="L3" s="19"/>
      <c r="M3" s="19"/>
    </row>
    <row r="4" spans="1:13" ht="15.75" thickBot="1" x14ac:dyDescent="0.3">
      <c r="A4" s="39" t="s">
        <v>196</v>
      </c>
      <c r="B4" s="42"/>
      <c r="C4" s="40" t="s">
        <v>184</v>
      </c>
      <c r="D4" s="19" t="s">
        <v>184</v>
      </c>
      <c r="E4" s="19" t="s">
        <v>184</v>
      </c>
      <c r="F4" s="19" t="s">
        <v>184</v>
      </c>
      <c r="G4" s="19" t="s">
        <v>184</v>
      </c>
      <c r="H4" s="19" t="s">
        <v>184</v>
      </c>
      <c r="I4" s="19" t="s">
        <v>184</v>
      </c>
      <c r="J4" s="19" t="s">
        <v>184</v>
      </c>
      <c r="K4" s="19" t="s">
        <v>184</v>
      </c>
      <c r="L4" s="19" t="s">
        <v>184</v>
      </c>
      <c r="M4" s="19" t="s">
        <v>184</v>
      </c>
    </row>
    <row r="5" spans="1:13" x14ac:dyDescent="0.25">
      <c r="A5" s="19"/>
      <c r="B5" s="41" t="s">
        <v>198</v>
      </c>
      <c r="C5" s="19" t="s">
        <v>148</v>
      </c>
      <c r="D5" s="19" t="s">
        <v>149</v>
      </c>
      <c r="E5" s="19" t="s">
        <v>150</v>
      </c>
      <c r="F5" s="19" t="s">
        <v>151</v>
      </c>
      <c r="G5" s="19" t="s">
        <v>186</v>
      </c>
      <c r="H5" s="19" t="s">
        <v>187</v>
      </c>
      <c r="I5" s="19" t="s">
        <v>188</v>
      </c>
      <c r="J5" s="19" t="s">
        <v>189</v>
      </c>
      <c r="K5" s="19" t="s">
        <v>190</v>
      </c>
      <c r="L5" s="19" t="s">
        <v>191</v>
      </c>
      <c r="M5" s="19" t="s">
        <v>192</v>
      </c>
    </row>
    <row r="6" spans="1:13" x14ac:dyDescent="0.25">
      <c r="A6" s="19" t="s">
        <v>169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</row>
    <row r="7" spans="1:13" x14ac:dyDescent="0.25">
      <c r="A7" s="19" t="s">
        <v>170</v>
      </c>
      <c r="B7" s="19"/>
      <c r="C7" s="19"/>
      <c r="D7" s="19"/>
      <c r="E7" s="19"/>
      <c r="F7" s="19"/>
      <c r="G7" s="19"/>
      <c r="H7" s="19"/>
      <c r="I7" s="19"/>
      <c r="J7" s="19"/>
      <c r="K7" s="19"/>
      <c r="L7" s="19"/>
      <c r="M7" s="19"/>
    </row>
    <row r="8" spans="1:13" x14ac:dyDescent="0.25">
      <c r="A8" s="19" t="s">
        <v>171</v>
      </c>
      <c r="B8" s="19"/>
      <c r="C8" s="19"/>
      <c r="D8" s="19"/>
      <c r="E8" s="19"/>
      <c r="F8" s="19"/>
      <c r="G8" s="19"/>
      <c r="H8" s="19"/>
      <c r="I8" s="19"/>
      <c r="J8" s="19"/>
      <c r="K8" s="19"/>
      <c r="L8" s="19"/>
      <c r="M8" s="19"/>
    </row>
    <row r="9" spans="1:13" x14ac:dyDescent="0.25">
      <c r="A9" s="19" t="s">
        <v>172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</row>
    <row r="10" spans="1:13" ht="15.75" thickBot="1" x14ac:dyDescent="0.3"/>
    <row r="11" spans="1:13" ht="15.75" thickBot="1" x14ac:dyDescent="0.3">
      <c r="A11" s="39" t="s">
        <v>174</v>
      </c>
      <c r="B11" s="42"/>
      <c r="C11" s="40"/>
      <c r="D11" s="19"/>
      <c r="E11" s="19"/>
      <c r="F11" s="19"/>
      <c r="G11" s="19"/>
      <c r="H11" s="19"/>
      <c r="I11" s="19"/>
      <c r="J11" s="19"/>
      <c r="K11" s="19"/>
      <c r="L11" s="19"/>
      <c r="M11" s="19"/>
    </row>
    <row r="12" spans="1:13" ht="15.75" thickBot="1" x14ac:dyDescent="0.3">
      <c r="A12" s="39" t="s">
        <v>196</v>
      </c>
      <c r="B12" s="42"/>
      <c r="C12" s="40" t="s">
        <v>184</v>
      </c>
      <c r="D12" s="19" t="s">
        <v>184</v>
      </c>
      <c r="E12" s="19" t="s">
        <v>184</v>
      </c>
      <c r="F12" s="19" t="s">
        <v>184</v>
      </c>
      <c r="G12" s="19" t="s">
        <v>184</v>
      </c>
      <c r="H12" s="19" t="s">
        <v>184</v>
      </c>
      <c r="I12" s="19" t="s">
        <v>184</v>
      </c>
      <c r="J12" s="19" t="s">
        <v>184</v>
      </c>
      <c r="K12" s="19" t="s">
        <v>184</v>
      </c>
      <c r="L12" s="19" t="s">
        <v>184</v>
      </c>
      <c r="M12" s="19" t="s">
        <v>184</v>
      </c>
    </row>
    <row r="13" spans="1:13" x14ac:dyDescent="0.25">
      <c r="A13" s="19"/>
      <c r="B13" s="41" t="s">
        <v>198</v>
      </c>
      <c r="C13" s="19" t="s">
        <v>148</v>
      </c>
      <c r="D13" s="19" t="s">
        <v>149</v>
      </c>
      <c r="E13" s="19" t="s">
        <v>150</v>
      </c>
      <c r="F13" s="19" t="s">
        <v>151</v>
      </c>
      <c r="G13" s="19" t="s">
        <v>186</v>
      </c>
      <c r="H13" s="19" t="s">
        <v>187</v>
      </c>
      <c r="I13" s="19" t="s">
        <v>188</v>
      </c>
      <c r="J13" s="19" t="s">
        <v>189</v>
      </c>
      <c r="K13" s="19" t="s">
        <v>190</v>
      </c>
      <c r="L13" s="19" t="s">
        <v>191</v>
      </c>
      <c r="M13" s="19" t="s">
        <v>192</v>
      </c>
    </row>
    <row r="14" spans="1:13" x14ac:dyDescent="0.25">
      <c r="A14" s="19" t="s">
        <v>169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</row>
    <row r="15" spans="1:13" x14ac:dyDescent="0.25">
      <c r="A15" s="19" t="s">
        <v>170</v>
      </c>
      <c r="B15" s="19"/>
      <c r="C15" s="19"/>
      <c r="D15" s="19"/>
      <c r="E15" s="19"/>
      <c r="F15" s="19"/>
      <c r="G15" s="19"/>
      <c r="H15" s="19"/>
      <c r="I15" s="19"/>
      <c r="J15" s="19"/>
      <c r="K15" s="19"/>
      <c r="L15" s="19"/>
      <c r="M15" s="19"/>
    </row>
    <row r="16" spans="1:13" x14ac:dyDescent="0.25">
      <c r="A16" s="19" t="s">
        <v>171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</row>
    <row r="17" spans="1:13" x14ac:dyDescent="0.25">
      <c r="A17" s="19" t="s">
        <v>172</v>
      </c>
      <c r="B17" s="19"/>
      <c r="C17" s="19"/>
      <c r="D17" s="19"/>
      <c r="E17" s="19"/>
      <c r="F17" s="19"/>
      <c r="G17" s="19"/>
      <c r="H17" s="19"/>
      <c r="I17" s="19"/>
      <c r="J17" s="19"/>
      <c r="K17" s="19"/>
      <c r="L17" s="19"/>
      <c r="M17" s="19"/>
    </row>
    <row r="18" spans="1:13" ht="15.75" thickBot="1" x14ac:dyDescent="0.3"/>
    <row r="19" spans="1:13" ht="15.75" thickBot="1" x14ac:dyDescent="0.3">
      <c r="A19" s="39" t="s">
        <v>174</v>
      </c>
      <c r="B19" s="42"/>
      <c r="C19" s="40"/>
      <c r="D19" s="19"/>
      <c r="E19" s="19"/>
      <c r="F19" s="19"/>
      <c r="G19" s="19"/>
      <c r="H19" s="19"/>
      <c r="I19" s="19"/>
      <c r="J19" s="19"/>
      <c r="K19" s="19"/>
      <c r="L19" s="19"/>
      <c r="M19" s="19"/>
    </row>
    <row r="20" spans="1:13" ht="15.75" thickBot="1" x14ac:dyDescent="0.3">
      <c r="A20" s="39" t="s">
        <v>196</v>
      </c>
      <c r="B20" s="42"/>
      <c r="C20" s="40" t="s">
        <v>184</v>
      </c>
      <c r="D20" s="19" t="s">
        <v>184</v>
      </c>
      <c r="E20" s="19" t="s">
        <v>184</v>
      </c>
      <c r="F20" s="19" t="s">
        <v>184</v>
      </c>
      <c r="G20" s="19" t="s">
        <v>184</v>
      </c>
      <c r="H20" s="19" t="s">
        <v>184</v>
      </c>
      <c r="I20" s="19" t="s">
        <v>184</v>
      </c>
      <c r="J20" s="19" t="s">
        <v>184</v>
      </c>
      <c r="K20" s="19" t="s">
        <v>184</v>
      </c>
      <c r="L20" s="19" t="s">
        <v>184</v>
      </c>
      <c r="M20" s="19" t="s">
        <v>184</v>
      </c>
    </row>
    <row r="21" spans="1:13" x14ac:dyDescent="0.25">
      <c r="A21" s="19"/>
      <c r="B21" s="41" t="s">
        <v>198</v>
      </c>
      <c r="C21" s="19" t="s">
        <v>148</v>
      </c>
      <c r="D21" s="19" t="s">
        <v>149</v>
      </c>
      <c r="E21" s="19" t="s">
        <v>150</v>
      </c>
      <c r="F21" s="19" t="s">
        <v>151</v>
      </c>
      <c r="G21" s="19" t="s">
        <v>186</v>
      </c>
      <c r="H21" s="19" t="s">
        <v>187</v>
      </c>
      <c r="I21" s="19" t="s">
        <v>188</v>
      </c>
      <c r="J21" s="19" t="s">
        <v>189</v>
      </c>
      <c r="K21" s="19" t="s">
        <v>190</v>
      </c>
      <c r="L21" s="19" t="s">
        <v>191</v>
      </c>
      <c r="M21" s="19" t="s">
        <v>192</v>
      </c>
    </row>
    <row r="22" spans="1:13" x14ac:dyDescent="0.25">
      <c r="A22" s="19" t="s">
        <v>169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</row>
    <row r="23" spans="1:13" x14ac:dyDescent="0.25">
      <c r="A23" s="19" t="s">
        <v>170</v>
      </c>
      <c r="B23" s="19"/>
      <c r="C23" s="19"/>
      <c r="D23" s="19"/>
      <c r="E23" s="19"/>
      <c r="F23" s="19"/>
      <c r="G23" s="19"/>
      <c r="H23" s="19"/>
      <c r="I23" s="19"/>
      <c r="J23" s="19"/>
      <c r="K23" s="19"/>
      <c r="L23" s="19"/>
      <c r="M23" s="19"/>
    </row>
    <row r="24" spans="1:13" x14ac:dyDescent="0.25">
      <c r="A24" s="19" t="s">
        <v>171</v>
      </c>
      <c r="B24" s="19"/>
      <c r="C24" s="19"/>
      <c r="D24" s="19"/>
      <c r="E24" s="19"/>
      <c r="F24" s="19"/>
      <c r="G24" s="19"/>
      <c r="H24" s="19"/>
      <c r="I24" s="19"/>
      <c r="J24" s="19"/>
      <c r="K24" s="19"/>
      <c r="L24" s="19"/>
      <c r="M24" s="19"/>
    </row>
    <row r="25" spans="1:13" x14ac:dyDescent="0.25">
      <c r="A25" s="19" t="s">
        <v>172</v>
      </c>
      <c r="B25" s="19"/>
      <c r="C25" s="19"/>
      <c r="D25" s="19"/>
      <c r="E25" s="19"/>
      <c r="F25" s="19"/>
      <c r="G25" s="19"/>
      <c r="H25" s="19"/>
      <c r="I25" s="19"/>
      <c r="J25" s="19"/>
      <c r="K25" s="19"/>
      <c r="L25" s="19"/>
      <c r="M25" s="19"/>
    </row>
    <row r="26" spans="1:13" ht="15.75" thickBot="1" x14ac:dyDescent="0.3"/>
    <row r="27" spans="1:13" ht="15.75" thickBot="1" x14ac:dyDescent="0.3">
      <c r="A27" s="39" t="s">
        <v>174</v>
      </c>
      <c r="B27" s="42"/>
      <c r="C27" s="40"/>
      <c r="D27" s="19"/>
      <c r="E27" s="19"/>
      <c r="F27" s="19"/>
      <c r="G27" s="19"/>
      <c r="H27" s="19"/>
      <c r="I27" s="19"/>
      <c r="J27" s="19"/>
      <c r="K27" s="19"/>
      <c r="L27" s="19"/>
      <c r="M27" s="19"/>
    </row>
    <row r="28" spans="1:13" ht="15.75" thickBot="1" x14ac:dyDescent="0.3">
      <c r="A28" s="39" t="s">
        <v>196</v>
      </c>
      <c r="B28" s="42"/>
      <c r="C28" s="40" t="s">
        <v>184</v>
      </c>
      <c r="D28" s="19" t="s">
        <v>184</v>
      </c>
      <c r="E28" s="19" t="s">
        <v>184</v>
      </c>
      <c r="F28" s="19" t="s">
        <v>184</v>
      </c>
      <c r="G28" s="19" t="s">
        <v>184</v>
      </c>
      <c r="H28" s="19" t="s">
        <v>184</v>
      </c>
      <c r="I28" s="19" t="s">
        <v>184</v>
      </c>
      <c r="J28" s="19" t="s">
        <v>184</v>
      </c>
      <c r="K28" s="19" t="s">
        <v>184</v>
      </c>
      <c r="L28" s="19" t="s">
        <v>184</v>
      </c>
      <c r="M28" s="19" t="s">
        <v>184</v>
      </c>
    </row>
    <row r="29" spans="1:13" x14ac:dyDescent="0.25">
      <c r="A29" s="19"/>
      <c r="B29" s="41" t="s">
        <v>198</v>
      </c>
      <c r="C29" s="19" t="s">
        <v>148</v>
      </c>
      <c r="D29" s="19" t="s">
        <v>149</v>
      </c>
      <c r="E29" s="19" t="s">
        <v>150</v>
      </c>
      <c r="F29" s="19" t="s">
        <v>151</v>
      </c>
      <c r="G29" s="19" t="s">
        <v>186</v>
      </c>
      <c r="H29" s="19" t="s">
        <v>187</v>
      </c>
      <c r="I29" s="19" t="s">
        <v>188</v>
      </c>
      <c r="J29" s="19" t="s">
        <v>189</v>
      </c>
      <c r="K29" s="19" t="s">
        <v>190</v>
      </c>
      <c r="L29" s="19" t="s">
        <v>191</v>
      </c>
      <c r="M29" s="19" t="s">
        <v>192</v>
      </c>
    </row>
    <row r="30" spans="1:13" x14ac:dyDescent="0.25">
      <c r="A30" s="19" t="s">
        <v>169</v>
      </c>
      <c r="B30" s="19"/>
      <c r="C30" s="19"/>
      <c r="D30" s="19"/>
      <c r="E30" s="19"/>
      <c r="F30" s="19"/>
      <c r="G30" s="19"/>
      <c r="H30" s="19"/>
      <c r="I30" s="19"/>
      <c r="J30" s="19"/>
      <c r="K30" s="19"/>
      <c r="L30" s="19"/>
      <c r="M30" s="19"/>
    </row>
    <row r="31" spans="1:13" x14ac:dyDescent="0.25">
      <c r="A31" s="19" t="s">
        <v>170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</row>
    <row r="32" spans="1:13" x14ac:dyDescent="0.25">
      <c r="A32" s="19" t="s">
        <v>171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</row>
    <row r="33" spans="1:13" x14ac:dyDescent="0.25">
      <c r="A33" s="19" t="s">
        <v>172</v>
      </c>
      <c r="B33" s="19"/>
      <c r="C33" s="19"/>
      <c r="D33" s="19"/>
      <c r="E33" s="19"/>
      <c r="F33" s="19"/>
      <c r="G33" s="19"/>
      <c r="H33" s="19"/>
      <c r="I33" s="19"/>
      <c r="J33" s="19"/>
      <c r="K33" s="19"/>
      <c r="L33" s="19"/>
      <c r="M33" s="19"/>
    </row>
  </sheetData>
  <pageMargins left="0.7" right="0.7" top="0.75" bottom="0.75" header="0.3" footer="0.3"/>
  <pageSetup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17"/>
  <sheetViews>
    <sheetView workbookViewId="0">
      <selection activeCell="J34" sqref="J34"/>
    </sheetView>
  </sheetViews>
  <sheetFormatPr defaultRowHeight="15" x14ac:dyDescent="0.25"/>
  <cols>
    <col min="1" max="1" width="11.28515625" customWidth="1"/>
  </cols>
  <sheetData>
    <row r="3" spans="1:3" x14ac:dyDescent="0.25">
      <c r="A3" s="43">
        <v>1</v>
      </c>
      <c r="B3" s="18" t="s">
        <v>200</v>
      </c>
    </row>
    <row r="4" spans="1:3" x14ac:dyDescent="0.25">
      <c r="A4" s="43">
        <v>1.25</v>
      </c>
      <c r="B4" s="18" t="s">
        <v>199</v>
      </c>
    </row>
    <row r="6" spans="1:3" x14ac:dyDescent="0.25">
      <c r="A6" s="20" t="s">
        <v>197</v>
      </c>
      <c r="B6" s="20" t="s">
        <v>198</v>
      </c>
      <c r="C6" s="20" t="s">
        <v>200</v>
      </c>
    </row>
    <row r="7" spans="1:3" x14ac:dyDescent="0.25">
      <c r="A7" s="20">
        <v>100</v>
      </c>
      <c r="B7" s="44">
        <f>(A7/100)*$A$4</f>
        <v>1.25</v>
      </c>
      <c r="C7" s="44">
        <f>(A7/100)*$A$3</f>
        <v>1</v>
      </c>
    </row>
    <row r="8" spans="1:3" x14ac:dyDescent="0.25">
      <c r="A8" s="20">
        <v>90</v>
      </c>
      <c r="B8" s="44">
        <f t="shared" ref="B8:B17" si="0">(A8/100)*$A$4</f>
        <v>1.125</v>
      </c>
      <c r="C8" s="44">
        <f t="shared" ref="C8:C17" si="1">(A8/100)*$A$3</f>
        <v>0.9</v>
      </c>
    </row>
    <row r="9" spans="1:3" x14ac:dyDescent="0.25">
      <c r="A9" s="20">
        <v>80</v>
      </c>
      <c r="B9" s="44">
        <f t="shared" si="0"/>
        <v>1</v>
      </c>
      <c r="C9" s="44">
        <f t="shared" si="1"/>
        <v>0.8</v>
      </c>
    </row>
    <row r="10" spans="1:3" x14ac:dyDescent="0.25">
      <c r="A10" s="20">
        <v>70</v>
      </c>
      <c r="B10" s="44">
        <f t="shared" si="0"/>
        <v>0.875</v>
      </c>
      <c r="C10" s="44">
        <f t="shared" si="1"/>
        <v>0.7</v>
      </c>
    </row>
    <row r="11" spans="1:3" x14ac:dyDescent="0.25">
      <c r="A11" s="20">
        <v>60</v>
      </c>
      <c r="B11" s="44">
        <f t="shared" si="0"/>
        <v>0.75</v>
      </c>
      <c r="C11" s="44">
        <f t="shared" si="1"/>
        <v>0.6</v>
      </c>
    </row>
    <row r="12" spans="1:3" x14ac:dyDescent="0.25">
      <c r="A12" s="20">
        <v>50</v>
      </c>
      <c r="B12" s="44">
        <f t="shared" si="0"/>
        <v>0.625</v>
      </c>
      <c r="C12" s="44">
        <f t="shared" si="1"/>
        <v>0.5</v>
      </c>
    </row>
    <row r="13" spans="1:3" x14ac:dyDescent="0.25">
      <c r="A13" s="20">
        <v>40</v>
      </c>
      <c r="B13" s="44">
        <f t="shared" si="0"/>
        <v>0.5</v>
      </c>
      <c r="C13" s="44">
        <f t="shared" si="1"/>
        <v>0.4</v>
      </c>
    </row>
    <row r="14" spans="1:3" x14ac:dyDescent="0.25">
      <c r="A14" s="20">
        <v>30</v>
      </c>
      <c r="B14" s="44">
        <f t="shared" si="0"/>
        <v>0.375</v>
      </c>
      <c r="C14" s="44">
        <f t="shared" si="1"/>
        <v>0.3</v>
      </c>
    </row>
    <row r="15" spans="1:3" x14ac:dyDescent="0.25">
      <c r="A15" s="20">
        <v>20</v>
      </c>
      <c r="B15" s="44">
        <f t="shared" si="0"/>
        <v>0.25</v>
      </c>
      <c r="C15" s="44">
        <f t="shared" si="1"/>
        <v>0.2</v>
      </c>
    </row>
    <row r="16" spans="1:3" x14ac:dyDescent="0.25">
      <c r="A16" s="20">
        <v>10</v>
      </c>
      <c r="B16" s="44">
        <f t="shared" si="0"/>
        <v>0.125</v>
      </c>
      <c r="C16" s="44">
        <f t="shared" si="1"/>
        <v>0.1</v>
      </c>
    </row>
    <row r="17" spans="1:3" x14ac:dyDescent="0.25">
      <c r="A17" s="20">
        <v>0</v>
      </c>
      <c r="B17" s="44">
        <f t="shared" si="0"/>
        <v>0</v>
      </c>
      <c r="C17" s="44">
        <f t="shared" si="1"/>
        <v>0</v>
      </c>
    </row>
  </sheetData>
  <pageMargins left="0.7" right="0.7" top="0.75" bottom="0.75" header="0.3" footer="0.3"/>
  <pageSetup orientation="portrait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W135"/>
  <sheetViews>
    <sheetView tabSelected="1" topLeftCell="A74" workbookViewId="0">
      <selection activeCell="K93" sqref="K93"/>
    </sheetView>
  </sheetViews>
  <sheetFormatPr defaultRowHeight="15" x14ac:dyDescent="0.25"/>
  <cols>
    <col min="3" max="3" width="10.7109375" customWidth="1"/>
    <col min="6" max="6" width="3.7109375" customWidth="1"/>
    <col min="12" max="12" width="3.7109375" customWidth="1"/>
    <col min="18" max="18" width="3.7109375" customWidth="1"/>
  </cols>
  <sheetData>
    <row r="2" spans="1:23" x14ac:dyDescent="0.25">
      <c r="A2" t="s">
        <v>207</v>
      </c>
      <c r="B2" t="s">
        <v>208</v>
      </c>
    </row>
    <row r="3" spans="1:23" x14ac:dyDescent="0.25">
      <c r="A3" t="s">
        <v>209</v>
      </c>
      <c r="B3" t="s">
        <v>186</v>
      </c>
    </row>
    <row r="4" spans="1:23" x14ac:dyDescent="0.25">
      <c r="A4" t="s">
        <v>210</v>
      </c>
      <c r="B4" t="s">
        <v>211</v>
      </c>
    </row>
    <row r="6" spans="1:23" x14ac:dyDescent="0.25">
      <c r="A6" s="2"/>
      <c r="B6" s="2"/>
      <c r="C6" s="2"/>
      <c r="D6" s="32" t="s">
        <v>206</v>
      </c>
      <c r="E6" s="47"/>
      <c r="G6" s="2"/>
      <c r="H6" s="2"/>
      <c r="I6" s="2"/>
      <c r="J6" s="32" t="s">
        <v>206</v>
      </c>
      <c r="K6" s="47"/>
      <c r="M6" s="2"/>
      <c r="N6" s="2"/>
      <c r="O6" s="2"/>
      <c r="P6" s="32" t="s">
        <v>206</v>
      </c>
      <c r="Q6" s="47"/>
      <c r="S6" s="2"/>
      <c r="T6" s="2"/>
      <c r="U6" s="2"/>
      <c r="V6" s="32" t="s">
        <v>206</v>
      </c>
    </row>
    <row r="7" spans="1:23" x14ac:dyDescent="0.25">
      <c r="A7" s="32" t="s">
        <v>204</v>
      </c>
      <c r="B7" s="32" t="s">
        <v>198</v>
      </c>
      <c r="C7" s="45" t="s">
        <v>203</v>
      </c>
      <c r="D7" s="32" t="s">
        <v>205</v>
      </c>
      <c r="E7" s="32" t="s">
        <v>213</v>
      </c>
      <c r="G7" s="32" t="s">
        <v>204</v>
      </c>
      <c r="H7" s="32" t="s">
        <v>198</v>
      </c>
      <c r="I7" s="45" t="s">
        <v>203</v>
      </c>
      <c r="J7" s="32" t="s">
        <v>205</v>
      </c>
      <c r="K7" s="32" t="s">
        <v>213</v>
      </c>
      <c r="M7" s="32" t="s">
        <v>204</v>
      </c>
      <c r="N7" s="32" t="s">
        <v>198</v>
      </c>
      <c r="O7" s="45" t="s">
        <v>203</v>
      </c>
      <c r="P7" s="32" t="s">
        <v>205</v>
      </c>
      <c r="Q7" s="32" t="s">
        <v>213</v>
      </c>
      <c r="S7" s="32" t="s">
        <v>204</v>
      </c>
      <c r="T7" s="32" t="s">
        <v>198</v>
      </c>
      <c r="U7" s="45" t="s">
        <v>203</v>
      </c>
      <c r="V7" s="32" t="s">
        <v>205</v>
      </c>
      <c r="W7" s="32" t="s">
        <v>213</v>
      </c>
    </row>
    <row r="8" spans="1:23" x14ac:dyDescent="0.25">
      <c r="A8" s="19" t="s">
        <v>169</v>
      </c>
      <c r="B8" s="19">
        <v>0</v>
      </c>
      <c r="C8" s="19">
        <v>0.01</v>
      </c>
      <c r="D8" s="19">
        <v>0</v>
      </c>
      <c r="E8" s="19"/>
      <c r="G8" s="19" t="s">
        <v>170</v>
      </c>
      <c r="H8" s="19">
        <v>0</v>
      </c>
      <c r="I8" s="19">
        <v>0.01</v>
      </c>
      <c r="J8" s="19">
        <v>0</v>
      </c>
      <c r="K8" s="19"/>
      <c r="M8" s="19" t="s">
        <v>171</v>
      </c>
      <c r="N8" s="19">
        <v>0</v>
      </c>
      <c r="O8" s="19">
        <v>3.0000000000000001E-3</v>
      </c>
      <c r="P8" s="19">
        <v>0</v>
      </c>
      <c r="Q8" s="19"/>
      <c r="S8" s="19" t="s">
        <v>172</v>
      </c>
      <c r="T8" s="19">
        <v>0</v>
      </c>
      <c r="U8" s="19">
        <v>8.0000000000000002E-3</v>
      </c>
      <c r="V8" s="19">
        <v>0</v>
      </c>
      <c r="W8" s="19"/>
    </row>
    <row r="9" spans="1:23" x14ac:dyDescent="0.25">
      <c r="A9" s="19" t="s">
        <v>169</v>
      </c>
      <c r="B9" s="19">
        <v>0.1</v>
      </c>
      <c r="C9" s="19">
        <v>6.2E-2</v>
      </c>
      <c r="D9" s="19">
        <v>0.114</v>
      </c>
      <c r="E9" s="19"/>
      <c r="G9" s="19" t="s">
        <v>170</v>
      </c>
      <c r="H9" s="19">
        <v>0.1</v>
      </c>
      <c r="I9" s="19">
        <v>0.1</v>
      </c>
      <c r="J9" s="19">
        <v>4.7E-2</v>
      </c>
      <c r="K9" s="19"/>
      <c r="M9" s="19" t="s">
        <v>171</v>
      </c>
      <c r="N9" s="19">
        <v>0.1</v>
      </c>
      <c r="O9" s="19">
        <v>6.4000000000000001E-2</v>
      </c>
      <c r="P9" s="19">
        <v>3.5000000000000003E-2</v>
      </c>
      <c r="Q9" s="19"/>
      <c r="S9" s="19" t="s">
        <v>172</v>
      </c>
      <c r="T9" s="19">
        <v>0.1</v>
      </c>
      <c r="U9" s="19">
        <v>9.4E-2</v>
      </c>
      <c r="V9" s="19">
        <v>0.06</v>
      </c>
      <c r="W9" s="19"/>
    </row>
    <row r="10" spans="1:23" x14ac:dyDescent="0.25">
      <c r="A10" s="19" t="s">
        <v>169</v>
      </c>
      <c r="B10" s="19">
        <v>0.2</v>
      </c>
      <c r="C10" s="19">
        <v>0.113</v>
      </c>
      <c r="D10" s="19">
        <v>0.20100000000000001</v>
      </c>
      <c r="E10" s="19"/>
      <c r="G10" s="19" t="s">
        <v>170</v>
      </c>
      <c r="H10" s="19">
        <v>0.2</v>
      </c>
      <c r="I10" s="19">
        <v>0.17499999999999999</v>
      </c>
      <c r="J10" s="19">
        <v>7.0000000000000007E-2</v>
      </c>
      <c r="K10" s="19"/>
      <c r="M10" s="19" t="s">
        <v>171</v>
      </c>
      <c r="N10" s="19">
        <v>0.2</v>
      </c>
      <c r="O10" s="19">
        <v>0.11600000000000001</v>
      </c>
      <c r="P10" s="19">
        <v>0.06</v>
      </c>
      <c r="Q10" s="19"/>
      <c r="S10" s="19" t="s">
        <v>172</v>
      </c>
      <c r="T10" s="19">
        <v>0.2</v>
      </c>
      <c r="U10" s="19">
        <v>0.16700000000000001</v>
      </c>
      <c r="V10" s="19">
        <v>9.9000000000000005E-2</v>
      </c>
      <c r="W10" s="19"/>
    </row>
    <row r="11" spans="1:23" x14ac:dyDescent="0.25">
      <c r="A11" s="19" t="s">
        <v>169</v>
      </c>
      <c r="B11" s="19">
        <v>0.3</v>
      </c>
      <c r="C11" s="19">
        <v>0.17499999999999999</v>
      </c>
      <c r="D11" s="19">
        <v>0.29899999999999999</v>
      </c>
      <c r="E11" s="19"/>
      <c r="G11" s="19" t="s">
        <v>170</v>
      </c>
      <c r="H11" s="19">
        <v>0.3</v>
      </c>
      <c r="I11" s="19">
        <v>0.26400000000000001</v>
      </c>
      <c r="J11" s="19">
        <v>9.2999999999999999E-2</v>
      </c>
      <c r="K11" s="19"/>
      <c r="M11" s="19" t="s">
        <v>171</v>
      </c>
      <c r="N11" s="19">
        <v>0.3</v>
      </c>
      <c r="O11" s="19">
        <v>0.18099999999999999</v>
      </c>
      <c r="P11" s="19">
        <v>9.0999999999999998E-2</v>
      </c>
      <c r="Q11" s="19"/>
      <c r="S11" s="19" t="s">
        <v>172</v>
      </c>
      <c r="T11" s="19">
        <v>0.3</v>
      </c>
      <c r="U11" s="19">
        <v>0.248</v>
      </c>
      <c r="V11" s="19">
        <v>0.14099999999999999</v>
      </c>
      <c r="W11" s="19"/>
    </row>
    <row r="12" spans="1:23" x14ac:dyDescent="0.25">
      <c r="A12" s="19" t="s">
        <v>169</v>
      </c>
      <c r="B12" s="19">
        <v>0.4</v>
      </c>
      <c r="C12" s="19">
        <v>0.246</v>
      </c>
      <c r="D12" s="19">
        <v>0.40100000000000002</v>
      </c>
      <c r="E12" s="19"/>
      <c r="G12" s="19" t="s">
        <v>170</v>
      </c>
      <c r="H12" s="19">
        <v>0.4</v>
      </c>
      <c r="I12" s="19">
        <v>0.35699999999999998</v>
      </c>
      <c r="J12" s="19">
        <v>0.114</v>
      </c>
      <c r="K12" s="19"/>
      <c r="M12" s="19" t="s">
        <v>171</v>
      </c>
      <c r="N12" s="19">
        <v>0.4</v>
      </c>
      <c r="O12" s="19">
        <v>0.252</v>
      </c>
      <c r="P12" s="19">
        <v>0.123</v>
      </c>
      <c r="Q12" s="19"/>
      <c r="S12" s="19" t="s">
        <v>172</v>
      </c>
      <c r="T12" s="19">
        <v>0.4</v>
      </c>
      <c r="U12" s="19">
        <v>0.34</v>
      </c>
      <c r="V12" s="19">
        <v>0.18099999999999999</v>
      </c>
      <c r="W12" s="19"/>
    </row>
    <row r="13" spans="1:23" x14ac:dyDescent="0.25">
      <c r="A13" s="19" t="s">
        <v>169</v>
      </c>
      <c r="B13" s="19">
        <v>0.5</v>
      </c>
      <c r="C13" s="19">
        <v>0.316</v>
      </c>
      <c r="D13" s="19">
        <v>0.49099999999999999</v>
      </c>
      <c r="E13" s="19"/>
      <c r="G13" s="19" t="s">
        <v>170</v>
      </c>
      <c r="H13" s="19">
        <v>0.5</v>
      </c>
      <c r="I13" s="19">
        <v>0.434</v>
      </c>
      <c r="J13" s="19">
        <v>0.13100000000000001</v>
      </c>
      <c r="K13" s="19"/>
      <c r="M13" s="19" t="s">
        <v>171</v>
      </c>
      <c r="N13" s="19">
        <v>0.5</v>
      </c>
      <c r="O13" s="19">
        <v>0.32400000000000001</v>
      </c>
      <c r="P13" s="19">
        <v>0.151</v>
      </c>
      <c r="Q13" s="19"/>
      <c r="S13" s="19" t="s">
        <v>172</v>
      </c>
      <c r="T13" s="19">
        <v>0.5</v>
      </c>
      <c r="U13" s="19">
        <v>0.42799999999999999</v>
      </c>
      <c r="V13" s="19">
        <v>0.219</v>
      </c>
      <c r="W13" s="19"/>
    </row>
    <row r="14" spans="1:23" x14ac:dyDescent="0.25">
      <c r="A14" s="19" t="s">
        <v>169</v>
      </c>
      <c r="B14" s="19">
        <v>0.6</v>
      </c>
      <c r="C14" s="19">
        <v>0.39300000000000002</v>
      </c>
      <c r="D14" s="19">
        <v>0.58799999999999997</v>
      </c>
      <c r="E14" s="19"/>
      <c r="G14" s="19" t="s">
        <v>170</v>
      </c>
      <c r="H14" s="19">
        <v>0.6</v>
      </c>
      <c r="I14" s="19">
        <v>0.442</v>
      </c>
      <c r="J14" s="19">
        <v>0.13200000000000001</v>
      </c>
      <c r="K14" s="19"/>
      <c r="M14" s="19" t="s">
        <v>171</v>
      </c>
      <c r="N14" s="19">
        <v>0.6</v>
      </c>
      <c r="O14" s="19">
        <v>0.40200000000000002</v>
      </c>
      <c r="P14" s="19">
        <v>0.17799999999999999</v>
      </c>
      <c r="Q14" s="19"/>
      <c r="S14" s="19" t="s">
        <v>172</v>
      </c>
      <c r="T14" s="19">
        <v>0.6</v>
      </c>
      <c r="U14" s="19">
        <v>0.52</v>
      </c>
      <c r="V14" s="19">
        <v>0.25600000000000001</v>
      </c>
      <c r="W14" s="19"/>
    </row>
    <row r="15" spans="1:23" x14ac:dyDescent="0.25">
      <c r="A15" s="19" t="s">
        <v>169</v>
      </c>
      <c r="B15" s="19">
        <v>0.7</v>
      </c>
      <c r="C15" s="19">
        <v>0.47799999999999998</v>
      </c>
      <c r="D15" s="19">
        <v>0.68100000000000005</v>
      </c>
      <c r="E15" s="19"/>
      <c r="G15" s="19" t="s">
        <v>170</v>
      </c>
      <c r="H15" s="19">
        <v>0.7</v>
      </c>
      <c r="I15" s="19">
        <v>0.44600000000000001</v>
      </c>
      <c r="J15" s="19">
        <v>0.13300000000000001</v>
      </c>
      <c r="K15" s="19"/>
      <c r="M15" s="19" t="s">
        <v>171</v>
      </c>
      <c r="N15" s="19">
        <v>0.7</v>
      </c>
      <c r="O15" s="19">
        <v>0.48</v>
      </c>
      <c r="P15" s="19">
        <v>0.20200000000000001</v>
      </c>
      <c r="Q15" s="19"/>
      <c r="S15" s="19" t="s">
        <v>172</v>
      </c>
      <c r="T15" s="19">
        <v>0.7</v>
      </c>
      <c r="U15" s="19">
        <v>0.61399999999999999</v>
      </c>
      <c r="V15" s="19">
        <v>0.29199999999999998</v>
      </c>
      <c r="W15" s="19"/>
    </row>
    <row r="16" spans="1:23" x14ac:dyDescent="0.25">
      <c r="A16" s="19" t="s">
        <v>169</v>
      </c>
      <c r="B16" s="19">
        <v>0.8</v>
      </c>
      <c r="C16" s="19">
        <v>0.56100000000000005</v>
      </c>
      <c r="D16" s="19">
        <v>0.76500000000000001</v>
      </c>
      <c r="E16" s="19"/>
      <c r="G16" s="19" t="s">
        <v>170</v>
      </c>
      <c r="H16" s="19">
        <v>0.8</v>
      </c>
      <c r="I16" s="19">
        <v>0.45200000000000001</v>
      </c>
      <c r="J16" s="19">
        <v>0.13400000000000001</v>
      </c>
      <c r="K16" s="19"/>
      <c r="M16" s="19" t="s">
        <v>171</v>
      </c>
      <c r="N16" s="19">
        <v>0.8</v>
      </c>
      <c r="O16" s="19">
        <v>0.56399999999999995</v>
      </c>
      <c r="P16" s="19">
        <v>0.22600000000000001</v>
      </c>
      <c r="Q16" s="19"/>
      <c r="S16" s="19" t="s">
        <v>172</v>
      </c>
      <c r="T16" s="19">
        <v>0.8</v>
      </c>
      <c r="U16" s="19">
        <v>0.71099999999999997</v>
      </c>
      <c r="V16" s="19">
        <v>0.32500000000000001</v>
      </c>
      <c r="W16" s="19"/>
    </row>
    <row r="17" spans="1:23" x14ac:dyDescent="0.25">
      <c r="A17" s="19" t="s">
        <v>169</v>
      </c>
      <c r="B17" s="19">
        <v>0.9</v>
      </c>
      <c r="C17" s="19">
        <v>0.65</v>
      </c>
      <c r="D17" s="19">
        <v>0.85099999999999998</v>
      </c>
      <c r="E17" s="19"/>
      <c r="G17" s="19" t="s">
        <v>170</v>
      </c>
      <c r="H17" s="19">
        <v>0.9</v>
      </c>
      <c r="I17" s="19">
        <v>0.45500000000000002</v>
      </c>
      <c r="J17" s="19">
        <v>0.13500000000000001</v>
      </c>
      <c r="K17" s="19"/>
      <c r="M17" s="19" t="s">
        <v>171</v>
      </c>
      <c r="N17" s="19">
        <v>0.9</v>
      </c>
      <c r="O17" s="19">
        <v>0.65100000000000002</v>
      </c>
      <c r="P17" s="19">
        <v>0.24299999999999999</v>
      </c>
      <c r="Q17" s="19"/>
      <c r="S17" s="19" t="s">
        <v>172</v>
      </c>
      <c r="T17" s="19">
        <v>0.9</v>
      </c>
      <c r="U17" s="19">
        <v>0.76700000000000002</v>
      </c>
      <c r="V17" s="19">
        <v>0.34399999999999997</v>
      </c>
      <c r="W17" s="19"/>
    </row>
    <row r="18" spans="1:23" x14ac:dyDescent="0.25">
      <c r="A18" s="19" t="s">
        <v>169</v>
      </c>
      <c r="B18" s="19">
        <v>1</v>
      </c>
      <c r="C18" s="19">
        <v>0.74299999999999999</v>
      </c>
      <c r="D18" s="19">
        <v>0.93400000000000005</v>
      </c>
      <c r="E18" s="19"/>
      <c r="G18" s="19" t="s">
        <v>170</v>
      </c>
      <c r="H18" s="19">
        <v>1</v>
      </c>
      <c r="I18" s="19">
        <v>0.45900000000000002</v>
      </c>
      <c r="J18" s="19">
        <v>0.13500000000000001</v>
      </c>
      <c r="K18" s="19"/>
      <c r="M18" s="19" t="s">
        <v>171</v>
      </c>
      <c r="N18" s="19">
        <v>1</v>
      </c>
      <c r="O18" s="19">
        <v>0.73799999999999999</v>
      </c>
      <c r="P18" s="19">
        <v>0.25800000000000001</v>
      </c>
      <c r="Q18" s="19"/>
      <c r="S18" s="19" t="s">
        <v>172</v>
      </c>
      <c r="T18" s="19">
        <v>1</v>
      </c>
      <c r="U18" s="19">
        <v>0.77100000000000002</v>
      </c>
      <c r="V18" s="19">
        <v>0.34499999999999997</v>
      </c>
      <c r="W18" s="19"/>
    </row>
    <row r="19" spans="1:23" x14ac:dyDescent="0.25">
      <c r="A19" s="19" t="s">
        <v>169</v>
      </c>
      <c r="B19" s="19">
        <v>1.0549999999999999</v>
      </c>
      <c r="C19" s="19">
        <v>0.79600000000000004</v>
      </c>
      <c r="D19" s="19">
        <v>0.97899999999999998</v>
      </c>
      <c r="E19" s="19"/>
      <c r="G19" s="19" t="s">
        <v>170</v>
      </c>
      <c r="H19" s="19">
        <v>1.0549999999999999</v>
      </c>
      <c r="I19" s="19">
        <v>0.46300000000000002</v>
      </c>
      <c r="J19" s="19">
        <v>0.13800000000000001</v>
      </c>
      <c r="K19" s="19"/>
      <c r="M19" s="19" t="s">
        <v>171</v>
      </c>
      <c r="N19" s="19">
        <v>1.0549999999999999</v>
      </c>
      <c r="O19" s="19">
        <v>0.80800000000000005</v>
      </c>
      <c r="P19" s="19">
        <v>0.26700000000000002</v>
      </c>
      <c r="Q19" s="19"/>
      <c r="S19" s="19" t="s">
        <v>172</v>
      </c>
      <c r="T19" s="19">
        <v>1.0549999999999999</v>
      </c>
      <c r="U19" s="19">
        <v>0.77300000000000002</v>
      </c>
      <c r="V19" s="19">
        <v>0.34699999999999998</v>
      </c>
      <c r="W19" s="19"/>
    </row>
    <row r="20" spans="1:23" x14ac:dyDescent="0.25">
      <c r="A20" s="46"/>
      <c r="B20" s="46"/>
      <c r="C20" s="46"/>
      <c r="D20" s="46"/>
      <c r="E20" s="46"/>
      <c r="G20" s="46"/>
      <c r="H20" s="46"/>
      <c r="I20" s="46"/>
      <c r="J20" s="46"/>
      <c r="K20" s="46"/>
      <c r="M20" s="46"/>
      <c r="N20" s="46"/>
      <c r="O20" s="46"/>
      <c r="P20" s="46"/>
      <c r="Q20" s="46"/>
      <c r="S20" s="46"/>
      <c r="T20" s="46"/>
      <c r="U20" s="46"/>
      <c r="V20" s="46"/>
    </row>
    <row r="21" spans="1:23" x14ac:dyDescent="0.25">
      <c r="A21" s="46"/>
      <c r="B21" s="46"/>
      <c r="C21" s="46"/>
      <c r="D21" s="46"/>
      <c r="E21" s="46"/>
      <c r="G21" s="46"/>
      <c r="H21" s="46"/>
      <c r="I21" s="46"/>
      <c r="J21" s="46"/>
      <c r="K21" s="46"/>
      <c r="M21" s="46"/>
      <c r="N21" s="46"/>
      <c r="O21" s="46"/>
      <c r="P21" s="46"/>
      <c r="Q21" s="46"/>
      <c r="S21" s="46"/>
      <c r="T21" s="46"/>
      <c r="U21" s="46"/>
      <c r="V21" s="46"/>
    </row>
    <row r="23" spans="1:23" x14ac:dyDescent="0.25">
      <c r="A23" t="s">
        <v>207</v>
      </c>
      <c r="B23" s="2" t="s">
        <v>212</v>
      </c>
    </row>
    <row r="24" spans="1:23" x14ac:dyDescent="0.25">
      <c r="A24" t="s">
        <v>209</v>
      </c>
      <c r="B24" s="2" t="s">
        <v>186</v>
      </c>
    </row>
    <row r="25" spans="1:23" x14ac:dyDescent="0.25">
      <c r="A25" t="s">
        <v>210</v>
      </c>
      <c r="B25" s="2" t="s">
        <v>211</v>
      </c>
    </row>
    <row r="27" spans="1:23" x14ac:dyDescent="0.25">
      <c r="A27" s="2"/>
      <c r="B27" s="2"/>
      <c r="C27" s="2"/>
      <c r="D27" s="32" t="s">
        <v>206</v>
      </c>
      <c r="E27" s="47"/>
      <c r="G27" s="2"/>
      <c r="H27" s="2"/>
      <c r="I27" s="2"/>
      <c r="J27" s="32" t="s">
        <v>206</v>
      </c>
      <c r="K27" s="47"/>
      <c r="M27" s="2"/>
      <c r="N27" s="2"/>
      <c r="O27" s="2"/>
      <c r="P27" s="32" t="s">
        <v>206</v>
      </c>
      <c r="Q27" s="47"/>
      <c r="S27" s="2"/>
      <c r="T27" s="2"/>
      <c r="U27" s="2"/>
      <c r="V27" s="32" t="s">
        <v>206</v>
      </c>
    </row>
    <row r="28" spans="1:23" x14ac:dyDescent="0.25">
      <c r="A28" s="32" t="s">
        <v>204</v>
      </c>
      <c r="B28" s="32" t="s">
        <v>198</v>
      </c>
      <c r="C28" s="45" t="s">
        <v>203</v>
      </c>
      <c r="D28" s="32" t="s">
        <v>205</v>
      </c>
      <c r="E28" s="32" t="s">
        <v>213</v>
      </c>
      <c r="G28" s="32" t="s">
        <v>204</v>
      </c>
      <c r="H28" s="32" t="s">
        <v>198</v>
      </c>
      <c r="I28" s="45" t="s">
        <v>203</v>
      </c>
      <c r="J28" s="32" t="s">
        <v>205</v>
      </c>
      <c r="K28" s="32" t="s">
        <v>213</v>
      </c>
      <c r="M28" s="32" t="s">
        <v>204</v>
      </c>
      <c r="N28" s="32" t="s">
        <v>198</v>
      </c>
      <c r="O28" s="45" t="s">
        <v>203</v>
      </c>
      <c r="P28" s="32" t="s">
        <v>205</v>
      </c>
      <c r="Q28" s="32" t="s">
        <v>213</v>
      </c>
      <c r="S28" s="32" t="s">
        <v>204</v>
      </c>
      <c r="T28" s="32" t="s">
        <v>198</v>
      </c>
      <c r="U28" s="45" t="s">
        <v>203</v>
      </c>
      <c r="V28" s="32" t="s">
        <v>205</v>
      </c>
      <c r="W28" s="32" t="s">
        <v>213</v>
      </c>
    </row>
    <row r="29" spans="1:23" x14ac:dyDescent="0.25">
      <c r="A29" s="19" t="s">
        <v>169</v>
      </c>
      <c r="B29" s="19">
        <v>0</v>
      </c>
      <c r="C29" s="19">
        <v>0</v>
      </c>
      <c r="D29" s="19">
        <v>0</v>
      </c>
      <c r="E29" s="19">
        <v>0.2</v>
      </c>
      <c r="G29" s="19" t="s">
        <v>170</v>
      </c>
      <c r="H29" s="19">
        <v>0</v>
      </c>
      <c r="I29" s="19">
        <v>8.0000000000000002E-3</v>
      </c>
      <c r="J29" s="19">
        <v>0</v>
      </c>
      <c r="K29" s="19">
        <v>0.09</v>
      </c>
      <c r="M29" s="19" t="s">
        <v>171</v>
      </c>
      <c r="N29" s="19">
        <v>0</v>
      </c>
      <c r="O29" s="19">
        <v>2E-3</v>
      </c>
      <c r="P29" s="19">
        <v>0</v>
      </c>
      <c r="Q29" s="19">
        <v>0.24</v>
      </c>
      <c r="S29" s="19" t="s">
        <v>172</v>
      </c>
      <c r="T29" s="19">
        <v>0</v>
      </c>
      <c r="U29" s="19">
        <v>8.0000000000000002E-3</v>
      </c>
      <c r="V29" s="19">
        <v>0</v>
      </c>
      <c r="W29" s="19">
        <v>0.06</v>
      </c>
    </row>
    <row r="30" spans="1:23" x14ac:dyDescent="0.25">
      <c r="A30" s="19" t="s">
        <v>169</v>
      </c>
      <c r="B30" s="19">
        <v>0.1</v>
      </c>
      <c r="C30" s="19">
        <v>5.0999999999999997E-2</v>
      </c>
      <c r="D30" s="19">
        <v>0.13800000000000001</v>
      </c>
      <c r="E30" s="19">
        <v>0.43</v>
      </c>
      <c r="G30" s="19" t="s">
        <v>170</v>
      </c>
      <c r="H30" s="19">
        <v>0.1</v>
      </c>
      <c r="I30" s="19">
        <v>7.9000000000000001E-2</v>
      </c>
      <c r="J30" s="19">
        <v>5.2999999999999999E-2</v>
      </c>
      <c r="K30" s="19">
        <v>0.38</v>
      </c>
      <c r="M30" s="19" t="s">
        <v>171</v>
      </c>
      <c r="N30" s="19">
        <v>0.1</v>
      </c>
      <c r="O30" s="19">
        <v>5.0999999999999997E-2</v>
      </c>
      <c r="P30" s="19">
        <v>3.1E-2</v>
      </c>
      <c r="Q30" s="19">
        <v>0.66</v>
      </c>
      <c r="S30" s="19" t="s">
        <v>172</v>
      </c>
      <c r="T30" s="19">
        <v>0.1</v>
      </c>
      <c r="U30" s="19">
        <v>7.4999999999999997E-2</v>
      </c>
      <c r="V30" s="19">
        <v>6.0999999999999999E-2</v>
      </c>
      <c r="W30" s="19">
        <v>0.38</v>
      </c>
    </row>
    <row r="31" spans="1:23" x14ac:dyDescent="0.25">
      <c r="A31" s="19" t="s">
        <v>169</v>
      </c>
      <c r="B31" s="19">
        <v>0.2</v>
      </c>
      <c r="C31" s="19">
        <v>9.0999999999999998E-2</v>
      </c>
      <c r="D31" s="19">
        <v>0.22500000000000001</v>
      </c>
      <c r="E31" s="19">
        <v>0.5</v>
      </c>
      <c r="G31" s="19" t="s">
        <v>170</v>
      </c>
      <c r="H31" s="19">
        <v>0.2</v>
      </c>
      <c r="I31" s="19">
        <v>0.13700000000000001</v>
      </c>
      <c r="J31" s="19">
        <v>7.9000000000000001E-2</v>
      </c>
      <c r="K31" s="19">
        <v>0.6</v>
      </c>
      <c r="M31" s="19" t="s">
        <v>171</v>
      </c>
      <c r="N31" s="19">
        <v>0.2</v>
      </c>
      <c r="O31" s="19">
        <v>9.2999999999999999E-2</v>
      </c>
      <c r="P31" s="19">
        <v>5.2999999999999999E-2</v>
      </c>
      <c r="Q31" s="19">
        <v>0.71</v>
      </c>
      <c r="S31" s="19" t="s">
        <v>172</v>
      </c>
      <c r="T31" s="19">
        <v>0.2</v>
      </c>
      <c r="U31" s="19">
        <v>0.13</v>
      </c>
      <c r="V31" s="19">
        <v>9.8000000000000004E-2</v>
      </c>
      <c r="W31" s="19">
        <v>0.56999999999999995</v>
      </c>
    </row>
    <row r="32" spans="1:23" x14ac:dyDescent="0.25">
      <c r="A32" s="19" t="s">
        <v>169</v>
      </c>
      <c r="B32" s="19">
        <v>0.3</v>
      </c>
      <c r="C32" s="19">
        <v>0.14000000000000001</v>
      </c>
      <c r="D32" s="19">
        <v>0.32600000000000001</v>
      </c>
      <c r="E32" s="19">
        <v>0.61</v>
      </c>
      <c r="G32" s="19" t="s">
        <v>170</v>
      </c>
      <c r="H32" s="19">
        <v>0.3</v>
      </c>
      <c r="I32" s="19">
        <v>0.20599999999999999</v>
      </c>
      <c r="J32" s="19">
        <v>0.105</v>
      </c>
      <c r="K32" s="19">
        <v>0.77</v>
      </c>
      <c r="M32" s="19" t="s">
        <v>171</v>
      </c>
      <c r="N32" s="19">
        <v>0.3</v>
      </c>
      <c r="O32" s="19">
        <v>0.14299999999999999</v>
      </c>
      <c r="P32" s="19">
        <v>7.9000000000000001E-2</v>
      </c>
      <c r="Q32" s="19">
        <v>0.92</v>
      </c>
      <c r="S32" s="19" t="s">
        <v>172</v>
      </c>
      <c r="T32" s="19">
        <v>0.3</v>
      </c>
      <c r="U32" s="19">
        <v>0.19900000000000001</v>
      </c>
      <c r="V32" s="19">
        <v>0.13900000000000001</v>
      </c>
      <c r="W32" s="19">
        <v>0.86</v>
      </c>
    </row>
    <row r="33" spans="1:23" x14ac:dyDescent="0.25">
      <c r="A33" s="19" t="s">
        <v>169</v>
      </c>
      <c r="B33" s="19">
        <v>0.4</v>
      </c>
      <c r="C33" s="19">
        <v>0.19400000000000001</v>
      </c>
      <c r="D33" s="19">
        <v>0.42299999999999999</v>
      </c>
      <c r="E33" s="19">
        <v>0.8</v>
      </c>
      <c r="G33" s="19" t="s">
        <v>170</v>
      </c>
      <c r="H33" s="19">
        <v>0.4</v>
      </c>
      <c r="I33" s="19">
        <v>0.28100000000000003</v>
      </c>
      <c r="J33" s="19">
        <v>0.128</v>
      </c>
      <c r="K33" s="19">
        <v>1.02</v>
      </c>
      <c r="M33" s="19" t="s">
        <v>171</v>
      </c>
      <c r="N33" s="19">
        <v>0.4</v>
      </c>
      <c r="O33" s="19">
        <v>0.19900000000000001</v>
      </c>
      <c r="P33" s="19">
        <v>0.107</v>
      </c>
      <c r="Q33" s="19">
        <v>1.1000000000000001</v>
      </c>
      <c r="S33" s="19" t="s">
        <v>172</v>
      </c>
      <c r="T33" s="19">
        <v>0.4</v>
      </c>
      <c r="U33" s="19">
        <v>0.26500000000000001</v>
      </c>
      <c r="V33" s="19">
        <v>0.17699999999999999</v>
      </c>
      <c r="W33" s="19">
        <v>1.1599999999999999</v>
      </c>
    </row>
    <row r="34" spans="1:23" x14ac:dyDescent="0.25">
      <c r="A34" s="19" t="s">
        <v>169</v>
      </c>
      <c r="B34" s="19">
        <v>0.5</v>
      </c>
      <c r="C34" s="19">
        <v>0.252</v>
      </c>
      <c r="D34" s="19">
        <v>0.49299999999999999</v>
      </c>
      <c r="E34" s="19">
        <v>1.04</v>
      </c>
      <c r="G34" s="19" t="s">
        <v>170</v>
      </c>
      <c r="H34" s="19">
        <v>0.5</v>
      </c>
      <c r="I34" s="19">
        <v>0.35699999999999998</v>
      </c>
      <c r="J34" s="19">
        <v>0.15</v>
      </c>
      <c r="K34" s="19">
        <v>1.28</v>
      </c>
      <c r="M34" s="19" t="s">
        <v>171</v>
      </c>
      <c r="N34" s="19">
        <v>0.5</v>
      </c>
      <c r="O34" s="19">
        <v>0.25600000000000001</v>
      </c>
      <c r="P34" s="19">
        <v>0.13200000000000001</v>
      </c>
      <c r="Q34" s="19">
        <v>1.36</v>
      </c>
      <c r="S34" s="19" t="s">
        <v>172</v>
      </c>
      <c r="T34" s="19">
        <v>0.5</v>
      </c>
      <c r="U34" s="19">
        <v>0.33500000000000002</v>
      </c>
      <c r="V34" s="19">
        <v>0.215</v>
      </c>
      <c r="W34" s="19">
        <v>1.42</v>
      </c>
    </row>
    <row r="35" spans="1:23" x14ac:dyDescent="0.25">
      <c r="A35" s="19" t="s">
        <v>169</v>
      </c>
      <c r="B35" s="19">
        <v>0.6</v>
      </c>
      <c r="C35" s="19">
        <v>0.314</v>
      </c>
      <c r="D35" s="19">
        <v>0.58799999999999997</v>
      </c>
      <c r="E35" s="19">
        <v>1.1000000000000001</v>
      </c>
      <c r="G35" s="19" t="s">
        <v>170</v>
      </c>
      <c r="H35" s="19">
        <v>0.6</v>
      </c>
      <c r="I35" s="19">
        <v>0.434</v>
      </c>
      <c r="J35" s="19">
        <v>0.17</v>
      </c>
      <c r="K35" s="19">
        <v>1.44</v>
      </c>
      <c r="M35" s="19" t="s">
        <v>171</v>
      </c>
      <c r="N35" s="19">
        <v>0.6</v>
      </c>
      <c r="O35" s="19">
        <v>0.318</v>
      </c>
      <c r="P35" s="19">
        <v>0.156</v>
      </c>
      <c r="Q35" s="19">
        <v>1.54</v>
      </c>
      <c r="S35" s="19" t="s">
        <v>172</v>
      </c>
      <c r="T35" s="19">
        <v>0.6</v>
      </c>
      <c r="U35" s="19">
        <v>0.41</v>
      </c>
      <c r="V35" s="19">
        <v>0.252</v>
      </c>
      <c r="W35" s="19">
        <v>1.52</v>
      </c>
    </row>
    <row r="36" spans="1:23" x14ac:dyDescent="0.25">
      <c r="A36" s="19" t="s">
        <v>169</v>
      </c>
      <c r="B36" s="51">
        <v>0.7</v>
      </c>
      <c r="C36" s="19">
        <v>0.379</v>
      </c>
      <c r="D36" s="19">
        <v>0.68100000000000005</v>
      </c>
      <c r="E36" s="51">
        <v>1.2</v>
      </c>
      <c r="G36" s="19" t="s">
        <v>170</v>
      </c>
      <c r="H36" s="51">
        <v>0.7</v>
      </c>
      <c r="I36" s="19">
        <v>0.51500000000000001</v>
      </c>
      <c r="J36" s="19">
        <v>0.189</v>
      </c>
      <c r="K36" s="51">
        <v>1.5</v>
      </c>
      <c r="M36" s="19" t="s">
        <v>171</v>
      </c>
      <c r="N36" s="51">
        <v>0.7</v>
      </c>
      <c r="O36" s="19">
        <v>0.378</v>
      </c>
      <c r="P36" s="19">
        <v>0.17699999999999999</v>
      </c>
      <c r="Q36" s="51">
        <v>1.6</v>
      </c>
      <c r="S36" s="19" t="s">
        <v>172</v>
      </c>
      <c r="T36" s="51">
        <v>0.7</v>
      </c>
      <c r="U36" s="19">
        <v>0.48299999999999998</v>
      </c>
      <c r="V36" s="19">
        <v>0.28599999999999998</v>
      </c>
      <c r="W36" s="51">
        <v>1.6</v>
      </c>
    </row>
    <row r="37" spans="1:23" x14ac:dyDescent="0.25">
      <c r="A37" s="19" t="s">
        <v>169</v>
      </c>
      <c r="B37" s="19">
        <v>0.8</v>
      </c>
      <c r="C37" s="19">
        <v>0.44600000000000001</v>
      </c>
      <c r="D37" s="19">
        <v>0.76900000000000002</v>
      </c>
      <c r="E37" s="19">
        <v>1.42</v>
      </c>
      <c r="G37" s="19" t="s">
        <v>170</v>
      </c>
      <c r="H37" s="19">
        <v>0.8</v>
      </c>
      <c r="I37" s="19">
        <v>0.59499999999999997</v>
      </c>
      <c r="J37" s="19">
        <v>0.20499999999999999</v>
      </c>
      <c r="K37" s="19">
        <v>1.6</v>
      </c>
      <c r="M37" s="19" t="s">
        <v>171</v>
      </c>
      <c r="N37" s="19">
        <v>0.8</v>
      </c>
      <c r="O37" s="19">
        <v>0.44500000000000001</v>
      </c>
      <c r="P37" s="19">
        <v>0.19800000000000001</v>
      </c>
      <c r="Q37" s="19">
        <v>1.72</v>
      </c>
      <c r="S37" s="19" t="s">
        <v>172</v>
      </c>
      <c r="T37" s="19">
        <v>0.8</v>
      </c>
      <c r="U37" s="19">
        <v>0.56000000000000005</v>
      </c>
      <c r="V37" s="19">
        <v>0.32</v>
      </c>
      <c r="W37" s="19">
        <v>1.72</v>
      </c>
    </row>
    <row r="38" spans="1:23" x14ac:dyDescent="0.25">
      <c r="A38" s="19" t="s">
        <v>169</v>
      </c>
      <c r="B38" s="19">
        <v>0.9</v>
      </c>
      <c r="C38" s="19">
        <v>0.51800000000000002</v>
      </c>
      <c r="D38" s="19">
        <v>0.85599999999999998</v>
      </c>
      <c r="E38" s="19">
        <v>1.5</v>
      </c>
      <c r="G38" s="19" t="s">
        <v>170</v>
      </c>
      <c r="H38" s="19">
        <v>0.9</v>
      </c>
      <c r="I38" s="19">
        <v>0.67800000000000005</v>
      </c>
      <c r="J38" s="19">
        <v>0.222</v>
      </c>
      <c r="K38" s="19">
        <v>1.76</v>
      </c>
      <c r="M38" s="19" t="s">
        <v>171</v>
      </c>
      <c r="N38" s="19">
        <v>0.9</v>
      </c>
      <c r="O38" s="19">
        <v>0.51700000000000002</v>
      </c>
      <c r="P38" s="19">
        <v>0.216</v>
      </c>
      <c r="Q38" s="19">
        <v>1.92</v>
      </c>
      <c r="S38" s="19" t="s">
        <v>172</v>
      </c>
      <c r="T38" s="19">
        <v>0.9</v>
      </c>
      <c r="U38" s="19">
        <v>0.64</v>
      </c>
      <c r="V38" s="19">
        <v>0.35199999999999998</v>
      </c>
      <c r="W38" s="19">
        <v>1.94</v>
      </c>
    </row>
    <row r="39" spans="1:23" x14ac:dyDescent="0.25">
      <c r="A39" s="19" t="s">
        <v>169</v>
      </c>
      <c r="B39" s="19">
        <v>1</v>
      </c>
      <c r="C39" s="19">
        <v>0.59199999999999997</v>
      </c>
      <c r="D39" s="19">
        <v>0.93799999999999994</v>
      </c>
      <c r="E39" s="19">
        <v>1.56</v>
      </c>
      <c r="G39" s="19" t="s">
        <v>170</v>
      </c>
      <c r="H39" s="19">
        <v>1</v>
      </c>
      <c r="I39" s="19">
        <v>0.76</v>
      </c>
      <c r="J39" s="19">
        <v>0.23599999999999999</v>
      </c>
      <c r="K39" s="19">
        <v>1.9</v>
      </c>
      <c r="M39" s="19" t="s">
        <v>171</v>
      </c>
      <c r="N39" s="19">
        <v>1</v>
      </c>
      <c r="O39" s="19">
        <v>0.58499999999999996</v>
      </c>
      <c r="P39" s="19">
        <v>0.23</v>
      </c>
      <c r="Q39" s="19">
        <v>2.14</v>
      </c>
      <c r="S39" s="19" t="s">
        <v>172</v>
      </c>
      <c r="T39" s="19">
        <v>1</v>
      </c>
      <c r="U39" s="19">
        <v>0.72</v>
      </c>
      <c r="V39" s="19">
        <v>0.38300000000000001</v>
      </c>
      <c r="W39" s="19">
        <v>2.3199999999999998</v>
      </c>
    </row>
    <row r="40" spans="1:23" x14ac:dyDescent="0.25">
      <c r="A40" s="19" t="s">
        <v>169</v>
      </c>
      <c r="B40" s="19">
        <v>1.0549999999999999</v>
      </c>
      <c r="C40" s="19">
        <v>0.63300000000000001</v>
      </c>
      <c r="D40" s="19">
        <v>0.98099999999999998</v>
      </c>
      <c r="E40" s="19"/>
      <c r="G40" s="19" t="s">
        <v>170</v>
      </c>
      <c r="H40" s="19">
        <v>1.0549999999999999</v>
      </c>
      <c r="I40" s="19">
        <v>0.81200000000000006</v>
      </c>
      <c r="J40" s="19">
        <v>0.24299999999999999</v>
      </c>
      <c r="K40" s="19"/>
      <c r="M40" s="19" t="s">
        <v>171</v>
      </c>
      <c r="N40" s="19">
        <v>1.0549999999999999</v>
      </c>
      <c r="O40" s="19">
        <v>0.63400000000000001</v>
      </c>
      <c r="P40" s="19">
        <v>0.23799999999999999</v>
      </c>
      <c r="Q40" s="19"/>
      <c r="S40" s="19" t="s">
        <v>172</v>
      </c>
      <c r="T40" s="19">
        <v>1.0549999999999999</v>
      </c>
      <c r="U40" s="19">
        <v>0.77800000000000002</v>
      </c>
      <c r="V40" s="19">
        <v>0.40400000000000003</v>
      </c>
      <c r="W40" s="19"/>
    </row>
    <row r="42" spans="1:23" x14ac:dyDescent="0.25">
      <c r="A42" t="s">
        <v>207</v>
      </c>
      <c r="B42" t="s">
        <v>212</v>
      </c>
    </row>
    <row r="43" spans="1:23" x14ac:dyDescent="0.25">
      <c r="A43" t="s">
        <v>209</v>
      </c>
      <c r="B43" s="2" t="s">
        <v>188</v>
      </c>
    </row>
    <row r="44" spans="1:23" x14ac:dyDescent="0.25">
      <c r="A44" t="s">
        <v>210</v>
      </c>
      <c r="B44" t="s">
        <v>211</v>
      </c>
    </row>
    <row r="46" spans="1:23" x14ac:dyDescent="0.25">
      <c r="A46" s="2"/>
      <c r="B46" s="2"/>
      <c r="C46" s="2"/>
      <c r="D46" s="32" t="s">
        <v>206</v>
      </c>
      <c r="E46" s="47"/>
      <c r="G46" s="2"/>
      <c r="H46" s="2"/>
      <c r="I46" s="2"/>
      <c r="J46" s="32" t="s">
        <v>206</v>
      </c>
      <c r="K46" s="47"/>
      <c r="M46" s="2"/>
      <c r="N46" s="2"/>
      <c r="O46" s="2"/>
      <c r="P46" s="32" t="s">
        <v>206</v>
      </c>
      <c r="Q46" s="47"/>
      <c r="S46" s="2"/>
      <c r="T46" s="2"/>
      <c r="U46" s="2"/>
      <c r="V46" s="32" t="s">
        <v>206</v>
      </c>
    </row>
    <row r="47" spans="1:23" x14ac:dyDescent="0.25">
      <c r="A47" s="32" t="s">
        <v>204</v>
      </c>
      <c r="B47" s="32" t="s">
        <v>198</v>
      </c>
      <c r="C47" s="45" t="s">
        <v>203</v>
      </c>
      <c r="D47" s="32" t="s">
        <v>205</v>
      </c>
      <c r="E47" s="32" t="s">
        <v>213</v>
      </c>
      <c r="G47" s="32" t="s">
        <v>204</v>
      </c>
      <c r="H47" s="32" t="s">
        <v>198</v>
      </c>
      <c r="I47" s="45" t="s">
        <v>203</v>
      </c>
      <c r="J47" s="32" t="s">
        <v>205</v>
      </c>
      <c r="K47" s="32" t="s">
        <v>213</v>
      </c>
      <c r="M47" s="32" t="s">
        <v>204</v>
      </c>
      <c r="N47" s="32" t="s">
        <v>198</v>
      </c>
      <c r="O47" s="45" t="s">
        <v>203</v>
      </c>
      <c r="P47" s="32" t="s">
        <v>205</v>
      </c>
      <c r="Q47" s="32" t="s">
        <v>213</v>
      </c>
      <c r="S47" s="32" t="s">
        <v>204</v>
      </c>
      <c r="T47" s="32" t="s">
        <v>198</v>
      </c>
      <c r="U47" s="45" t="s">
        <v>203</v>
      </c>
      <c r="V47" s="32" t="s">
        <v>205</v>
      </c>
      <c r="W47" s="32" t="s">
        <v>213</v>
      </c>
    </row>
    <row r="48" spans="1:23" x14ac:dyDescent="0.25">
      <c r="A48" s="19" t="s">
        <v>169</v>
      </c>
      <c r="B48" s="19">
        <v>0</v>
      </c>
      <c r="C48" s="19"/>
      <c r="D48" s="19"/>
      <c r="E48" s="19">
        <v>0.24</v>
      </c>
      <c r="G48" s="19" t="s">
        <v>170</v>
      </c>
      <c r="H48" s="19">
        <v>0</v>
      </c>
      <c r="I48" s="19"/>
      <c r="J48" s="19"/>
      <c r="K48" s="19">
        <v>0.3</v>
      </c>
      <c r="M48" s="19" t="s">
        <v>171</v>
      </c>
      <c r="N48" s="19">
        <v>0</v>
      </c>
      <c r="O48" s="19"/>
      <c r="P48" s="19"/>
      <c r="Q48" s="19">
        <v>0.25</v>
      </c>
      <c r="S48" s="19" t="s">
        <v>172</v>
      </c>
      <c r="T48" s="19">
        <v>0</v>
      </c>
      <c r="U48" s="19"/>
      <c r="V48" s="19"/>
      <c r="W48" s="19">
        <v>0.38</v>
      </c>
    </row>
    <row r="49" spans="1:23" x14ac:dyDescent="0.25">
      <c r="A49" s="19" t="s">
        <v>169</v>
      </c>
      <c r="B49" s="19">
        <v>0.1</v>
      </c>
      <c r="C49" s="19"/>
      <c r="D49" s="19"/>
      <c r="E49" s="19">
        <v>0.46</v>
      </c>
      <c r="G49" s="19" t="s">
        <v>170</v>
      </c>
      <c r="H49" s="19">
        <v>0.1</v>
      </c>
      <c r="I49" s="19"/>
      <c r="J49" s="19"/>
      <c r="K49" s="19">
        <v>0.54</v>
      </c>
      <c r="M49" s="19" t="s">
        <v>171</v>
      </c>
      <c r="N49" s="19">
        <v>0.1</v>
      </c>
      <c r="O49" s="19"/>
      <c r="P49" s="19"/>
      <c r="Q49" s="19">
        <v>0.78</v>
      </c>
      <c r="S49" s="19" t="s">
        <v>172</v>
      </c>
      <c r="T49" s="19">
        <v>0.1</v>
      </c>
      <c r="U49" s="19"/>
      <c r="V49" s="19"/>
      <c r="W49" s="19">
        <v>0.52</v>
      </c>
    </row>
    <row r="50" spans="1:23" x14ac:dyDescent="0.25">
      <c r="A50" s="19" t="s">
        <v>169</v>
      </c>
      <c r="B50" s="19">
        <v>0.2</v>
      </c>
      <c r="C50" s="19"/>
      <c r="D50" s="19"/>
      <c r="E50" s="19">
        <v>0.48</v>
      </c>
      <c r="G50" s="19" t="s">
        <v>170</v>
      </c>
      <c r="H50" s="19">
        <v>0.2</v>
      </c>
      <c r="I50" s="19"/>
      <c r="J50" s="19"/>
      <c r="K50" s="19">
        <v>0.72</v>
      </c>
      <c r="M50" s="19" t="s">
        <v>171</v>
      </c>
      <c r="N50" s="19">
        <v>0.2</v>
      </c>
      <c r="O50" s="19"/>
      <c r="P50" s="19"/>
      <c r="Q50" s="19">
        <v>0.75</v>
      </c>
      <c r="S50" s="19" t="s">
        <v>172</v>
      </c>
      <c r="T50" s="19">
        <v>0.2</v>
      </c>
      <c r="U50" s="19"/>
      <c r="V50" s="19"/>
      <c r="W50" s="19">
        <v>0.68</v>
      </c>
    </row>
    <row r="51" spans="1:23" x14ac:dyDescent="0.25">
      <c r="A51" s="19" t="s">
        <v>169</v>
      </c>
      <c r="B51" s="19">
        <v>0.3</v>
      </c>
      <c r="C51" s="19"/>
      <c r="D51" s="19"/>
      <c r="E51" s="19">
        <v>0.61</v>
      </c>
      <c r="G51" s="19" t="s">
        <v>170</v>
      </c>
      <c r="H51" s="19">
        <v>0.3</v>
      </c>
      <c r="I51" s="19"/>
      <c r="J51" s="19"/>
      <c r="K51" s="19">
        <v>0.88</v>
      </c>
      <c r="M51" s="19" t="s">
        <v>171</v>
      </c>
      <c r="N51" s="19">
        <v>0.3</v>
      </c>
      <c r="O51" s="19"/>
      <c r="P51" s="19"/>
      <c r="Q51" s="19">
        <v>0.93</v>
      </c>
      <c r="S51" s="19" t="s">
        <v>172</v>
      </c>
      <c r="T51" s="19">
        <v>0.3</v>
      </c>
      <c r="U51" s="19"/>
      <c r="V51" s="19"/>
      <c r="W51" s="19">
        <v>0.82</v>
      </c>
    </row>
    <row r="52" spans="1:23" x14ac:dyDescent="0.25">
      <c r="A52" s="19" t="s">
        <v>169</v>
      </c>
      <c r="B52" s="19">
        <v>0.4</v>
      </c>
      <c r="C52" s="19"/>
      <c r="D52" s="19"/>
      <c r="E52" s="19">
        <v>0.71</v>
      </c>
      <c r="G52" s="19" t="s">
        <v>170</v>
      </c>
      <c r="H52" s="19">
        <v>0.4</v>
      </c>
      <c r="I52" s="19"/>
      <c r="J52" s="19"/>
      <c r="K52" s="19">
        <v>0.95</v>
      </c>
      <c r="M52" s="19" t="s">
        <v>171</v>
      </c>
      <c r="N52" s="19">
        <v>0.4</v>
      </c>
      <c r="O52" s="19"/>
      <c r="P52" s="19"/>
      <c r="Q52" s="19">
        <v>1.1000000000000001</v>
      </c>
      <c r="S52" s="19" t="s">
        <v>172</v>
      </c>
      <c r="T52" s="19">
        <v>0.4</v>
      </c>
      <c r="U52" s="19"/>
      <c r="V52" s="19"/>
      <c r="W52" s="19">
        <v>1.02</v>
      </c>
    </row>
    <row r="53" spans="1:23" x14ac:dyDescent="0.25">
      <c r="A53" s="19" t="s">
        <v>169</v>
      </c>
      <c r="B53" s="19">
        <v>0.5</v>
      </c>
      <c r="C53" s="19"/>
      <c r="D53" s="19"/>
      <c r="E53" s="19">
        <v>0.83</v>
      </c>
      <c r="G53" s="19" t="s">
        <v>170</v>
      </c>
      <c r="H53" s="19">
        <v>0.5</v>
      </c>
      <c r="I53" s="19"/>
      <c r="J53" s="19"/>
      <c r="K53" s="19">
        <v>1.1499999999999999</v>
      </c>
      <c r="M53" s="19" t="s">
        <v>171</v>
      </c>
      <c r="N53" s="19">
        <v>0.5</v>
      </c>
      <c r="O53" s="19"/>
      <c r="P53" s="19"/>
      <c r="Q53" s="19">
        <v>1.26</v>
      </c>
      <c r="S53" s="19" t="s">
        <v>172</v>
      </c>
      <c r="T53" s="19">
        <v>0.5</v>
      </c>
      <c r="U53" s="19"/>
      <c r="V53" s="19"/>
      <c r="W53" s="19">
        <v>1.24</v>
      </c>
    </row>
    <row r="54" spans="1:23" x14ac:dyDescent="0.25">
      <c r="A54" s="19" t="s">
        <v>169</v>
      </c>
      <c r="B54" s="19">
        <v>0.6</v>
      </c>
      <c r="C54" s="19"/>
      <c r="D54" s="19"/>
      <c r="E54" s="19">
        <v>1.02</v>
      </c>
      <c r="G54" s="19" t="s">
        <v>170</v>
      </c>
      <c r="H54" s="19">
        <v>0.6</v>
      </c>
      <c r="I54" s="19"/>
      <c r="J54" s="19"/>
      <c r="K54" s="19">
        <v>1.3</v>
      </c>
      <c r="M54" s="19" t="s">
        <v>171</v>
      </c>
      <c r="N54" s="19">
        <v>0.6</v>
      </c>
      <c r="O54" s="19"/>
      <c r="P54" s="19"/>
      <c r="Q54" s="19">
        <v>1.42</v>
      </c>
      <c r="S54" s="19" t="s">
        <v>172</v>
      </c>
      <c r="T54" s="19">
        <v>0.6</v>
      </c>
      <c r="U54" s="19"/>
      <c r="V54" s="19"/>
      <c r="W54" s="19">
        <v>1.42</v>
      </c>
    </row>
    <row r="55" spans="1:23" x14ac:dyDescent="0.25">
      <c r="A55" s="19" t="s">
        <v>169</v>
      </c>
      <c r="B55" s="51">
        <v>0.7</v>
      </c>
      <c r="C55" s="19"/>
      <c r="D55" s="19"/>
      <c r="E55" s="52">
        <v>1.1000000000000001</v>
      </c>
      <c r="G55" s="19" t="s">
        <v>170</v>
      </c>
      <c r="H55" s="51">
        <v>0.7</v>
      </c>
      <c r="I55" s="19"/>
      <c r="J55" s="19"/>
      <c r="K55" s="51">
        <v>1.35</v>
      </c>
      <c r="M55" s="19" t="s">
        <v>171</v>
      </c>
      <c r="N55" s="51">
        <v>0.7</v>
      </c>
      <c r="O55" s="19"/>
      <c r="P55" s="19"/>
      <c r="Q55" s="52">
        <v>1.5</v>
      </c>
      <c r="S55" s="19" t="s">
        <v>172</v>
      </c>
      <c r="T55" s="51">
        <v>0.7</v>
      </c>
      <c r="U55" s="19"/>
      <c r="V55" s="19"/>
      <c r="W55" s="52">
        <v>1.46</v>
      </c>
    </row>
    <row r="56" spans="1:23" x14ac:dyDescent="0.25">
      <c r="A56" s="19" t="s">
        <v>169</v>
      </c>
      <c r="B56" s="19">
        <v>0.8</v>
      </c>
      <c r="C56" s="19"/>
      <c r="D56" s="19"/>
      <c r="E56" s="19">
        <v>1.1599999999999999</v>
      </c>
      <c r="G56" s="19" t="s">
        <v>170</v>
      </c>
      <c r="H56" s="19">
        <v>0.8</v>
      </c>
      <c r="I56" s="19"/>
      <c r="J56" s="19"/>
      <c r="K56" s="19">
        <v>1.38</v>
      </c>
      <c r="M56" s="19" t="s">
        <v>171</v>
      </c>
      <c r="N56" s="19">
        <v>0.8</v>
      </c>
      <c r="O56" s="19"/>
      <c r="P56" s="19"/>
      <c r="Q56" s="19">
        <v>1.64</v>
      </c>
      <c r="S56" s="19" t="s">
        <v>172</v>
      </c>
      <c r="T56" s="19">
        <v>0.8</v>
      </c>
      <c r="U56" s="19"/>
      <c r="V56" s="19"/>
      <c r="W56" s="19">
        <v>1.54</v>
      </c>
    </row>
    <row r="57" spans="1:23" x14ac:dyDescent="0.25">
      <c r="A57" s="19" t="s">
        <v>169</v>
      </c>
      <c r="B57" s="19">
        <v>0.9</v>
      </c>
      <c r="C57" s="19"/>
      <c r="D57" s="19"/>
      <c r="E57" s="19">
        <v>1.24</v>
      </c>
      <c r="G57" s="19" t="s">
        <v>170</v>
      </c>
      <c r="H57" s="19">
        <v>0.9</v>
      </c>
      <c r="I57" s="19"/>
      <c r="J57" s="19"/>
      <c r="K57" s="19">
        <v>1.52</v>
      </c>
      <c r="M57" s="19" t="s">
        <v>171</v>
      </c>
      <c r="N57" s="19">
        <v>0.9</v>
      </c>
      <c r="O57" s="19"/>
      <c r="P57" s="19"/>
      <c r="Q57" s="19">
        <v>1.8</v>
      </c>
      <c r="S57" s="19" t="s">
        <v>172</v>
      </c>
      <c r="T57" s="19">
        <v>0.9</v>
      </c>
      <c r="U57" s="19"/>
      <c r="V57" s="19"/>
      <c r="W57" s="19">
        <v>1.72</v>
      </c>
    </row>
    <row r="58" spans="1:23" x14ac:dyDescent="0.25">
      <c r="A58" s="19" t="s">
        <v>169</v>
      </c>
      <c r="B58" s="19">
        <v>1</v>
      </c>
      <c r="C58" s="19"/>
      <c r="D58" s="19"/>
      <c r="E58" s="19">
        <v>1.38</v>
      </c>
      <c r="G58" s="19" t="s">
        <v>170</v>
      </c>
      <c r="H58" s="19">
        <v>1</v>
      </c>
      <c r="I58" s="19"/>
      <c r="J58" s="19"/>
      <c r="K58" s="19">
        <v>1.7</v>
      </c>
      <c r="M58" s="19" t="s">
        <v>171</v>
      </c>
      <c r="N58" s="19">
        <v>1</v>
      </c>
      <c r="O58" s="19"/>
      <c r="P58" s="19"/>
      <c r="Q58" s="19">
        <v>1.9</v>
      </c>
      <c r="S58" s="19" t="s">
        <v>172</v>
      </c>
      <c r="T58" s="19">
        <v>1</v>
      </c>
      <c r="U58" s="19"/>
      <c r="V58" s="19"/>
      <c r="W58" s="19">
        <v>2</v>
      </c>
    </row>
    <row r="59" spans="1:23" x14ac:dyDescent="0.25">
      <c r="A59" s="19" t="s">
        <v>169</v>
      </c>
      <c r="B59" s="19">
        <v>1.0549999999999999</v>
      </c>
      <c r="C59" s="19"/>
      <c r="D59" s="19"/>
      <c r="E59" s="19"/>
      <c r="G59" s="19" t="s">
        <v>170</v>
      </c>
      <c r="H59" s="19">
        <v>1.0549999999999999</v>
      </c>
      <c r="I59" s="19"/>
      <c r="J59" s="19"/>
      <c r="K59" s="19"/>
      <c r="M59" s="19" t="s">
        <v>171</v>
      </c>
      <c r="N59" s="19">
        <v>1.0549999999999999</v>
      </c>
      <c r="O59" s="19"/>
      <c r="P59" s="19"/>
      <c r="Q59" s="19"/>
      <c r="S59" s="19" t="s">
        <v>172</v>
      </c>
      <c r="T59" s="19">
        <v>1.0549999999999999</v>
      </c>
      <c r="U59" s="19"/>
      <c r="V59" s="19"/>
      <c r="W59" s="19"/>
    </row>
    <row r="61" spans="1:23" x14ac:dyDescent="0.25">
      <c r="A61" t="s">
        <v>207</v>
      </c>
      <c r="B61" t="s">
        <v>212</v>
      </c>
    </row>
    <row r="62" spans="1:23" x14ac:dyDescent="0.25">
      <c r="A62" t="s">
        <v>209</v>
      </c>
      <c r="B62" s="2" t="s">
        <v>190</v>
      </c>
    </row>
    <row r="63" spans="1:23" x14ac:dyDescent="0.25">
      <c r="A63" t="s">
        <v>210</v>
      </c>
      <c r="B63" t="s">
        <v>211</v>
      </c>
    </row>
    <row r="65" spans="1:23" x14ac:dyDescent="0.25">
      <c r="A65" s="2"/>
      <c r="B65" s="2"/>
      <c r="C65" s="2"/>
      <c r="D65" s="32" t="s">
        <v>206</v>
      </c>
      <c r="E65" s="47"/>
      <c r="G65" s="2"/>
      <c r="H65" s="2"/>
      <c r="I65" s="2"/>
      <c r="J65" s="32" t="s">
        <v>206</v>
      </c>
      <c r="K65" s="47"/>
      <c r="M65" s="2"/>
      <c r="N65" s="2"/>
      <c r="O65" s="2"/>
      <c r="P65" s="32" t="s">
        <v>206</v>
      </c>
      <c r="Q65" s="47"/>
      <c r="S65" s="2"/>
      <c r="T65" s="2"/>
      <c r="U65" s="2"/>
      <c r="V65" s="32" t="s">
        <v>206</v>
      </c>
    </row>
    <row r="66" spans="1:23" x14ac:dyDescent="0.25">
      <c r="A66" s="32" t="s">
        <v>204</v>
      </c>
      <c r="B66" s="32" t="s">
        <v>198</v>
      </c>
      <c r="C66" s="45" t="s">
        <v>203</v>
      </c>
      <c r="D66" s="32" t="s">
        <v>205</v>
      </c>
      <c r="E66" s="32" t="s">
        <v>213</v>
      </c>
      <c r="G66" s="32" t="s">
        <v>204</v>
      </c>
      <c r="H66" s="32" t="s">
        <v>198</v>
      </c>
      <c r="I66" s="45" t="s">
        <v>203</v>
      </c>
      <c r="J66" s="32" t="s">
        <v>205</v>
      </c>
      <c r="K66" s="32" t="s">
        <v>213</v>
      </c>
      <c r="M66" s="32" t="s">
        <v>204</v>
      </c>
      <c r="N66" s="32" t="s">
        <v>198</v>
      </c>
      <c r="O66" s="45" t="s">
        <v>203</v>
      </c>
      <c r="P66" s="32" t="s">
        <v>205</v>
      </c>
      <c r="Q66" s="32" t="s">
        <v>213</v>
      </c>
      <c r="S66" s="32" t="s">
        <v>204</v>
      </c>
      <c r="T66" s="32" t="s">
        <v>198</v>
      </c>
      <c r="U66" s="45" t="s">
        <v>203</v>
      </c>
      <c r="V66" s="32" t="s">
        <v>205</v>
      </c>
      <c r="W66" s="32" t="s">
        <v>213</v>
      </c>
    </row>
    <row r="67" spans="1:23" x14ac:dyDescent="0.25">
      <c r="A67" s="19" t="s">
        <v>169</v>
      </c>
      <c r="B67" s="19">
        <v>0</v>
      </c>
      <c r="C67" s="19"/>
      <c r="D67" s="19"/>
      <c r="E67" s="19">
        <v>0.27600000000000002</v>
      </c>
      <c r="G67" s="19" t="s">
        <v>170</v>
      </c>
      <c r="H67" s="19">
        <v>0</v>
      </c>
      <c r="I67" s="19"/>
      <c r="J67" s="19"/>
      <c r="K67" s="19">
        <v>0.37</v>
      </c>
      <c r="M67" s="19" t="s">
        <v>171</v>
      </c>
      <c r="N67" s="19">
        <v>0</v>
      </c>
      <c r="O67" s="19"/>
      <c r="P67" s="19"/>
      <c r="Q67" s="19">
        <v>0.36</v>
      </c>
      <c r="S67" s="19" t="s">
        <v>172</v>
      </c>
      <c r="T67" s="19">
        <v>0</v>
      </c>
      <c r="U67" s="19"/>
      <c r="V67" s="19"/>
      <c r="W67" s="19">
        <v>0.42</v>
      </c>
    </row>
    <row r="68" spans="1:23" x14ac:dyDescent="0.25">
      <c r="A68" s="19" t="s">
        <v>169</v>
      </c>
      <c r="B68" s="19">
        <v>0.1</v>
      </c>
      <c r="C68" s="19"/>
      <c r="D68" s="19"/>
      <c r="E68" s="19">
        <v>0.46</v>
      </c>
      <c r="G68" s="19" t="s">
        <v>170</v>
      </c>
      <c r="H68" s="19">
        <v>0.1</v>
      </c>
      <c r="I68" s="19"/>
      <c r="J68" s="19"/>
      <c r="K68" s="19">
        <v>0.43</v>
      </c>
      <c r="M68" s="19" t="s">
        <v>171</v>
      </c>
      <c r="N68" s="19">
        <v>0.1</v>
      </c>
      <c r="O68" s="19"/>
      <c r="P68" s="19"/>
      <c r="Q68" s="19">
        <v>0.62</v>
      </c>
      <c r="S68" s="19" t="s">
        <v>172</v>
      </c>
      <c r="T68" s="19">
        <v>0.1</v>
      </c>
      <c r="U68" s="19"/>
      <c r="V68" s="19"/>
      <c r="W68" s="19">
        <v>0.45</v>
      </c>
    </row>
    <row r="69" spans="1:23" x14ac:dyDescent="0.25">
      <c r="A69" s="19" t="s">
        <v>169</v>
      </c>
      <c r="B69" s="19">
        <v>0.2</v>
      </c>
      <c r="C69" s="19"/>
      <c r="D69" s="19"/>
      <c r="E69" s="19">
        <v>0.51</v>
      </c>
      <c r="G69" s="19" t="s">
        <v>170</v>
      </c>
      <c r="H69" s="19">
        <v>0.2</v>
      </c>
      <c r="I69" s="19"/>
      <c r="J69" s="19"/>
      <c r="K69" s="19">
        <v>0.57999999999999996</v>
      </c>
      <c r="M69" s="19" t="s">
        <v>171</v>
      </c>
      <c r="N69" s="19">
        <v>0.2</v>
      </c>
      <c r="O69" s="19"/>
      <c r="P69" s="19"/>
      <c r="Q69" s="19">
        <v>0.73</v>
      </c>
      <c r="S69" s="19" t="s">
        <v>172</v>
      </c>
      <c r="T69" s="19">
        <v>0.2</v>
      </c>
      <c r="U69" s="19"/>
      <c r="V69" s="19"/>
      <c r="W69" s="19">
        <v>0.63</v>
      </c>
    </row>
    <row r="70" spans="1:23" x14ac:dyDescent="0.25">
      <c r="A70" s="19" t="s">
        <v>169</v>
      </c>
      <c r="B70" s="19">
        <v>0.3</v>
      </c>
      <c r="C70" s="19"/>
      <c r="D70" s="19"/>
      <c r="E70" s="19">
        <v>0.68</v>
      </c>
      <c r="G70" s="19" t="s">
        <v>170</v>
      </c>
      <c r="H70" s="19">
        <v>0.3</v>
      </c>
      <c r="I70" s="19"/>
      <c r="J70" s="19"/>
      <c r="K70" s="19">
        <v>0.76</v>
      </c>
      <c r="M70" s="19" t="s">
        <v>171</v>
      </c>
      <c r="N70" s="19">
        <v>0.3</v>
      </c>
      <c r="O70" s="19"/>
      <c r="P70" s="19"/>
      <c r="Q70" s="19">
        <v>0.89</v>
      </c>
      <c r="S70" s="19" t="s">
        <v>172</v>
      </c>
      <c r="T70" s="19">
        <v>0.3</v>
      </c>
      <c r="U70" s="19"/>
      <c r="V70" s="19"/>
      <c r="W70" s="19">
        <v>0.91</v>
      </c>
    </row>
    <row r="71" spans="1:23" x14ac:dyDescent="0.25">
      <c r="A71" s="19" t="s">
        <v>169</v>
      </c>
      <c r="B71" s="19">
        <v>0.4</v>
      </c>
      <c r="C71" s="19"/>
      <c r="D71" s="19"/>
      <c r="E71" s="19">
        <v>0.84</v>
      </c>
      <c r="G71" s="19" t="s">
        <v>170</v>
      </c>
      <c r="H71" s="19">
        <v>0.4</v>
      </c>
      <c r="I71" s="19"/>
      <c r="J71" s="19"/>
      <c r="K71" s="19">
        <v>0.96</v>
      </c>
      <c r="M71" s="19" t="s">
        <v>171</v>
      </c>
      <c r="N71" s="19">
        <v>0.4</v>
      </c>
      <c r="O71" s="19"/>
      <c r="P71" s="19"/>
      <c r="Q71" s="19">
        <v>1.1000000000000001</v>
      </c>
      <c r="S71" s="19" t="s">
        <v>172</v>
      </c>
      <c r="T71" s="19">
        <v>0.4</v>
      </c>
      <c r="U71" s="19"/>
      <c r="V71" s="19"/>
      <c r="W71" s="19">
        <v>1.08</v>
      </c>
    </row>
    <row r="72" spans="1:23" x14ac:dyDescent="0.25">
      <c r="A72" s="19" t="s">
        <v>169</v>
      </c>
      <c r="B72" s="19">
        <v>0.5</v>
      </c>
      <c r="C72" s="19"/>
      <c r="D72" s="19"/>
      <c r="E72" s="19">
        <v>1.02</v>
      </c>
      <c r="G72" s="19" t="s">
        <v>170</v>
      </c>
      <c r="H72" s="19">
        <v>0.5</v>
      </c>
      <c r="I72" s="19"/>
      <c r="J72" s="19"/>
      <c r="K72" s="19">
        <v>1.1399999999999999</v>
      </c>
      <c r="M72" s="19" t="s">
        <v>171</v>
      </c>
      <c r="N72" s="19">
        <v>0.5</v>
      </c>
      <c r="O72" s="19"/>
      <c r="P72" s="19"/>
      <c r="Q72" s="19">
        <v>1.3</v>
      </c>
      <c r="S72" s="19" t="s">
        <v>172</v>
      </c>
      <c r="T72" s="19">
        <v>0.5</v>
      </c>
      <c r="U72" s="19"/>
      <c r="V72" s="19"/>
      <c r="W72" s="19">
        <v>1.24</v>
      </c>
    </row>
    <row r="73" spans="1:23" x14ac:dyDescent="0.25">
      <c r="A73" s="19" t="s">
        <v>169</v>
      </c>
      <c r="B73" s="19">
        <v>0.6</v>
      </c>
      <c r="C73" s="19"/>
      <c r="D73" s="19"/>
      <c r="E73" s="19">
        <v>1.1399999999999999</v>
      </c>
      <c r="G73" s="19" t="s">
        <v>170</v>
      </c>
      <c r="H73" s="19">
        <v>0.6</v>
      </c>
      <c r="I73" s="19"/>
      <c r="J73" s="19"/>
      <c r="K73" s="19">
        <v>1.26</v>
      </c>
      <c r="M73" s="19" t="s">
        <v>171</v>
      </c>
      <c r="N73" s="19">
        <v>0.6</v>
      </c>
      <c r="O73" s="19"/>
      <c r="P73" s="19"/>
      <c r="Q73" s="19">
        <v>1.38</v>
      </c>
      <c r="S73" s="19" t="s">
        <v>172</v>
      </c>
      <c r="T73" s="19">
        <v>0.6</v>
      </c>
      <c r="U73" s="19"/>
      <c r="V73" s="19"/>
      <c r="W73" s="19">
        <v>1.42</v>
      </c>
    </row>
    <row r="74" spans="1:23" x14ac:dyDescent="0.25">
      <c r="A74" s="19" t="s">
        <v>169</v>
      </c>
      <c r="B74" s="51">
        <v>0.7</v>
      </c>
      <c r="C74" s="19"/>
      <c r="D74" s="19"/>
      <c r="E74" s="51">
        <v>1.24</v>
      </c>
      <c r="G74" s="19" t="s">
        <v>170</v>
      </c>
      <c r="H74" s="51">
        <v>0.7</v>
      </c>
      <c r="I74" s="19"/>
      <c r="J74" s="19"/>
      <c r="K74" s="52">
        <v>1.3</v>
      </c>
      <c r="M74" s="19" t="s">
        <v>171</v>
      </c>
      <c r="N74" s="51">
        <v>0.7</v>
      </c>
      <c r="O74" s="19"/>
      <c r="P74" s="19"/>
      <c r="Q74" s="51">
        <v>1.52</v>
      </c>
      <c r="S74" s="19" t="s">
        <v>172</v>
      </c>
      <c r="T74" s="51">
        <v>0.7</v>
      </c>
      <c r="U74" s="19"/>
      <c r="V74" s="19"/>
      <c r="W74" s="51">
        <v>1.5</v>
      </c>
    </row>
    <row r="75" spans="1:23" x14ac:dyDescent="0.25">
      <c r="A75" s="19" t="s">
        <v>169</v>
      </c>
      <c r="B75" s="19">
        <v>0.8</v>
      </c>
      <c r="C75" s="19"/>
      <c r="D75" s="19"/>
      <c r="E75" s="19">
        <v>1.32</v>
      </c>
      <c r="G75" s="19" t="s">
        <v>170</v>
      </c>
      <c r="H75" s="19">
        <v>0.8</v>
      </c>
      <c r="I75" s="19"/>
      <c r="J75" s="19"/>
      <c r="K75" s="19">
        <v>1.42</v>
      </c>
      <c r="M75" s="19" t="s">
        <v>171</v>
      </c>
      <c r="N75" s="19">
        <v>0.8</v>
      </c>
      <c r="O75" s="19"/>
      <c r="P75" s="19"/>
      <c r="Q75" s="19">
        <v>1.72</v>
      </c>
      <c r="S75" s="19" t="s">
        <v>172</v>
      </c>
      <c r="T75" s="19">
        <v>0.8</v>
      </c>
      <c r="U75" s="19"/>
      <c r="V75" s="19"/>
      <c r="W75" s="19">
        <v>1.66</v>
      </c>
    </row>
    <row r="76" spans="1:23" x14ac:dyDescent="0.25">
      <c r="A76" s="19" t="s">
        <v>169</v>
      </c>
      <c r="B76" s="19">
        <v>0.9</v>
      </c>
      <c r="C76" s="19"/>
      <c r="D76" s="19"/>
      <c r="E76" s="19">
        <v>1.4</v>
      </c>
      <c r="G76" s="19" t="s">
        <v>170</v>
      </c>
      <c r="H76" s="19">
        <v>0.9</v>
      </c>
      <c r="I76" s="19"/>
      <c r="J76" s="19"/>
      <c r="K76" s="19">
        <v>1.72</v>
      </c>
      <c r="M76" s="19" t="s">
        <v>171</v>
      </c>
      <c r="N76" s="19">
        <v>0.9</v>
      </c>
      <c r="O76" s="19"/>
      <c r="P76" s="19"/>
      <c r="Q76" s="19">
        <v>1.82</v>
      </c>
      <c r="S76" s="19" t="s">
        <v>172</v>
      </c>
      <c r="T76" s="19">
        <v>0.9</v>
      </c>
      <c r="U76" s="19"/>
      <c r="V76" s="19"/>
      <c r="W76" s="19">
        <v>1.78</v>
      </c>
    </row>
    <row r="77" spans="1:23" x14ac:dyDescent="0.25">
      <c r="A77" s="19" t="s">
        <v>169</v>
      </c>
      <c r="B77" s="19">
        <v>1</v>
      </c>
      <c r="C77" s="19"/>
      <c r="D77" s="19"/>
      <c r="E77" s="19">
        <v>1.54</v>
      </c>
      <c r="G77" s="19" t="s">
        <v>170</v>
      </c>
      <c r="H77" s="19">
        <v>1</v>
      </c>
      <c r="I77" s="19"/>
      <c r="J77" s="19"/>
      <c r="K77" s="19">
        <v>1.76</v>
      </c>
      <c r="M77" s="19" t="s">
        <v>171</v>
      </c>
      <c r="N77" s="19">
        <v>1</v>
      </c>
      <c r="O77" s="19"/>
      <c r="P77" s="19"/>
      <c r="Q77" s="19">
        <v>1.84</v>
      </c>
      <c r="S77" s="19" t="s">
        <v>172</v>
      </c>
      <c r="T77" s="19">
        <v>1</v>
      </c>
      <c r="U77" s="19"/>
      <c r="V77" s="19"/>
      <c r="W77" s="19">
        <v>1.92</v>
      </c>
    </row>
    <row r="78" spans="1:23" x14ac:dyDescent="0.25">
      <c r="A78" s="19" t="s">
        <v>169</v>
      </c>
      <c r="B78" s="19">
        <v>1.0549999999999999</v>
      </c>
      <c r="C78" s="19"/>
      <c r="D78" s="19"/>
      <c r="E78" s="19"/>
      <c r="G78" s="19" t="s">
        <v>170</v>
      </c>
      <c r="H78" s="19">
        <v>1.0549999999999999</v>
      </c>
      <c r="I78" s="19"/>
      <c r="J78" s="19"/>
      <c r="K78" s="19"/>
      <c r="M78" s="19" t="s">
        <v>171</v>
      </c>
      <c r="N78" s="19">
        <v>1.0549999999999999</v>
      </c>
      <c r="O78" s="19"/>
      <c r="P78" s="19"/>
      <c r="Q78" s="19"/>
      <c r="S78" s="19" t="s">
        <v>172</v>
      </c>
      <c r="T78" s="19">
        <v>1.0549999999999999</v>
      </c>
      <c r="U78" s="19"/>
      <c r="V78" s="19"/>
      <c r="W78" s="19"/>
    </row>
    <row r="80" spans="1:23" x14ac:dyDescent="0.25">
      <c r="A80" t="s">
        <v>207</v>
      </c>
      <c r="B80" t="s">
        <v>212</v>
      </c>
    </row>
    <row r="81" spans="1:23" x14ac:dyDescent="0.25">
      <c r="A81" t="s">
        <v>209</v>
      </c>
      <c r="B81" s="2" t="s">
        <v>192</v>
      </c>
    </row>
    <row r="82" spans="1:23" x14ac:dyDescent="0.25">
      <c r="A82" t="s">
        <v>210</v>
      </c>
      <c r="B82" t="s">
        <v>211</v>
      </c>
    </row>
    <row r="84" spans="1:23" x14ac:dyDescent="0.25">
      <c r="A84" s="2"/>
      <c r="B84" s="2"/>
      <c r="C84" s="2"/>
      <c r="D84" s="32" t="s">
        <v>206</v>
      </c>
      <c r="E84" s="47"/>
      <c r="G84" s="2"/>
      <c r="H84" s="2"/>
      <c r="I84" s="2"/>
      <c r="J84" s="32" t="s">
        <v>206</v>
      </c>
      <c r="K84" s="47"/>
      <c r="M84" s="2"/>
      <c r="N84" s="2"/>
      <c r="O84" s="2"/>
      <c r="P84" s="32" t="s">
        <v>206</v>
      </c>
      <c r="Q84" s="47"/>
      <c r="S84" s="2"/>
      <c r="T84" s="2"/>
      <c r="U84" s="2"/>
      <c r="V84" s="32" t="s">
        <v>206</v>
      </c>
    </row>
    <row r="85" spans="1:23" x14ac:dyDescent="0.25">
      <c r="A85" s="32" t="s">
        <v>204</v>
      </c>
      <c r="B85" s="32" t="s">
        <v>198</v>
      </c>
      <c r="C85" s="45" t="s">
        <v>203</v>
      </c>
      <c r="D85" s="32" t="s">
        <v>205</v>
      </c>
      <c r="E85" s="32" t="s">
        <v>213</v>
      </c>
      <c r="G85" s="32" t="s">
        <v>204</v>
      </c>
      <c r="H85" s="32" t="s">
        <v>198</v>
      </c>
      <c r="I85" s="45" t="s">
        <v>203</v>
      </c>
      <c r="J85" s="32" t="s">
        <v>205</v>
      </c>
      <c r="K85" s="32" t="s">
        <v>213</v>
      </c>
      <c r="M85" s="32" t="s">
        <v>204</v>
      </c>
      <c r="N85" s="32" t="s">
        <v>198</v>
      </c>
      <c r="O85" s="45" t="s">
        <v>203</v>
      </c>
      <c r="P85" s="32" t="s">
        <v>205</v>
      </c>
      <c r="Q85" s="32" t="s">
        <v>213</v>
      </c>
      <c r="S85" s="32" t="s">
        <v>204</v>
      </c>
      <c r="T85" s="32" t="s">
        <v>198</v>
      </c>
      <c r="U85" s="45" t="s">
        <v>203</v>
      </c>
      <c r="V85" s="32" t="s">
        <v>205</v>
      </c>
      <c r="W85" s="32" t="s">
        <v>213</v>
      </c>
    </row>
    <row r="86" spans="1:23" x14ac:dyDescent="0.25">
      <c r="A86" s="19" t="s">
        <v>169</v>
      </c>
      <c r="B86" s="19">
        <v>0</v>
      </c>
      <c r="C86" s="19"/>
      <c r="D86" s="19"/>
      <c r="E86" s="19">
        <v>0.31</v>
      </c>
      <c r="G86" s="19" t="s">
        <v>170</v>
      </c>
      <c r="H86" s="19">
        <v>0</v>
      </c>
      <c r="I86" s="19"/>
      <c r="J86" s="19"/>
      <c r="K86" s="19">
        <v>0.41</v>
      </c>
      <c r="M86" s="19" t="s">
        <v>171</v>
      </c>
      <c r="N86" s="19">
        <v>0</v>
      </c>
      <c r="O86" s="19"/>
      <c r="P86" s="19"/>
      <c r="Q86" s="19">
        <v>0.46</v>
      </c>
      <c r="S86" s="19" t="s">
        <v>172</v>
      </c>
      <c r="T86" s="19">
        <v>0</v>
      </c>
      <c r="U86" s="19"/>
      <c r="V86" s="19"/>
      <c r="W86" s="19">
        <v>0.48</v>
      </c>
    </row>
    <row r="87" spans="1:23" x14ac:dyDescent="0.25">
      <c r="A87" s="19" t="s">
        <v>169</v>
      </c>
      <c r="B87" s="19">
        <v>0.1</v>
      </c>
      <c r="C87" s="19"/>
      <c r="D87" s="19"/>
      <c r="E87" s="19">
        <v>0.53</v>
      </c>
      <c r="G87" s="19" t="s">
        <v>170</v>
      </c>
      <c r="H87" s="19">
        <v>0.1</v>
      </c>
      <c r="I87" s="19"/>
      <c r="J87" s="19"/>
      <c r="K87" s="19">
        <v>0.52</v>
      </c>
      <c r="M87" s="19" t="s">
        <v>171</v>
      </c>
      <c r="N87" s="19">
        <v>0.1</v>
      </c>
      <c r="O87" s="19"/>
      <c r="P87" s="19"/>
      <c r="Q87" s="19">
        <v>0.79</v>
      </c>
      <c r="S87" s="19" t="s">
        <v>172</v>
      </c>
      <c r="T87" s="19">
        <v>0.1</v>
      </c>
      <c r="U87" s="19"/>
      <c r="V87" s="19"/>
      <c r="W87" s="19">
        <v>0.62</v>
      </c>
    </row>
    <row r="88" spans="1:23" x14ac:dyDescent="0.25">
      <c r="A88" s="19" t="s">
        <v>169</v>
      </c>
      <c r="B88" s="19">
        <v>0.2</v>
      </c>
      <c r="C88" s="19"/>
      <c r="D88" s="19"/>
      <c r="E88" s="19">
        <v>0.61</v>
      </c>
      <c r="G88" s="19" t="s">
        <v>170</v>
      </c>
      <c r="H88" s="19">
        <v>0.2</v>
      </c>
      <c r="I88" s="19"/>
      <c r="J88" s="19"/>
      <c r="K88" s="19">
        <v>0.7</v>
      </c>
      <c r="M88" s="19" t="s">
        <v>171</v>
      </c>
      <c r="N88" s="19">
        <v>0.2</v>
      </c>
      <c r="O88" s="19"/>
      <c r="P88" s="19"/>
      <c r="Q88" s="19">
        <v>0.85</v>
      </c>
      <c r="S88" s="19" t="s">
        <v>172</v>
      </c>
      <c r="T88" s="19">
        <v>0.2</v>
      </c>
      <c r="U88" s="19"/>
      <c r="V88" s="19"/>
      <c r="W88" s="19">
        <v>0.84</v>
      </c>
    </row>
    <row r="89" spans="1:23" x14ac:dyDescent="0.25">
      <c r="A89" s="19" t="s">
        <v>169</v>
      </c>
      <c r="B89" s="19">
        <v>0.3</v>
      </c>
      <c r="C89" s="19"/>
      <c r="D89" s="19"/>
      <c r="E89" s="19">
        <v>0.72</v>
      </c>
      <c r="G89" s="19" t="s">
        <v>170</v>
      </c>
      <c r="H89" s="19">
        <v>0.3</v>
      </c>
      <c r="I89" s="19"/>
      <c r="J89" s="19"/>
      <c r="K89" s="19">
        <v>0.88</v>
      </c>
      <c r="M89" s="19" t="s">
        <v>171</v>
      </c>
      <c r="N89" s="19">
        <v>0.3</v>
      </c>
      <c r="O89" s="19"/>
      <c r="P89" s="19"/>
      <c r="Q89" s="19">
        <v>1.04</v>
      </c>
      <c r="S89" s="19" t="s">
        <v>172</v>
      </c>
      <c r="T89" s="19">
        <v>0.3</v>
      </c>
      <c r="U89" s="19"/>
      <c r="V89" s="19"/>
      <c r="W89" s="19">
        <v>1.04</v>
      </c>
    </row>
    <row r="90" spans="1:23" x14ac:dyDescent="0.25">
      <c r="A90" s="19" t="s">
        <v>169</v>
      </c>
      <c r="B90" s="19">
        <v>0.4</v>
      </c>
      <c r="C90" s="19"/>
      <c r="D90" s="19"/>
      <c r="E90" s="19">
        <v>0.88</v>
      </c>
      <c r="G90" s="19" t="s">
        <v>170</v>
      </c>
      <c r="H90" s="19">
        <v>0.4</v>
      </c>
      <c r="I90" s="19"/>
      <c r="J90" s="19"/>
      <c r="K90" s="19">
        <v>1</v>
      </c>
      <c r="M90" s="19" t="s">
        <v>171</v>
      </c>
      <c r="N90" s="19">
        <v>0.4</v>
      </c>
      <c r="O90" s="19"/>
      <c r="P90" s="19"/>
      <c r="Q90" s="19">
        <v>1.22</v>
      </c>
      <c r="S90" s="19" t="s">
        <v>172</v>
      </c>
      <c r="T90" s="19">
        <v>0.4</v>
      </c>
      <c r="U90" s="19"/>
      <c r="V90" s="19"/>
      <c r="W90" s="19">
        <v>1.22</v>
      </c>
    </row>
    <row r="91" spans="1:23" x14ac:dyDescent="0.25">
      <c r="A91" s="19" t="s">
        <v>169</v>
      </c>
      <c r="B91" s="19">
        <v>0.5</v>
      </c>
      <c r="C91" s="19"/>
      <c r="D91" s="19"/>
      <c r="E91" s="19">
        <v>1.06</v>
      </c>
      <c r="G91" s="19" t="s">
        <v>170</v>
      </c>
      <c r="H91" s="19">
        <v>0.5</v>
      </c>
      <c r="I91" s="19"/>
      <c r="J91" s="19"/>
      <c r="K91" s="19">
        <v>1.2</v>
      </c>
      <c r="M91" s="19" t="s">
        <v>171</v>
      </c>
      <c r="N91" s="19">
        <v>0.5</v>
      </c>
      <c r="O91" s="19"/>
      <c r="P91" s="19"/>
      <c r="Q91" s="19">
        <v>1.44</v>
      </c>
      <c r="S91" s="19" t="s">
        <v>172</v>
      </c>
      <c r="T91" s="19">
        <v>0.5</v>
      </c>
      <c r="U91" s="19"/>
      <c r="V91" s="19"/>
      <c r="W91" s="19">
        <v>1.4</v>
      </c>
    </row>
    <row r="92" spans="1:23" x14ac:dyDescent="0.25">
      <c r="A92" s="19" t="s">
        <v>169</v>
      </c>
      <c r="B92" s="19">
        <v>0.6</v>
      </c>
      <c r="C92" s="19"/>
      <c r="D92" s="19"/>
      <c r="E92" s="19">
        <v>1.1399999999999999</v>
      </c>
      <c r="G92" s="19" t="s">
        <v>170</v>
      </c>
      <c r="H92" s="19">
        <v>0.6</v>
      </c>
      <c r="I92" s="19"/>
      <c r="J92" s="19"/>
      <c r="K92" s="19">
        <v>1.32</v>
      </c>
      <c r="M92" s="19" t="s">
        <v>171</v>
      </c>
      <c r="N92" s="19">
        <v>0.6</v>
      </c>
      <c r="O92" s="19"/>
      <c r="P92" s="19"/>
      <c r="Q92" s="19">
        <v>1.56</v>
      </c>
      <c r="S92" s="19" t="s">
        <v>172</v>
      </c>
      <c r="T92" s="19">
        <v>0.6</v>
      </c>
      <c r="U92" s="19"/>
      <c r="V92" s="19"/>
      <c r="W92" s="19">
        <v>1.52</v>
      </c>
    </row>
    <row r="93" spans="1:23" x14ac:dyDescent="0.25">
      <c r="A93" s="19" t="s">
        <v>169</v>
      </c>
      <c r="B93" s="51">
        <v>0.7</v>
      </c>
      <c r="C93" s="19"/>
      <c r="D93" s="19"/>
      <c r="E93" s="51">
        <v>1.26</v>
      </c>
      <c r="G93" s="19" t="s">
        <v>170</v>
      </c>
      <c r="H93" s="51">
        <v>0.7</v>
      </c>
      <c r="I93" s="19"/>
      <c r="J93" s="19"/>
      <c r="K93" s="51">
        <v>1.42</v>
      </c>
      <c r="M93" s="19" t="s">
        <v>171</v>
      </c>
      <c r="N93" s="51">
        <v>0.7</v>
      </c>
      <c r="O93" s="19"/>
      <c r="P93" s="19"/>
      <c r="Q93" s="51">
        <v>1.7</v>
      </c>
      <c r="S93" s="19" t="s">
        <v>172</v>
      </c>
      <c r="T93" s="51">
        <v>0.7</v>
      </c>
      <c r="U93" s="19"/>
      <c r="V93" s="19"/>
      <c r="W93" s="51">
        <v>1.62</v>
      </c>
    </row>
    <row r="94" spans="1:23" x14ac:dyDescent="0.25">
      <c r="A94" s="19" t="s">
        <v>169</v>
      </c>
      <c r="B94" s="19">
        <v>0.8</v>
      </c>
      <c r="C94" s="19"/>
      <c r="D94" s="19"/>
      <c r="E94" s="19">
        <v>1.4</v>
      </c>
      <c r="G94" s="19" t="s">
        <v>170</v>
      </c>
      <c r="H94" s="19">
        <v>0.8</v>
      </c>
      <c r="I94" s="19"/>
      <c r="J94" s="19"/>
      <c r="K94" s="19">
        <v>1.52</v>
      </c>
      <c r="M94" s="19" t="s">
        <v>171</v>
      </c>
      <c r="N94" s="19">
        <v>0.8</v>
      </c>
      <c r="O94" s="19"/>
      <c r="P94" s="19"/>
      <c r="Q94" s="19">
        <v>1.8</v>
      </c>
      <c r="S94" s="19" t="s">
        <v>172</v>
      </c>
      <c r="T94" s="19">
        <v>0.8</v>
      </c>
      <c r="U94" s="19"/>
      <c r="V94" s="19"/>
      <c r="W94" s="19">
        <v>1.74</v>
      </c>
    </row>
    <row r="95" spans="1:23" x14ac:dyDescent="0.25">
      <c r="A95" s="19" t="s">
        <v>169</v>
      </c>
      <c r="B95" s="19">
        <v>0.9</v>
      </c>
      <c r="C95" s="19"/>
      <c r="D95" s="19"/>
      <c r="E95" s="19">
        <v>1.52</v>
      </c>
      <c r="G95" s="19" t="s">
        <v>170</v>
      </c>
      <c r="H95" s="19">
        <v>0.9</v>
      </c>
      <c r="I95" s="19"/>
      <c r="J95" s="19"/>
      <c r="K95" s="19">
        <v>1.58</v>
      </c>
      <c r="M95" s="19" t="s">
        <v>171</v>
      </c>
      <c r="N95" s="19">
        <v>0.9</v>
      </c>
      <c r="O95" s="19"/>
      <c r="P95" s="19"/>
      <c r="Q95" s="19">
        <v>1.9</v>
      </c>
      <c r="S95" s="19" t="s">
        <v>172</v>
      </c>
      <c r="T95" s="19">
        <v>0.9</v>
      </c>
      <c r="U95" s="19"/>
      <c r="V95" s="19"/>
      <c r="W95" s="19">
        <v>2</v>
      </c>
    </row>
    <row r="96" spans="1:23" x14ac:dyDescent="0.25">
      <c r="A96" s="19" t="s">
        <v>169</v>
      </c>
      <c r="B96" s="19">
        <v>1</v>
      </c>
      <c r="C96" s="19"/>
      <c r="D96" s="19"/>
      <c r="E96" s="19">
        <v>1.54</v>
      </c>
      <c r="G96" s="19" t="s">
        <v>170</v>
      </c>
      <c r="H96" s="19">
        <v>1</v>
      </c>
      <c r="I96" s="19"/>
      <c r="J96" s="19"/>
      <c r="K96" s="19">
        <v>1.76</v>
      </c>
      <c r="M96" s="19" t="s">
        <v>171</v>
      </c>
      <c r="N96" s="19">
        <v>1</v>
      </c>
      <c r="O96" s="19"/>
      <c r="P96" s="19"/>
      <c r="Q96" s="19">
        <v>2.08</v>
      </c>
      <c r="S96" s="19" t="s">
        <v>172</v>
      </c>
      <c r="T96" s="19">
        <v>1</v>
      </c>
      <c r="U96" s="19"/>
      <c r="V96" s="19"/>
      <c r="W96" s="19">
        <v>2.12</v>
      </c>
    </row>
    <row r="97" spans="1:23" x14ac:dyDescent="0.25">
      <c r="A97" s="19" t="s">
        <v>169</v>
      </c>
      <c r="B97" s="19">
        <v>1.0549999999999999</v>
      </c>
      <c r="C97" s="19"/>
      <c r="D97" s="19"/>
      <c r="E97" s="19"/>
      <c r="G97" s="19" t="s">
        <v>170</v>
      </c>
      <c r="H97" s="19">
        <v>1.0549999999999999</v>
      </c>
      <c r="I97" s="19"/>
      <c r="J97" s="19"/>
      <c r="K97" s="19"/>
      <c r="M97" s="19" t="s">
        <v>171</v>
      </c>
      <c r="N97" s="19">
        <v>1.0549999999999999</v>
      </c>
      <c r="O97" s="19"/>
      <c r="P97" s="19"/>
      <c r="Q97" s="19"/>
      <c r="S97" s="19" t="s">
        <v>172</v>
      </c>
      <c r="T97" s="19">
        <v>1.0549999999999999</v>
      </c>
      <c r="U97" s="19"/>
      <c r="V97" s="19"/>
      <c r="W97" s="19"/>
    </row>
    <row r="99" spans="1:23" x14ac:dyDescent="0.25">
      <c r="A99" t="s">
        <v>207</v>
      </c>
      <c r="B99" t="s">
        <v>212</v>
      </c>
    </row>
    <row r="100" spans="1:23" x14ac:dyDescent="0.25">
      <c r="A100" t="s">
        <v>209</v>
      </c>
      <c r="B100" t="s">
        <v>192</v>
      </c>
    </row>
    <row r="101" spans="1:23" x14ac:dyDescent="0.25">
      <c r="A101" t="s">
        <v>210</v>
      </c>
      <c r="B101" s="2" t="s">
        <v>215</v>
      </c>
    </row>
    <row r="103" spans="1:23" x14ac:dyDescent="0.25">
      <c r="A103" s="2"/>
      <c r="B103" s="2"/>
      <c r="C103" s="2"/>
      <c r="D103" s="32" t="s">
        <v>206</v>
      </c>
      <c r="E103" s="47"/>
      <c r="G103" s="2"/>
      <c r="H103" s="2"/>
      <c r="I103" s="2"/>
      <c r="J103" s="32" t="s">
        <v>206</v>
      </c>
      <c r="K103" s="47"/>
      <c r="M103" s="2"/>
      <c r="N103" s="2"/>
      <c r="O103" s="2"/>
      <c r="P103" s="32" t="s">
        <v>206</v>
      </c>
      <c r="Q103" s="47"/>
      <c r="S103" s="2"/>
      <c r="T103" s="2"/>
      <c r="U103" s="2"/>
      <c r="V103" s="32" t="s">
        <v>206</v>
      </c>
    </row>
    <row r="104" spans="1:23" x14ac:dyDescent="0.25">
      <c r="A104" s="32" t="s">
        <v>204</v>
      </c>
      <c r="B104" s="32" t="s">
        <v>198</v>
      </c>
      <c r="C104" s="45" t="s">
        <v>203</v>
      </c>
      <c r="D104" s="32" t="s">
        <v>205</v>
      </c>
      <c r="E104" s="32" t="s">
        <v>213</v>
      </c>
      <c r="G104" s="32" t="s">
        <v>204</v>
      </c>
      <c r="H104" s="32" t="s">
        <v>198</v>
      </c>
      <c r="I104" s="45" t="s">
        <v>203</v>
      </c>
      <c r="J104" s="32" t="s">
        <v>205</v>
      </c>
      <c r="K104" s="32" t="s">
        <v>213</v>
      </c>
      <c r="M104" s="32" t="s">
        <v>204</v>
      </c>
      <c r="N104" s="32" t="s">
        <v>198</v>
      </c>
      <c r="O104" s="45" t="s">
        <v>203</v>
      </c>
      <c r="P104" s="32" t="s">
        <v>205</v>
      </c>
      <c r="Q104" s="32" t="s">
        <v>213</v>
      </c>
      <c r="S104" s="32" t="s">
        <v>204</v>
      </c>
      <c r="T104" s="32" t="s">
        <v>198</v>
      </c>
      <c r="U104" s="45" t="s">
        <v>203</v>
      </c>
      <c r="V104" s="32" t="s">
        <v>205</v>
      </c>
      <c r="W104" s="32" t="s">
        <v>213</v>
      </c>
    </row>
    <row r="105" spans="1:23" x14ac:dyDescent="0.25">
      <c r="A105" s="19" t="s">
        <v>169</v>
      </c>
      <c r="B105" s="19">
        <v>0</v>
      </c>
      <c r="C105" s="19"/>
      <c r="D105" s="19"/>
      <c r="E105" s="19">
        <v>0.23</v>
      </c>
      <c r="G105" s="19" t="s">
        <v>170</v>
      </c>
      <c r="H105" s="19">
        <v>0</v>
      </c>
      <c r="I105" s="19"/>
      <c r="J105" s="19"/>
      <c r="K105" s="19"/>
      <c r="M105" s="19" t="s">
        <v>171</v>
      </c>
      <c r="N105" s="19">
        <v>0</v>
      </c>
      <c r="O105" s="19"/>
      <c r="P105" s="19"/>
      <c r="Q105" s="19"/>
      <c r="S105" s="19" t="s">
        <v>172</v>
      </c>
      <c r="T105" s="19">
        <v>0</v>
      </c>
      <c r="U105" s="19"/>
      <c r="V105" s="19"/>
      <c r="W105" s="19"/>
    </row>
    <row r="106" spans="1:23" x14ac:dyDescent="0.25">
      <c r="A106" s="19" t="s">
        <v>169</v>
      </c>
      <c r="B106" s="19">
        <v>0.1</v>
      </c>
      <c r="C106" s="19"/>
      <c r="D106" s="19"/>
      <c r="E106" s="19">
        <v>0.38</v>
      </c>
      <c r="G106" s="19" t="s">
        <v>170</v>
      </c>
      <c r="H106" s="19">
        <v>0.1</v>
      </c>
      <c r="I106" s="19"/>
      <c r="J106" s="19"/>
      <c r="K106" s="19"/>
      <c r="M106" s="19" t="s">
        <v>171</v>
      </c>
      <c r="N106" s="19">
        <v>0.1</v>
      </c>
      <c r="O106" s="19"/>
      <c r="P106" s="19"/>
      <c r="Q106" s="19"/>
      <c r="S106" s="19" t="s">
        <v>172</v>
      </c>
      <c r="T106" s="19">
        <v>0.1</v>
      </c>
      <c r="U106" s="19"/>
      <c r="V106" s="19"/>
      <c r="W106" s="19"/>
    </row>
    <row r="107" spans="1:23" x14ac:dyDescent="0.25">
      <c r="A107" s="19" t="s">
        <v>169</v>
      </c>
      <c r="B107" s="19">
        <v>0.2</v>
      </c>
      <c r="C107" s="19"/>
      <c r="D107" s="19"/>
      <c r="E107" s="19">
        <v>0.44</v>
      </c>
      <c r="G107" s="19" t="s">
        <v>170</v>
      </c>
      <c r="H107" s="19">
        <v>0.2</v>
      </c>
      <c r="I107" s="19"/>
      <c r="J107" s="19"/>
      <c r="K107" s="19"/>
      <c r="M107" s="19" t="s">
        <v>171</v>
      </c>
      <c r="N107" s="19">
        <v>0.2</v>
      </c>
      <c r="O107" s="19"/>
      <c r="P107" s="19"/>
      <c r="Q107" s="19"/>
      <c r="S107" s="19" t="s">
        <v>172</v>
      </c>
      <c r="T107" s="19">
        <v>0.2</v>
      </c>
      <c r="U107" s="19"/>
      <c r="V107" s="19"/>
      <c r="W107" s="19"/>
    </row>
    <row r="108" spans="1:23" x14ac:dyDescent="0.25">
      <c r="A108" s="19" t="s">
        <v>169</v>
      </c>
      <c r="B108" s="19">
        <v>0.3</v>
      </c>
      <c r="C108" s="19"/>
      <c r="D108" s="19"/>
      <c r="E108" s="19">
        <v>0.54</v>
      </c>
      <c r="G108" s="19" t="s">
        <v>170</v>
      </c>
      <c r="H108" s="19">
        <v>0.3</v>
      </c>
      <c r="I108" s="19"/>
      <c r="J108" s="19"/>
      <c r="K108" s="19"/>
      <c r="M108" s="19" t="s">
        <v>171</v>
      </c>
      <c r="N108" s="19">
        <v>0.3</v>
      </c>
      <c r="O108" s="19"/>
      <c r="P108" s="19"/>
      <c r="Q108" s="19"/>
      <c r="S108" s="19" t="s">
        <v>172</v>
      </c>
      <c r="T108" s="19">
        <v>0.3</v>
      </c>
      <c r="U108" s="19"/>
      <c r="V108" s="19"/>
      <c r="W108" s="19"/>
    </row>
    <row r="109" spans="1:23" x14ac:dyDescent="0.25">
      <c r="A109" s="19" t="s">
        <v>169</v>
      </c>
      <c r="B109" s="19">
        <v>0.4</v>
      </c>
      <c r="C109" s="19"/>
      <c r="D109" s="19"/>
      <c r="E109" s="19">
        <v>0.63</v>
      </c>
      <c r="G109" s="19" t="s">
        <v>170</v>
      </c>
      <c r="H109" s="19">
        <v>0.4</v>
      </c>
      <c r="I109" s="19"/>
      <c r="J109" s="19"/>
      <c r="K109" s="19"/>
      <c r="M109" s="19" t="s">
        <v>171</v>
      </c>
      <c r="N109" s="19">
        <v>0.4</v>
      </c>
      <c r="O109" s="19"/>
      <c r="P109" s="19"/>
      <c r="Q109" s="19"/>
      <c r="S109" s="19" t="s">
        <v>172</v>
      </c>
      <c r="T109" s="19">
        <v>0.4</v>
      </c>
      <c r="U109" s="19"/>
      <c r="V109" s="19"/>
      <c r="W109" s="19"/>
    </row>
    <row r="110" spans="1:23" x14ac:dyDescent="0.25">
      <c r="A110" s="19" t="s">
        <v>169</v>
      </c>
      <c r="B110" s="19">
        <v>0.5</v>
      </c>
      <c r="C110" s="19"/>
      <c r="D110" s="19"/>
      <c r="E110" s="19">
        <v>0.72</v>
      </c>
      <c r="G110" s="19" t="s">
        <v>170</v>
      </c>
      <c r="H110" s="19">
        <v>0.5</v>
      </c>
      <c r="I110" s="19"/>
      <c r="J110" s="19"/>
      <c r="K110" s="19"/>
      <c r="M110" s="19" t="s">
        <v>171</v>
      </c>
      <c r="N110" s="19">
        <v>0.5</v>
      </c>
      <c r="O110" s="19"/>
      <c r="P110" s="19"/>
      <c r="Q110" s="19"/>
      <c r="S110" s="19" t="s">
        <v>172</v>
      </c>
      <c r="T110" s="19">
        <v>0.5</v>
      </c>
      <c r="U110" s="19"/>
      <c r="V110" s="19"/>
      <c r="W110" s="19"/>
    </row>
    <row r="111" spans="1:23" x14ac:dyDescent="0.25">
      <c r="A111" s="19" t="s">
        <v>169</v>
      </c>
      <c r="B111" s="19">
        <v>0.6</v>
      </c>
      <c r="C111" s="19"/>
      <c r="D111" s="19"/>
      <c r="E111" s="19">
        <v>0.82</v>
      </c>
      <c r="G111" s="19" t="s">
        <v>170</v>
      </c>
      <c r="H111" s="19">
        <v>0.6</v>
      </c>
      <c r="I111" s="19"/>
      <c r="J111" s="19"/>
      <c r="K111" s="19"/>
      <c r="M111" s="19" t="s">
        <v>171</v>
      </c>
      <c r="N111" s="19">
        <v>0.6</v>
      </c>
      <c r="O111" s="19"/>
      <c r="P111" s="19"/>
      <c r="Q111" s="19"/>
      <c r="S111" s="19" t="s">
        <v>172</v>
      </c>
      <c r="T111" s="19">
        <v>0.6</v>
      </c>
      <c r="U111" s="19"/>
      <c r="V111" s="19"/>
      <c r="W111" s="19"/>
    </row>
    <row r="112" spans="1:23" x14ac:dyDescent="0.25">
      <c r="A112" s="19" t="s">
        <v>169</v>
      </c>
      <c r="B112" s="19">
        <v>0.7</v>
      </c>
      <c r="C112" s="19"/>
      <c r="D112" s="19"/>
      <c r="E112" s="19">
        <v>0.87</v>
      </c>
      <c r="G112" s="19" t="s">
        <v>170</v>
      </c>
      <c r="H112" s="19">
        <v>0.7</v>
      </c>
      <c r="I112" s="19"/>
      <c r="J112" s="19"/>
      <c r="K112" s="19"/>
      <c r="M112" s="19" t="s">
        <v>171</v>
      </c>
      <c r="N112" s="19">
        <v>0.7</v>
      </c>
      <c r="O112" s="19"/>
      <c r="P112" s="19"/>
      <c r="Q112" s="19"/>
      <c r="S112" s="19" t="s">
        <v>172</v>
      </c>
      <c r="T112" s="19">
        <v>0.7</v>
      </c>
      <c r="U112" s="19"/>
      <c r="V112" s="19"/>
      <c r="W112" s="19"/>
    </row>
    <row r="113" spans="1:23" x14ac:dyDescent="0.25">
      <c r="A113" s="19" t="s">
        <v>169</v>
      </c>
      <c r="B113" s="19">
        <v>0.8</v>
      </c>
      <c r="C113" s="19"/>
      <c r="D113" s="19"/>
      <c r="E113" s="19">
        <v>0.97</v>
      </c>
      <c r="G113" s="19" t="s">
        <v>170</v>
      </c>
      <c r="H113" s="19">
        <v>0.8</v>
      </c>
      <c r="I113" s="19"/>
      <c r="J113" s="19"/>
      <c r="K113" s="19"/>
      <c r="M113" s="19" t="s">
        <v>171</v>
      </c>
      <c r="N113" s="19">
        <v>0.8</v>
      </c>
      <c r="O113" s="19"/>
      <c r="P113" s="19"/>
      <c r="Q113" s="19"/>
      <c r="S113" s="19" t="s">
        <v>172</v>
      </c>
      <c r="T113" s="19">
        <v>0.8</v>
      </c>
      <c r="U113" s="19"/>
      <c r="V113" s="19"/>
      <c r="W113" s="19"/>
    </row>
    <row r="114" spans="1:23" x14ac:dyDescent="0.25">
      <c r="A114" s="19" t="s">
        <v>169</v>
      </c>
      <c r="B114" s="19">
        <v>0.9</v>
      </c>
      <c r="C114" s="19"/>
      <c r="D114" s="19"/>
      <c r="E114" s="19">
        <v>1.1200000000000001</v>
      </c>
      <c r="G114" s="19" t="s">
        <v>170</v>
      </c>
      <c r="H114" s="19">
        <v>0.9</v>
      </c>
      <c r="I114" s="19"/>
      <c r="J114" s="19"/>
      <c r="K114" s="19"/>
      <c r="M114" s="19" t="s">
        <v>171</v>
      </c>
      <c r="N114" s="19">
        <v>0.9</v>
      </c>
      <c r="O114" s="19"/>
      <c r="P114" s="19"/>
      <c r="Q114" s="19"/>
      <c r="S114" s="19" t="s">
        <v>172</v>
      </c>
      <c r="T114" s="19">
        <v>0.9</v>
      </c>
      <c r="U114" s="19"/>
      <c r="V114" s="19"/>
      <c r="W114" s="19"/>
    </row>
    <row r="115" spans="1:23" x14ac:dyDescent="0.25">
      <c r="A115" s="19" t="s">
        <v>169</v>
      </c>
      <c r="B115" s="19">
        <v>1</v>
      </c>
      <c r="C115" s="19"/>
      <c r="D115" s="19"/>
      <c r="E115" s="19">
        <v>1.1499999999999999</v>
      </c>
      <c r="G115" s="19" t="s">
        <v>170</v>
      </c>
      <c r="H115" s="19">
        <v>1</v>
      </c>
      <c r="I115" s="19"/>
      <c r="J115" s="19"/>
      <c r="K115" s="19"/>
      <c r="M115" s="19" t="s">
        <v>171</v>
      </c>
      <c r="N115" s="19">
        <v>1</v>
      </c>
      <c r="O115" s="19"/>
      <c r="P115" s="19"/>
      <c r="Q115" s="19"/>
      <c r="S115" s="19" t="s">
        <v>172</v>
      </c>
      <c r="T115" s="19">
        <v>1</v>
      </c>
      <c r="U115" s="19"/>
      <c r="V115" s="19"/>
      <c r="W115" s="19"/>
    </row>
    <row r="116" spans="1:23" x14ac:dyDescent="0.25">
      <c r="A116" s="19" t="s">
        <v>169</v>
      </c>
      <c r="B116" s="19">
        <v>1.0549999999999999</v>
      </c>
      <c r="C116" s="19"/>
      <c r="D116" s="19"/>
      <c r="E116" s="19"/>
      <c r="G116" s="19" t="s">
        <v>170</v>
      </c>
      <c r="H116" s="19">
        <v>1.0549999999999999</v>
      </c>
      <c r="I116" s="19"/>
      <c r="J116" s="19"/>
      <c r="K116" s="19"/>
      <c r="M116" s="19" t="s">
        <v>171</v>
      </c>
      <c r="N116" s="19">
        <v>1.0549999999999999</v>
      </c>
      <c r="O116" s="19"/>
      <c r="P116" s="19"/>
      <c r="Q116" s="19"/>
      <c r="S116" s="19" t="s">
        <v>172</v>
      </c>
      <c r="T116" s="19">
        <v>1.0549999999999999</v>
      </c>
      <c r="U116" s="19"/>
      <c r="V116" s="19"/>
      <c r="W116" s="19"/>
    </row>
    <row r="118" spans="1:23" x14ac:dyDescent="0.25">
      <c r="A118" t="s">
        <v>207</v>
      </c>
      <c r="B118" t="s">
        <v>212</v>
      </c>
    </row>
    <row r="119" spans="1:23" x14ac:dyDescent="0.25">
      <c r="A119" t="s">
        <v>209</v>
      </c>
      <c r="B119" t="s">
        <v>192</v>
      </c>
    </row>
    <row r="120" spans="1:23" x14ac:dyDescent="0.25">
      <c r="A120" t="s">
        <v>210</v>
      </c>
      <c r="B120" s="2" t="s">
        <v>216</v>
      </c>
    </row>
    <row r="122" spans="1:23" x14ac:dyDescent="0.25">
      <c r="A122" s="2"/>
      <c r="B122" s="2"/>
      <c r="C122" s="2"/>
      <c r="D122" s="32" t="s">
        <v>206</v>
      </c>
      <c r="E122" s="47"/>
      <c r="G122" s="2"/>
      <c r="H122" s="2"/>
      <c r="I122" s="2"/>
      <c r="J122" s="32" t="s">
        <v>206</v>
      </c>
      <c r="K122" s="47"/>
      <c r="M122" s="2"/>
      <c r="N122" s="2"/>
      <c r="O122" s="2"/>
      <c r="P122" s="32" t="s">
        <v>206</v>
      </c>
      <c r="Q122" s="47"/>
      <c r="S122" s="2"/>
      <c r="T122" s="2"/>
      <c r="U122" s="2"/>
      <c r="V122" s="32" t="s">
        <v>206</v>
      </c>
    </row>
    <row r="123" spans="1:23" x14ac:dyDescent="0.25">
      <c r="A123" s="32" t="s">
        <v>204</v>
      </c>
      <c r="B123" s="32" t="s">
        <v>198</v>
      </c>
      <c r="C123" s="45" t="s">
        <v>203</v>
      </c>
      <c r="D123" s="32" t="s">
        <v>205</v>
      </c>
      <c r="E123" s="32" t="s">
        <v>213</v>
      </c>
      <c r="G123" s="32" t="s">
        <v>204</v>
      </c>
      <c r="H123" s="32" t="s">
        <v>198</v>
      </c>
      <c r="I123" s="45" t="s">
        <v>203</v>
      </c>
      <c r="J123" s="32" t="s">
        <v>205</v>
      </c>
      <c r="K123" s="32" t="s">
        <v>213</v>
      </c>
      <c r="M123" s="32" t="s">
        <v>204</v>
      </c>
      <c r="N123" s="32" t="s">
        <v>198</v>
      </c>
      <c r="O123" s="45" t="s">
        <v>203</v>
      </c>
      <c r="P123" s="32" t="s">
        <v>205</v>
      </c>
      <c r="Q123" s="32" t="s">
        <v>213</v>
      </c>
      <c r="S123" s="32" t="s">
        <v>204</v>
      </c>
      <c r="T123" s="32" t="s">
        <v>198</v>
      </c>
      <c r="U123" s="45" t="s">
        <v>203</v>
      </c>
      <c r="V123" s="32" t="s">
        <v>205</v>
      </c>
      <c r="W123" s="32" t="s">
        <v>213</v>
      </c>
    </row>
    <row r="124" spans="1:23" x14ac:dyDescent="0.25">
      <c r="A124" s="19" t="s">
        <v>169</v>
      </c>
      <c r="B124" s="19">
        <v>0</v>
      </c>
      <c r="C124" s="19"/>
      <c r="D124" s="19"/>
      <c r="E124" s="19">
        <v>0.3</v>
      </c>
      <c r="G124" s="19" t="s">
        <v>170</v>
      </c>
      <c r="H124" s="19">
        <v>0</v>
      </c>
      <c r="I124" s="19"/>
      <c r="J124" s="19"/>
      <c r="K124" s="19">
        <v>0.28000000000000003</v>
      </c>
      <c r="M124" s="19" t="s">
        <v>171</v>
      </c>
      <c r="N124" s="19">
        <v>0</v>
      </c>
      <c r="O124" s="19"/>
      <c r="P124" s="19"/>
      <c r="Q124" s="19">
        <v>0.36</v>
      </c>
      <c r="S124" s="19" t="s">
        <v>172</v>
      </c>
      <c r="T124" s="19">
        <v>0</v>
      </c>
      <c r="U124" s="19"/>
      <c r="V124" s="19"/>
      <c r="W124" s="19">
        <v>0.42</v>
      </c>
    </row>
    <row r="125" spans="1:23" x14ac:dyDescent="0.25">
      <c r="A125" s="19" t="s">
        <v>169</v>
      </c>
      <c r="B125" s="19">
        <v>0.1</v>
      </c>
      <c r="C125" s="19"/>
      <c r="D125" s="19"/>
      <c r="E125" s="19">
        <v>0.47</v>
      </c>
      <c r="G125" s="19" t="s">
        <v>170</v>
      </c>
      <c r="H125" s="19">
        <v>0.1</v>
      </c>
      <c r="I125" s="19"/>
      <c r="J125" s="19"/>
      <c r="K125" s="19">
        <v>0.41</v>
      </c>
      <c r="M125" s="19" t="s">
        <v>171</v>
      </c>
      <c r="N125" s="19">
        <v>0.1</v>
      </c>
      <c r="O125" s="19"/>
      <c r="P125" s="19"/>
      <c r="Q125" s="19">
        <v>0.56000000000000005</v>
      </c>
      <c r="S125" s="19" t="s">
        <v>172</v>
      </c>
      <c r="T125" s="19">
        <v>0.1</v>
      </c>
      <c r="U125" s="19"/>
      <c r="V125" s="19"/>
      <c r="W125" s="19">
        <v>0.54</v>
      </c>
    </row>
    <row r="126" spans="1:23" x14ac:dyDescent="0.25">
      <c r="A126" s="19" t="s">
        <v>169</v>
      </c>
      <c r="B126" s="19">
        <v>0.2</v>
      </c>
      <c r="C126" s="19"/>
      <c r="D126" s="19"/>
      <c r="E126" s="19">
        <v>0.51</v>
      </c>
      <c r="G126" s="19" t="s">
        <v>170</v>
      </c>
      <c r="H126" s="19">
        <v>0.2</v>
      </c>
      <c r="I126" s="19"/>
      <c r="J126" s="19"/>
      <c r="K126" s="19">
        <v>0.51</v>
      </c>
      <c r="M126" s="19" t="s">
        <v>171</v>
      </c>
      <c r="N126" s="19">
        <v>0.2</v>
      </c>
      <c r="O126" s="19"/>
      <c r="P126" s="19"/>
      <c r="Q126" s="19">
        <v>0.63</v>
      </c>
      <c r="S126" s="19" t="s">
        <v>172</v>
      </c>
      <c r="T126" s="19">
        <v>0.2</v>
      </c>
      <c r="U126" s="19"/>
      <c r="V126" s="19"/>
      <c r="W126" s="19">
        <v>0.66</v>
      </c>
    </row>
    <row r="127" spans="1:23" x14ac:dyDescent="0.25">
      <c r="A127" s="19" t="s">
        <v>169</v>
      </c>
      <c r="B127" s="19">
        <v>0.3</v>
      </c>
      <c r="C127" s="19"/>
      <c r="D127" s="19"/>
      <c r="E127" s="19">
        <v>0.64</v>
      </c>
      <c r="G127" s="19" t="s">
        <v>170</v>
      </c>
      <c r="H127" s="19">
        <v>0.3</v>
      </c>
      <c r="I127" s="19"/>
      <c r="J127" s="19"/>
      <c r="K127" s="19">
        <v>0.61</v>
      </c>
      <c r="M127" s="19" t="s">
        <v>171</v>
      </c>
      <c r="N127" s="19">
        <v>0.3</v>
      </c>
      <c r="O127" s="19"/>
      <c r="P127" s="19"/>
      <c r="Q127" s="19">
        <v>0.75</v>
      </c>
      <c r="S127" s="19" t="s">
        <v>172</v>
      </c>
      <c r="T127" s="19">
        <v>0.3</v>
      </c>
      <c r="U127" s="19"/>
      <c r="V127" s="19"/>
      <c r="W127" s="19">
        <v>0.8</v>
      </c>
    </row>
    <row r="128" spans="1:23" x14ac:dyDescent="0.25">
      <c r="A128" s="19" t="s">
        <v>169</v>
      </c>
      <c r="B128" s="19">
        <v>0.4</v>
      </c>
      <c r="C128" s="19"/>
      <c r="D128" s="19"/>
      <c r="E128" s="19">
        <v>0.75</v>
      </c>
      <c r="G128" s="19" t="s">
        <v>170</v>
      </c>
      <c r="H128" s="19">
        <v>0.4</v>
      </c>
      <c r="I128" s="19"/>
      <c r="J128" s="19"/>
      <c r="K128" s="19">
        <v>0.75</v>
      </c>
      <c r="M128" s="19" t="s">
        <v>171</v>
      </c>
      <c r="N128" s="19">
        <v>0.4</v>
      </c>
      <c r="O128" s="19"/>
      <c r="P128" s="19"/>
      <c r="Q128" s="19">
        <v>0.92</v>
      </c>
      <c r="S128" s="19" t="s">
        <v>172</v>
      </c>
      <c r="T128" s="19">
        <v>0.4</v>
      </c>
      <c r="U128" s="19"/>
      <c r="V128" s="19"/>
      <c r="W128" s="19">
        <v>0.98</v>
      </c>
    </row>
    <row r="129" spans="1:23" x14ac:dyDescent="0.25">
      <c r="A129" s="19" t="s">
        <v>169</v>
      </c>
      <c r="B129" s="19">
        <v>0.5</v>
      </c>
      <c r="C129" s="19"/>
      <c r="D129" s="19"/>
      <c r="E129" s="19">
        <v>0.9</v>
      </c>
      <c r="G129" s="19" t="s">
        <v>170</v>
      </c>
      <c r="H129" s="19">
        <v>0.5</v>
      </c>
      <c r="I129" s="19"/>
      <c r="J129" s="19"/>
      <c r="K129" s="19">
        <v>0.92</v>
      </c>
      <c r="M129" s="19" t="s">
        <v>171</v>
      </c>
      <c r="N129" s="19">
        <v>0.5</v>
      </c>
      <c r="O129" s="19"/>
      <c r="P129" s="19"/>
      <c r="Q129" s="19">
        <v>1.04</v>
      </c>
      <c r="S129" s="19" t="s">
        <v>172</v>
      </c>
      <c r="T129" s="19">
        <v>0.5</v>
      </c>
      <c r="U129" s="19"/>
      <c r="V129" s="19"/>
      <c r="W129" s="19">
        <v>1.1000000000000001</v>
      </c>
    </row>
    <row r="130" spans="1:23" x14ac:dyDescent="0.25">
      <c r="A130" s="19" t="s">
        <v>169</v>
      </c>
      <c r="B130" s="19">
        <v>0.6</v>
      </c>
      <c r="C130" s="19"/>
      <c r="D130" s="19"/>
      <c r="E130" s="19">
        <v>1</v>
      </c>
      <c r="G130" s="19" t="s">
        <v>170</v>
      </c>
      <c r="H130" s="19">
        <v>0.6</v>
      </c>
      <c r="I130" s="19"/>
      <c r="J130" s="19"/>
      <c r="K130" s="19">
        <v>1.06</v>
      </c>
      <c r="M130" s="19" t="s">
        <v>171</v>
      </c>
      <c r="N130" s="19">
        <v>0.6</v>
      </c>
      <c r="O130" s="19"/>
      <c r="P130" s="19"/>
      <c r="Q130" s="19">
        <v>1.1599999999999999</v>
      </c>
      <c r="S130" s="19" t="s">
        <v>172</v>
      </c>
      <c r="T130" s="19">
        <v>0.6</v>
      </c>
      <c r="U130" s="19"/>
      <c r="V130" s="19"/>
      <c r="W130" s="19">
        <v>1.22</v>
      </c>
    </row>
    <row r="131" spans="1:23" x14ac:dyDescent="0.25">
      <c r="A131" s="19" t="s">
        <v>169</v>
      </c>
      <c r="B131" s="19">
        <v>0.7</v>
      </c>
      <c r="C131" s="19"/>
      <c r="D131" s="19"/>
      <c r="E131" s="19">
        <v>1.1200000000000001</v>
      </c>
      <c r="G131" s="19" t="s">
        <v>170</v>
      </c>
      <c r="H131" s="19">
        <v>0.7</v>
      </c>
      <c r="I131" s="19"/>
      <c r="J131" s="19"/>
      <c r="K131" s="19">
        <v>1.1000000000000001</v>
      </c>
      <c r="M131" s="19" t="s">
        <v>171</v>
      </c>
      <c r="N131" s="19">
        <v>0.7</v>
      </c>
      <c r="O131" s="19"/>
      <c r="P131" s="19"/>
      <c r="Q131" s="19">
        <v>1.36</v>
      </c>
      <c r="S131" s="19" t="s">
        <v>172</v>
      </c>
      <c r="T131" s="19">
        <v>0.7</v>
      </c>
      <c r="U131" s="19"/>
      <c r="V131" s="19"/>
      <c r="W131" s="19">
        <v>1.44</v>
      </c>
    </row>
    <row r="132" spans="1:23" x14ac:dyDescent="0.25">
      <c r="A132" s="19" t="s">
        <v>169</v>
      </c>
      <c r="B132" s="19">
        <v>0.8</v>
      </c>
      <c r="C132" s="19"/>
      <c r="D132" s="19"/>
      <c r="E132" s="19">
        <v>1.2</v>
      </c>
      <c r="G132" s="19" t="s">
        <v>170</v>
      </c>
      <c r="H132" s="19">
        <v>0.8</v>
      </c>
      <c r="I132" s="19"/>
      <c r="J132" s="19"/>
      <c r="K132" s="19">
        <v>1.24</v>
      </c>
      <c r="M132" s="19" t="s">
        <v>171</v>
      </c>
      <c r="N132" s="19">
        <v>0.8</v>
      </c>
      <c r="O132" s="19"/>
      <c r="P132" s="19"/>
      <c r="Q132" s="19">
        <v>1.52</v>
      </c>
      <c r="S132" s="19" t="s">
        <v>172</v>
      </c>
      <c r="T132" s="19">
        <v>0.8</v>
      </c>
      <c r="U132" s="19"/>
      <c r="V132" s="19"/>
      <c r="W132" s="19">
        <v>1.64</v>
      </c>
    </row>
    <row r="133" spans="1:23" x14ac:dyDescent="0.25">
      <c r="A133" s="19" t="s">
        <v>169</v>
      </c>
      <c r="B133" s="19">
        <v>0.9</v>
      </c>
      <c r="C133" s="19"/>
      <c r="D133" s="19"/>
      <c r="E133" s="19">
        <v>1.24</v>
      </c>
      <c r="G133" s="19" t="s">
        <v>170</v>
      </c>
      <c r="H133" s="19">
        <v>0.9</v>
      </c>
      <c r="I133" s="19"/>
      <c r="J133" s="19"/>
      <c r="K133" s="19">
        <v>1.42</v>
      </c>
      <c r="M133" s="19" t="s">
        <v>171</v>
      </c>
      <c r="N133" s="19">
        <v>0.9</v>
      </c>
      <c r="O133" s="19"/>
      <c r="P133" s="19"/>
      <c r="Q133" s="19">
        <v>1.6</v>
      </c>
      <c r="S133" s="19" t="s">
        <v>172</v>
      </c>
      <c r="T133" s="19">
        <v>0.9</v>
      </c>
      <c r="U133" s="19"/>
      <c r="V133" s="19"/>
      <c r="W133" s="19">
        <v>1.74</v>
      </c>
    </row>
    <row r="134" spans="1:23" x14ac:dyDescent="0.25">
      <c r="A134" s="19" t="s">
        <v>169</v>
      </c>
      <c r="B134" s="19">
        <v>1</v>
      </c>
      <c r="C134" s="19"/>
      <c r="D134" s="19"/>
      <c r="E134" s="19">
        <v>1.38</v>
      </c>
      <c r="G134" s="19" t="s">
        <v>170</v>
      </c>
      <c r="H134" s="19">
        <v>1</v>
      </c>
      <c r="I134" s="19"/>
      <c r="J134" s="19"/>
      <c r="K134" s="19">
        <v>1.62</v>
      </c>
      <c r="M134" s="19" t="s">
        <v>171</v>
      </c>
      <c r="N134" s="19">
        <v>1</v>
      </c>
      <c r="O134" s="19"/>
      <c r="P134" s="19"/>
      <c r="Q134" s="19">
        <v>1.7</v>
      </c>
      <c r="S134" s="19" t="s">
        <v>172</v>
      </c>
      <c r="T134" s="19">
        <v>1</v>
      </c>
      <c r="U134" s="19"/>
      <c r="V134" s="19"/>
      <c r="W134" s="19">
        <v>1.9</v>
      </c>
    </row>
    <row r="135" spans="1:23" x14ac:dyDescent="0.25">
      <c r="A135" s="19" t="s">
        <v>169</v>
      </c>
      <c r="B135" s="19">
        <v>1.0549999999999999</v>
      </c>
      <c r="C135" s="19"/>
      <c r="D135" s="19"/>
      <c r="E135" s="19"/>
      <c r="G135" s="19" t="s">
        <v>170</v>
      </c>
      <c r="H135" s="19">
        <v>1.0549999999999999</v>
      </c>
      <c r="I135" s="19"/>
      <c r="J135" s="19"/>
      <c r="K135" s="19"/>
      <c r="M135" s="19" t="s">
        <v>171</v>
      </c>
      <c r="N135" s="19">
        <v>1.0549999999999999</v>
      </c>
      <c r="O135" s="19"/>
      <c r="P135" s="19"/>
      <c r="Q135" s="19"/>
      <c r="S135" s="19" t="s">
        <v>172</v>
      </c>
      <c r="T135" s="19">
        <v>1.0549999999999999</v>
      </c>
      <c r="U135" s="19"/>
      <c r="V135" s="19"/>
      <c r="W135" s="19"/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S21"/>
  <sheetViews>
    <sheetView workbookViewId="0">
      <selection activeCell="G32" sqref="G32"/>
    </sheetView>
  </sheetViews>
  <sheetFormatPr defaultRowHeight="15" x14ac:dyDescent="0.25"/>
  <sheetData>
    <row r="4" spans="1:19" x14ac:dyDescent="0.25">
      <c r="A4" t="s">
        <v>207</v>
      </c>
      <c r="B4" t="s">
        <v>212</v>
      </c>
    </row>
    <row r="5" spans="1:19" x14ac:dyDescent="0.25">
      <c r="A5" t="s">
        <v>209</v>
      </c>
      <c r="B5" t="s">
        <v>186</v>
      </c>
    </row>
    <row r="6" spans="1:19" x14ac:dyDescent="0.25">
      <c r="A6" t="s">
        <v>210</v>
      </c>
      <c r="B6" t="s">
        <v>211</v>
      </c>
    </row>
    <row r="8" spans="1:19" x14ac:dyDescent="0.25">
      <c r="A8" s="2"/>
      <c r="B8" s="2"/>
      <c r="C8" s="2"/>
      <c r="D8" s="32"/>
      <c r="F8" s="2"/>
      <c r="G8" s="2"/>
      <c r="H8" s="2"/>
      <c r="I8" s="32"/>
      <c r="K8" s="2"/>
      <c r="L8" s="2"/>
      <c r="M8" s="2"/>
      <c r="N8" s="32"/>
      <c r="P8" s="2"/>
      <c r="Q8" s="2"/>
      <c r="R8" s="2"/>
      <c r="S8" s="32"/>
    </row>
    <row r="9" spans="1:19" x14ac:dyDescent="0.25">
      <c r="A9" s="32" t="s">
        <v>204</v>
      </c>
      <c r="B9" s="32" t="s">
        <v>198</v>
      </c>
      <c r="C9" s="45" t="s">
        <v>203</v>
      </c>
      <c r="D9" s="32" t="s">
        <v>214</v>
      </c>
      <c r="F9" s="32" t="s">
        <v>204</v>
      </c>
      <c r="G9" s="32" t="s">
        <v>198</v>
      </c>
      <c r="H9" s="45" t="s">
        <v>203</v>
      </c>
      <c r="I9" s="32" t="s">
        <v>214</v>
      </c>
      <c r="K9" s="32" t="s">
        <v>204</v>
      </c>
      <c r="L9" s="32" t="s">
        <v>198</v>
      </c>
      <c r="M9" s="45" t="s">
        <v>203</v>
      </c>
      <c r="N9" s="32" t="s">
        <v>214</v>
      </c>
      <c r="P9" s="32" t="s">
        <v>204</v>
      </c>
      <c r="Q9" s="32" t="s">
        <v>198</v>
      </c>
      <c r="R9" s="45" t="s">
        <v>203</v>
      </c>
      <c r="S9" s="32" t="s">
        <v>214</v>
      </c>
    </row>
    <row r="10" spans="1:19" x14ac:dyDescent="0.25">
      <c r="A10" s="19" t="s">
        <v>169</v>
      </c>
      <c r="B10" s="19">
        <v>0</v>
      </c>
      <c r="C10" s="19"/>
      <c r="D10" s="19"/>
      <c r="F10" s="19" t="s">
        <v>170</v>
      </c>
      <c r="G10" s="19">
        <v>0</v>
      </c>
      <c r="H10" s="19"/>
      <c r="I10" s="19"/>
      <c r="K10" s="19" t="s">
        <v>171</v>
      </c>
      <c r="L10" s="19">
        <v>0</v>
      </c>
      <c r="M10" s="19"/>
      <c r="N10" s="19"/>
      <c r="P10" s="19" t="s">
        <v>172</v>
      </c>
      <c r="Q10" s="19">
        <v>0</v>
      </c>
      <c r="R10" s="19"/>
      <c r="S10" s="19"/>
    </row>
    <row r="11" spans="1:19" x14ac:dyDescent="0.25">
      <c r="A11" s="19" t="s">
        <v>169</v>
      </c>
      <c r="B11" s="19">
        <v>0.1</v>
      </c>
      <c r="C11" s="19"/>
      <c r="D11" s="19"/>
      <c r="F11" s="19" t="s">
        <v>170</v>
      </c>
      <c r="G11" s="19">
        <v>0.1</v>
      </c>
      <c r="H11" s="19"/>
      <c r="I11" s="19"/>
      <c r="K11" s="19" t="s">
        <v>171</v>
      </c>
      <c r="L11" s="19">
        <v>0.1</v>
      </c>
      <c r="M11" s="19"/>
      <c r="N11" s="19"/>
      <c r="P11" s="19" t="s">
        <v>172</v>
      </c>
      <c r="Q11" s="19">
        <v>0.1</v>
      </c>
      <c r="R11" s="19"/>
      <c r="S11" s="19"/>
    </row>
    <row r="12" spans="1:19" x14ac:dyDescent="0.25">
      <c r="A12" s="19" t="s">
        <v>169</v>
      </c>
      <c r="B12" s="19">
        <v>0.2</v>
      </c>
      <c r="C12" s="19"/>
      <c r="D12" s="19"/>
      <c r="F12" s="19" t="s">
        <v>170</v>
      </c>
      <c r="G12" s="19">
        <v>0.2</v>
      </c>
      <c r="H12" s="19"/>
      <c r="I12" s="19"/>
      <c r="K12" s="19" t="s">
        <v>171</v>
      </c>
      <c r="L12" s="19">
        <v>0.2</v>
      </c>
      <c r="M12" s="19"/>
      <c r="N12" s="19"/>
      <c r="P12" s="19" t="s">
        <v>172</v>
      </c>
      <c r="Q12" s="19">
        <v>0.2</v>
      </c>
      <c r="R12" s="19"/>
      <c r="S12" s="19"/>
    </row>
    <row r="13" spans="1:19" x14ac:dyDescent="0.25">
      <c r="A13" s="19" t="s">
        <v>169</v>
      </c>
      <c r="B13" s="19">
        <v>0.3</v>
      </c>
      <c r="C13" s="19"/>
      <c r="D13" s="19"/>
      <c r="F13" s="19" t="s">
        <v>170</v>
      </c>
      <c r="G13" s="19">
        <v>0.3</v>
      </c>
      <c r="H13" s="19"/>
      <c r="I13" s="19"/>
      <c r="K13" s="19" t="s">
        <v>171</v>
      </c>
      <c r="L13" s="19">
        <v>0.3</v>
      </c>
      <c r="M13" s="19"/>
      <c r="N13" s="19"/>
      <c r="P13" s="19" t="s">
        <v>172</v>
      </c>
      <c r="Q13" s="19">
        <v>0.3</v>
      </c>
      <c r="R13" s="19"/>
      <c r="S13" s="19"/>
    </row>
    <row r="14" spans="1:19" x14ac:dyDescent="0.25">
      <c r="A14" s="19" t="s">
        <v>169</v>
      </c>
      <c r="B14" s="19">
        <v>0.4</v>
      </c>
      <c r="C14" s="19"/>
      <c r="D14" s="19"/>
      <c r="F14" s="19" t="s">
        <v>170</v>
      </c>
      <c r="G14" s="19">
        <v>0.4</v>
      </c>
      <c r="H14" s="19"/>
      <c r="I14" s="19"/>
      <c r="K14" s="19" t="s">
        <v>171</v>
      </c>
      <c r="L14" s="19">
        <v>0.4</v>
      </c>
      <c r="M14" s="19"/>
      <c r="N14" s="19"/>
      <c r="P14" s="19" t="s">
        <v>172</v>
      </c>
      <c r="Q14" s="19">
        <v>0.4</v>
      </c>
      <c r="R14" s="19"/>
      <c r="S14" s="19"/>
    </row>
    <row r="15" spans="1:19" x14ac:dyDescent="0.25">
      <c r="A15" s="19" t="s">
        <v>169</v>
      </c>
      <c r="B15" s="19">
        <v>0.5</v>
      </c>
      <c r="C15" s="19"/>
      <c r="D15" s="19"/>
      <c r="F15" s="19" t="s">
        <v>170</v>
      </c>
      <c r="G15" s="19">
        <v>0.5</v>
      </c>
      <c r="H15" s="19"/>
      <c r="I15" s="19"/>
      <c r="K15" s="19" t="s">
        <v>171</v>
      </c>
      <c r="L15" s="19">
        <v>0.5</v>
      </c>
      <c r="M15" s="19"/>
      <c r="N15" s="19"/>
      <c r="P15" s="19" t="s">
        <v>172</v>
      </c>
      <c r="Q15" s="19">
        <v>0.5</v>
      </c>
      <c r="R15" s="19"/>
      <c r="S15" s="19"/>
    </row>
    <row r="16" spans="1:19" x14ac:dyDescent="0.25">
      <c r="A16" s="19" t="s">
        <v>169</v>
      </c>
      <c r="B16" s="19">
        <v>0.6</v>
      </c>
      <c r="C16" s="19"/>
      <c r="D16" s="19"/>
      <c r="F16" s="19" t="s">
        <v>170</v>
      </c>
      <c r="G16" s="19">
        <v>0.6</v>
      </c>
      <c r="H16" s="19"/>
      <c r="I16" s="19"/>
      <c r="K16" s="19" t="s">
        <v>171</v>
      </c>
      <c r="L16" s="19">
        <v>0.6</v>
      </c>
      <c r="M16" s="19"/>
      <c r="N16" s="19"/>
      <c r="P16" s="19" t="s">
        <v>172</v>
      </c>
      <c r="Q16" s="19">
        <v>0.6</v>
      </c>
      <c r="R16" s="19"/>
      <c r="S16" s="19"/>
    </row>
    <row r="17" spans="1:19" x14ac:dyDescent="0.25">
      <c r="A17" s="19" t="s">
        <v>169</v>
      </c>
      <c r="B17" s="19">
        <v>0.7</v>
      </c>
      <c r="C17" s="19"/>
      <c r="D17" s="19"/>
      <c r="F17" s="19" t="s">
        <v>170</v>
      </c>
      <c r="G17" s="19">
        <v>0.7</v>
      </c>
      <c r="H17" s="19"/>
      <c r="I17" s="19"/>
      <c r="K17" s="19" t="s">
        <v>171</v>
      </c>
      <c r="L17" s="19">
        <v>0.7</v>
      </c>
      <c r="M17" s="19"/>
      <c r="N17" s="19"/>
      <c r="P17" s="19" t="s">
        <v>172</v>
      </c>
      <c r="Q17" s="19">
        <v>0.7</v>
      </c>
      <c r="R17" s="19"/>
      <c r="S17" s="19"/>
    </row>
    <row r="18" spans="1:19" x14ac:dyDescent="0.25">
      <c r="A18" s="19" t="s">
        <v>169</v>
      </c>
      <c r="B18" s="19">
        <v>0.8</v>
      </c>
      <c r="C18" s="19"/>
      <c r="D18" s="19"/>
      <c r="F18" s="19" t="s">
        <v>170</v>
      </c>
      <c r="G18" s="19">
        <v>0.8</v>
      </c>
      <c r="H18" s="19"/>
      <c r="I18" s="19"/>
      <c r="K18" s="19" t="s">
        <v>171</v>
      </c>
      <c r="L18" s="19">
        <v>0.8</v>
      </c>
      <c r="M18" s="19"/>
      <c r="N18" s="19"/>
      <c r="P18" s="19" t="s">
        <v>172</v>
      </c>
      <c r="Q18" s="19">
        <v>0.8</v>
      </c>
      <c r="R18" s="19"/>
      <c r="S18" s="19"/>
    </row>
    <row r="19" spans="1:19" x14ac:dyDescent="0.25">
      <c r="A19" s="19" t="s">
        <v>169</v>
      </c>
      <c r="B19" s="19">
        <v>0.9</v>
      </c>
      <c r="C19" s="19"/>
      <c r="D19" s="19"/>
      <c r="F19" s="19" t="s">
        <v>170</v>
      </c>
      <c r="G19" s="19">
        <v>0.9</v>
      </c>
      <c r="H19" s="19"/>
      <c r="I19" s="19"/>
      <c r="K19" s="19" t="s">
        <v>171</v>
      </c>
      <c r="L19" s="19">
        <v>0.9</v>
      </c>
      <c r="M19" s="19"/>
      <c r="N19" s="19"/>
      <c r="P19" s="19" t="s">
        <v>172</v>
      </c>
      <c r="Q19" s="19">
        <v>0.9</v>
      </c>
      <c r="R19" s="19"/>
      <c r="S19" s="19"/>
    </row>
    <row r="20" spans="1:19" x14ac:dyDescent="0.25">
      <c r="A20" s="19" t="s">
        <v>169</v>
      </c>
      <c r="B20" s="19">
        <v>1</v>
      </c>
      <c r="C20" s="19"/>
      <c r="D20" s="19"/>
      <c r="F20" s="19" t="s">
        <v>170</v>
      </c>
      <c r="G20" s="19">
        <v>1</v>
      </c>
      <c r="H20" s="19"/>
      <c r="I20" s="19"/>
      <c r="K20" s="19" t="s">
        <v>171</v>
      </c>
      <c r="L20" s="19">
        <v>1</v>
      </c>
      <c r="M20" s="19"/>
      <c r="N20" s="19"/>
      <c r="P20" s="19" t="s">
        <v>172</v>
      </c>
      <c r="Q20" s="19">
        <v>1</v>
      </c>
      <c r="R20" s="19"/>
      <c r="S20" s="19"/>
    </row>
    <row r="21" spans="1:19" x14ac:dyDescent="0.25">
      <c r="A21" s="19" t="s">
        <v>169</v>
      </c>
      <c r="B21" s="19">
        <v>1.0549999999999999</v>
      </c>
      <c r="C21" s="19"/>
      <c r="D21" s="19"/>
      <c r="F21" s="19" t="s">
        <v>170</v>
      </c>
      <c r="G21" s="19">
        <v>1.0549999999999999</v>
      </c>
      <c r="H21" s="19"/>
      <c r="I21" s="19"/>
      <c r="K21" s="19" t="s">
        <v>171</v>
      </c>
      <c r="L21" s="19">
        <v>1.0549999999999999</v>
      </c>
      <c r="M21" s="19"/>
      <c r="N21" s="19"/>
      <c r="P21" s="19" t="s">
        <v>172</v>
      </c>
      <c r="Q21" s="19">
        <v>1.0549999999999999</v>
      </c>
      <c r="R21" s="19"/>
      <c r="S21" s="1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Charts</vt:lpstr>
      </vt:variant>
      <vt:variant>
        <vt:i4>1</vt:i4>
      </vt:variant>
    </vt:vector>
  </HeadingPairs>
  <TitlesOfParts>
    <vt:vector size="7" baseType="lpstr">
      <vt:lpstr>Sheet1</vt:lpstr>
      <vt:lpstr>Sheet2</vt:lpstr>
      <vt:lpstr>Sheet3</vt:lpstr>
      <vt:lpstr>Sheet4</vt:lpstr>
      <vt:lpstr>Sheet5</vt:lpstr>
      <vt:lpstr>Sheet6</vt:lpstr>
      <vt:lpstr>Chart1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Chad Kecy</dc:creator>
  <cp:lastModifiedBy>Chad Kecy</cp:lastModifiedBy>
  <cp:lastPrinted>2019-02-20T20:37:07Z</cp:lastPrinted>
  <dcterms:created xsi:type="dcterms:W3CDTF">2019-01-22T21:50:02Z</dcterms:created>
  <dcterms:modified xsi:type="dcterms:W3CDTF">2019-02-27T00:08:20Z</dcterms:modified>
</cp:coreProperties>
</file>