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106_Niobicon_AUV_Docking\Project.Drawings\Project.EE.Dwgs\Docking 2022\"/>
    </mc:Choice>
  </mc:AlternateContent>
  <xr:revisionPtr revIDLastSave="0" documentId="13_ncr:1_{F0D1F28A-504C-412D-A80A-62913A563564}" xr6:coauthVersionLast="47" xr6:coauthVersionMax="47" xr10:uidLastSave="{00000000-0000-0000-0000-000000000000}"/>
  <bookViews>
    <workbookView xWindow="-120" yWindow="-120" windowWidth="51840" windowHeight="21120" activeTab="1" xr2:uid="{1D41EEC0-CE16-440A-8E01-5DE0583E0BC1}"/>
  </bookViews>
  <sheets>
    <sheet name="Sheet1" sheetId="1" r:id="rId1"/>
    <sheet name="Actual Output Table" sheetId="2" r:id="rId2"/>
    <sheet name="Sheet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" i="1"/>
  <c r="C2" i="3" l="1"/>
  <c r="C3" i="3"/>
  <c r="C4" i="3"/>
  <c r="C5" i="3"/>
  <c r="C6" i="3"/>
  <c r="C7" i="3"/>
  <c r="C8" i="3"/>
  <c r="D2" i="1"/>
  <c r="H94" i="2"/>
  <c r="I102" i="2" s="1"/>
  <c r="I101" i="2"/>
  <c r="I104" i="2"/>
  <c r="I105" i="2"/>
  <c r="I99" i="2"/>
  <c r="H66" i="2"/>
  <c r="I75" i="2"/>
  <c r="I100" i="2" l="1"/>
  <c r="I103" i="2"/>
  <c r="I71" i="2"/>
  <c r="I74" i="2"/>
  <c r="I73" i="2"/>
  <c r="I72" i="2"/>
  <c r="I70" i="2"/>
  <c r="I76" i="2"/>
  <c r="A27" i="1" l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26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</calcChain>
</file>

<file path=xl/sharedStrings.xml><?xml version="1.0" encoding="utf-8"?>
<sst xmlns="http://schemas.openxmlformats.org/spreadsheetml/2006/main" count="10" uniqueCount="9">
  <si>
    <t>VRM Portal Temp Reading (Dec C)</t>
  </si>
  <si>
    <t>Output Voltage from Megacon (V)</t>
  </si>
  <si>
    <t>VRM Portal Sensor Voltage (V)</t>
  </si>
  <si>
    <t>Estimated R</t>
  </si>
  <si>
    <t>Actual Resistance</t>
  </si>
  <si>
    <t>Cerbo GX Temperature reading</t>
  </si>
  <si>
    <t>Temp Output</t>
  </si>
  <si>
    <t>Estimated Resistance</t>
  </si>
  <si>
    <t>Megacon Voltage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</si>
</sst>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Megacon</a:t>
            </a:r>
            <a:r>
              <a:rPr lang="en-US" baseline="0"/>
              <a:t> Output Value Table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'Actual Output Table'!$A$3:$A$102</c:f>
              <c:numCache>
                <c:formatCode>General</c:formatCode>
                <c:ptCount val="100"/>
                <c:pt idx="0">
                  <c:v>10000</c:v>
                </c:pt>
                <c:pt idx="1">
                  <c:v>11000</c:v>
                </c:pt>
                <c:pt idx="2">
                  <c:v>12000</c:v>
                </c:pt>
                <c:pt idx="3">
                  <c:v>13000</c:v>
                </c:pt>
                <c:pt idx="4">
                  <c:v>14000</c:v>
                </c:pt>
                <c:pt idx="5">
                  <c:v>15000</c:v>
                </c:pt>
                <c:pt idx="6">
                  <c:v>16000</c:v>
                </c:pt>
                <c:pt idx="7">
                  <c:v>17000</c:v>
                </c:pt>
                <c:pt idx="8">
                  <c:v>18000</c:v>
                </c:pt>
                <c:pt idx="9">
                  <c:v>19000</c:v>
                </c:pt>
                <c:pt idx="10">
                  <c:v>20000</c:v>
                </c:pt>
                <c:pt idx="11">
                  <c:v>21000</c:v>
                </c:pt>
                <c:pt idx="12">
                  <c:v>22000</c:v>
                </c:pt>
                <c:pt idx="13">
                  <c:v>23000</c:v>
                </c:pt>
                <c:pt idx="14">
                  <c:v>24000</c:v>
                </c:pt>
                <c:pt idx="15">
                  <c:v>25000</c:v>
                </c:pt>
                <c:pt idx="16">
                  <c:v>26000</c:v>
                </c:pt>
                <c:pt idx="17">
                  <c:v>27000</c:v>
                </c:pt>
                <c:pt idx="18">
                  <c:v>28000</c:v>
                </c:pt>
                <c:pt idx="19">
                  <c:v>29000</c:v>
                </c:pt>
                <c:pt idx="20">
                  <c:v>30000</c:v>
                </c:pt>
                <c:pt idx="21">
                  <c:v>31000</c:v>
                </c:pt>
                <c:pt idx="22">
                  <c:v>32000</c:v>
                </c:pt>
                <c:pt idx="23">
                  <c:v>33000</c:v>
                </c:pt>
                <c:pt idx="24">
                  <c:v>34000</c:v>
                </c:pt>
                <c:pt idx="25">
                  <c:v>35000</c:v>
                </c:pt>
                <c:pt idx="26">
                  <c:v>36000</c:v>
                </c:pt>
                <c:pt idx="27">
                  <c:v>37000</c:v>
                </c:pt>
                <c:pt idx="28">
                  <c:v>38000</c:v>
                </c:pt>
                <c:pt idx="29">
                  <c:v>39000</c:v>
                </c:pt>
                <c:pt idx="30">
                  <c:v>40000</c:v>
                </c:pt>
                <c:pt idx="31">
                  <c:v>41000</c:v>
                </c:pt>
                <c:pt idx="32">
                  <c:v>42000</c:v>
                </c:pt>
                <c:pt idx="33">
                  <c:v>43000</c:v>
                </c:pt>
                <c:pt idx="34">
                  <c:v>44000</c:v>
                </c:pt>
                <c:pt idx="35">
                  <c:v>45000</c:v>
                </c:pt>
                <c:pt idx="36">
                  <c:v>46000</c:v>
                </c:pt>
                <c:pt idx="37">
                  <c:v>47000</c:v>
                </c:pt>
                <c:pt idx="38">
                  <c:v>48000</c:v>
                </c:pt>
                <c:pt idx="39">
                  <c:v>49000</c:v>
                </c:pt>
                <c:pt idx="40">
                  <c:v>50000</c:v>
                </c:pt>
                <c:pt idx="41">
                  <c:v>51000</c:v>
                </c:pt>
                <c:pt idx="42">
                  <c:v>52000</c:v>
                </c:pt>
                <c:pt idx="43">
                  <c:v>53000</c:v>
                </c:pt>
                <c:pt idx="44">
                  <c:v>54000</c:v>
                </c:pt>
                <c:pt idx="45">
                  <c:v>55000</c:v>
                </c:pt>
                <c:pt idx="46">
                  <c:v>56000</c:v>
                </c:pt>
                <c:pt idx="47">
                  <c:v>57000</c:v>
                </c:pt>
                <c:pt idx="48">
                  <c:v>58000</c:v>
                </c:pt>
                <c:pt idx="49">
                  <c:v>59000</c:v>
                </c:pt>
                <c:pt idx="50">
                  <c:v>60000</c:v>
                </c:pt>
                <c:pt idx="51">
                  <c:v>61000</c:v>
                </c:pt>
                <c:pt idx="52">
                  <c:v>62000</c:v>
                </c:pt>
                <c:pt idx="53">
                  <c:v>63000</c:v>
                </c:pt>
                <c:pt idx="54">
                  <c:v>64000</c:v>
                </c:pt>
                <c:pt idx="55">
                  <c:v>65000</c:v>
                </c:pt>
                <c:pt idx="56">
                  <c:v>66000</c:v>
                </c:pt>
                <c:pt idx="57">
                  <c:v>67000</c:v>
                </c:pt>
                <c:pt idx="58">
                  <c:v>68000</c:v>
                </c:pt>
                <c:pt idx="59">
                  <c:v>69000</c:v>
                </c:pt>
                <c:pt idx="60">
                  <c:v>70000</c:v>
                </c:pt>
                <c:pt idx="61">
                  <c:v>71000</c:v>
                </c:pt>
                <c:pt idx="62">
                  <c:v>72000</c:v>
                </c:pt>
                <c:pt idx="63">
                  <c:v>73000</c:v>
                </c:pt>
                <c:pt idx="64">
                  <c:v>74000</c:v>
                </c:pt>
                <c:pt idx="65">
                  <c:v>75000</c:v>
                </c:pt>
                <c:pt idx="66">
                  <c:v>76000</c:v>
                </c:pt>
                <c:pt idx="67">
                  <c:v>77000</c:v>
                </c:pt>
                <c:pt idx="68">
                  <c:v>78000</c:v>
                </c:pt>
                <c:pt idx="69">
                  <c:v>79000</c:v>
                </c:pt>
                <c:pt idx="70">
                  <c:v>80000</c:v>
                </c:pt>
                <c:pt idx="71">
                  <c:v>81000</c:v>
                </c:pt>
                <c:pt idx="72">
                  <c:v>82000</c:v>
                </c:pt>
                <c:pt idx="73">
                  <c:v>83000</c:v>
                </c:pt>
                <c:pt idx="74">
                  <c:v>84000</c:v>
                </c:pt>
                <c:pt idx="75">
                  <c:v>85000</c:v>
                </c:pt>
                <c:pt idx="76">
                  <c:v>86000</c:v>
                </c:pt>
                <c:pt idx="77">
                  <c:v>87000</c:v>
                </c:pt>
                <c:pt idx="78">
                  <c:v>88000</c:v>
                </c:pt>
                <c:pt idx="79">
                  <c:v>89000</c:v>
                </c:pt>
                <c:pt idx="80">
                  <c:v>90000</c:v>
                </c:pt>
                <c:pt idx="81">
                  <c:v>91000</c:v>
                </c:pt>
                <c:pt idx="82">
                  <c:v>92000</c:v>
                </c:pt>
                <c:pt idx="83">
                  <c:v>93000</c:v>
                </c:pt>
                <c:pt idx="84">
                  <c:v>94000</c:v>
                </c:pt>
                <c:pt idx="85">
                  <c:v>95000</c:v>
                </c:pt>
                <c:pt idx="86">
                  <c:v>96000</c:v>
                </c:pt>
                <c:pt idx="87">
                  <c:v>97000</c:v>
                </c:pt>
                <c:pt idx="88">
                  <c:v>98000</c:v>
                </c:pt>
                <c:pt idx="89">
                  <c:v>99000</c:v>
                </c:pt>
                <c:pt idx="90">
                  <c:v>100000</c:v>
                </c:pt>
                <c:pt idx="91">
                  <c:v>200000</c:v>
                </c:pt>
                <c:pt idx="92">
                  <c:v>300000</c:v>
                </c:pt>
                <c:pt idx="93">
                  <c:v>400000</c:v>
                </c:pt>
                <c:pt idx="94">
                  <c:v>500000</c:v>
                </c:pt>
                <c:pt idx="95">
                  <c:v>600000</c:v>
                </c:pt>
                <c:pt idx="96">
                  <c:v>700000</c:v>
                </c:pt>
                <c:pt idx="97">
                  <c:v>800000</c:v>
                </c:pt>
                <c:pt idx="98">
                  <c:v>900000</c:v>
                </c:pt>
                <c:pt idx="99">
                  <c:v>1000000</c:v>
                </c:pt>
              </c:numCache>
            </c:numRef>
          </c:xVal>
          <c:yVal>
            <c:numRef>
              <c:f>'Actual Output Table'!$B$3:$B$102</c:f>
              <c:numCache>
                <c:formatCode>General</c:formatCode>
                <c:ptCount val="100"/>
                <c:pt idx="0">
                  <c:v>10.004</c:v>
                </c:pt>
                <c:pt idx="1">
                  <c:v>10.004</c:v>
                </c:pt>
                <c:pt idx="2">
                  <c:v>10.004</c:v>
                </c:pt>
                <c:pt idx="3">
                  <c:v>10.004</c:v>
                </c:pt>
                <c:pt idx="4">
                  <c:v>9.8420000000000005</c:v>
                </c:pt>
                <c:pt idx="5">
                  <c:v>9.4870000000000001</c:v>
                </c:pt>
                <c:pt idx="6">
                  <c:v>9.0820000000000007</c:v>
                </c:pt>
                <c:pt idx="7">
                  <c:v>8.6969999999999992</c:v>
                </c:pt>
                <c:pt idx="8">
                  <c:v>8.3360000000000003</c:v>
                </c:pt>
                <c:pt idx="9">
                  <c:v>8.048</c:v>
                </c:pt>
                <c:pt idx="10">
                  <c:v>7.8220000000000001</c:v>
                </c:pt>
                <c:pt idx="11">
                  <c:v>7.6219999999999999</c:v>
                </c:pt>
                <c:pt idx="12">
                  <c:v>7.4320000000000004</c:v>
                </c:pt>
                <c:pt idx="13">
                  <c:v>7.25</c:v>
                </c:pt>
                <c:pt idx="14">
                  <c:v>6.9770000000000003</c:v>
                </c:pt>
                <c:pt idx="15">
                  <c:v>6.7050000000000001</c:v>
                </c:pt>
                <c:pt idx="16">
                  <c:v>6.4420000000000002</c:v>
                </c:pt>
                <c:pt idx="17">
                  <c:v>6.1779999999999999</c:v>
                </c:pt>
                <c:pt idx="18">
                  <c:v>5.9409999999999998</c:v>
                </c:pt>
                <c:pt idx="19">
                  <c:v>5.8</c:v>
                </c:pt>
                <c:pt idx="20">
                  <c:v>5.673</c:v>
                </c:pt>
                <c:pt idx="21">
                  <c:v>5.54</c:v>
                </c:pt>
                <c:pt idx="22">
                  <c:v>5.431</c:v>
                </c:pt>
                <c:pt idx="23">
                  <c:v>5.2839999999999998</c:v>
                </c:pt>
                <c:pt idx="24">
                  <c:v>5.1050000000000004</c:v>
                </c:pt>
                <c:pt idx="25">
                  <c:v>4.931</c:v>
                </c:pt>
                <c:pt idx="26">
                  <c:v>4.7640000000000002</c:v>
                </c:pt>
                <c:pt idx="27">
                  <c:v>4.6040000000000001</c:v>
                </c:pt>
                <c:pt idx="28">
                  <c:v>4.4660000000000002</c:v>
                </c:pt>
                <c:pt idx="29">
                  <c:v>4.3970000000000002</c:v>
                </c:pt>
                <c:pt idx="30">
                  <c:v>4.3280000000000003</c:v>
                </c:pt>
                <c:pt idx="31">
                  <c:v>4.2629999999999999</c:v>
                </c:pt>
                <c:pt idx="32">
                  <c:v>4.2</c:v>
                </c:pt>
                <c:pt idx="33">
                  <c:v>4.1180000000000003</c:v>
                </c:pt>
                <c:pt idx="34">
                  <c:v>3.996</c:v>
                </c:pt>
                <c:pt idx="35">
                  <c:v>3.8780000000000001</c:v>
                </c:pt>
                <c:pt idx="36">
                  <c:v>3.7650000000000001</c:v>
                </c:pt>
                <c:pt idx="37">
                  <c:v>3.6549999999999998</c:v>
                </c:pt>
                <c:pt idx="38">
                  <c:v>3.5710000000000002</c:v>
                </c:pt>
                <c:pt idx="39">
                  <c:v>3.5139999999999998</c:v>
                </c:pt>
                <c:pt idx="40">
                  <c:v>3.464</c:v>
                </c:pt>
                <c:pt idx="41">
                  <c:v>3.41</c:v>
                </c:pt>
                <c:pt idx="42">
                  <c:v>3.359</c:v>
                </c:pt>
                <c:pt idx="43">
                  <c:v>3.3</c:v>
                </c:pt>
                <c:pt idx="44">
                  <c:v>3.25</c:v>
                </c:pt>
                <c:pt idx="45">
                  <c:v>3.1949999999999998</c:v>
                </c:pt>
                <c:pt idx="46">
                  <c:v>3.1440000000000001</c:v>
                </c:pt>
                <c:pt idx="47">
                  <c:v>3.0920000000000001</c:v>
                </c:pt>
                <c:pt idx="48">
                  <c:v>3.0550000000000002</c:v>
                </c:pt>
                <c:pt idx="49">
                  <c:v>3.0270000000000001</c:v>
                </c:pt>
                <c:pt idx="50">
                  <c:v>3.0030000000000001</c:v>
                </c:pt>
                <c:pt idx="51">
                  <c:v>2.9769999999999999</c:v>
                </c:pt>
                <c:pt idx="52">
                  <c:v>2.95</c:v>
                </c:pt>
                <c:pt idx="53">
                  <c:v>2.9</c:v>
                </c:pt>
                <c:pt idx="54">
                  <c:v>2.8730000000000002</c:v>
                </c:pt>
                <c:pt idx="55">
                  <c:v>2.8340000000000001</c:v>
                </c:pt>
                <c:pt idx="56">
                  <c:v>2.7959999999999998</c:v>
                </c:pt>
                <c:pt idx="57">
                  <c:v>2.75</c:v>
                </c:pt>
                <c:pt idx="58">
                  <c:v>2.722</c:v>
                </c:pt>
                <c:pt idx="59">
                  <c:v>2.6850000000000001</c:v>
                </c:pt>
                <c:pt idx="60">
                  <c:v>2.6509999999999998</c:v>
                </c:pt>
                <c:pt idx="61">
                  <c:v>2.6179999999999999</c:v>
                </c:pt>
                <c:pt idx="62">
                  <c:v>2.5840000000000001</c:v>
                </c:pt>
                <c:pt idx="63">
                  <c:v>2.5510000000000002</c:v>
                </c:pt>
                <c:pt idx="64">
                  <c:v>2.5179999999999998</c:v>
                </c:pt>
                <c:pt idx="65">
                  <c:v>2.4870000000000001</c:v>
                </c:pt>
                <c:pt idx="66">
                  <c:v>2.4550000000000001</c:v>
                </c:pt>
                <c:pt idx="67">
                  <c:v>2.4249999999999998</c:v>
                </c:pt>
                <c:pt idx="68">
                  <c:v>2.3959999999999999</c:v>
                </c:pt>
                <c:pt idx="69">
                  <c:v>2.3660000000000001</c:v>
                </c:pt>
                <c:pt idx="70">
                  <c:v>2.34</c:v>
                </c:pt>
                <c:pt idx="71">
                  <c:v>2.3119999999999998</c:v>
                </c:pt>
                <c:pt idx="72">
                  <c:v>2.2839999999999998</c:v>
                </c:pt>
                <c:pt idx="73">
                  <c:v>2.2570000000000001</c:v>
                </c:pt>
                <c:pt idx="74">
                  <c:v>2.2309999999999999</c:v>
                </c:pt>
                <c:pt idx="75">
                  <c:v>2.2050000000000001</c:v>
                </c:pt>
                <c:pt idx="76">
                  <c:v>2.1789999999999998</c:v>
                </c:pt>
                <c:pt idx="77">
                  <c:v>2.1539999999999999</c:v>
                </c:pt>
                <c:pt idx="78">
                  <c:v>2.129</c:v>
                </c:pt>
                <c:pt idx="79">
                  <c:v>2.1059999999999999</c:v>
                </c:pt>
                <c:pt idx="80">
                  <c:v>2.0830000000000002</c:v>
                </c:pt>
                <c:pt idx="81">
                  <c:v>2.06</c:v>
                </c:pt>
                <c:pt idx="82">
                  <c:v>2.0379999999999998</c:v>
                </c:pt>
                <c:pt idx="83">
                  <c:v>2.0150000000000001</c:v>
                </c:pt>
                <c:pt idx="84">
                  <c:v>1.9910000000000001</c:v>
                </c:pt>
                <c:pt idx="85">
                  <c:v>1.9690000000000001</c:v>
                </c:pt>
                <c:pt idx="86">
                  <c:v>1.946</c:v>
                </c:pt>
                <c:pt idx="87">
                  <c:v>1.9259999999999999</c:v>
                </c:pt>
                <c:pt idx="88">
                  <c:v>1.9039999999999999</c:v>
                </c:pt>
                <c:pt idx="89">
                  <c:v>1.883</c:v>
                </c:pt>
                <c:pt idx="90">
                  <c:v>1.875</c:v>
                </c:pt>
                <c:pt idx="91">
                  <c:v>0.97599999999999998</c:v>
                </c:pt>
                <c:pt idx="92">
                  <c:v>0.59499999999999997</c:v>
                </c:pt>
                <c:pt idx="93">
                  <c:v>0.45800000000000002</c:v>
                </c:pt>
                <c:pt idx="94">
                  <c:v>0.38</c:v>
                </c:pt>
                <c:pt idx="95">
                  <c:v>0.32600000000000001</c:v>
                </c:pt>
                <c:pt idx="96">
                  <c:v>0.28699999999999998</c:v>
                </c:pt>
                <c:pt idx="97">
                  <c:v>0.249</c:v>
                </c:pt>
                <c:pt idx="98">
                  <c:v>0.219</c:v>
                </c:pt>
                <c:pt idx="99">
                  <c:v>1.32E-2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7BB-49B5-855E-D855F457C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3309120"/>
        <c:axId val="568668400"/>
      </c:scatterChart>
      <c:valAx>
        <c:axId val="1043309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Resistance (Ohms)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8668400"/>
        <c:crosses val="autoZero"/>
        <c:crossBetween val="midCat"/>
      </c:valAx>
      <c:valAx>
        <c:axId val="56866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Megacon</a:t>
                </a:r>
                <a:r>
                  <a:rPr lang="en-US" baseline="0"/>
                  <a:t> Voltage Out (V)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3309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Cerbo</a:t>
            </a:r>
            <a:r>
              <a:rPr lang="en-US" baseline="0"/>
              <a:t> GX Output Value Table</a:t>
            </a:r>
            <a:endParaRPr lang="en-US"/>
          </a:p>
        </c:rich>
      </c:tx>
      <c:layout>
        <c:manualLayout>
          <c:xMode val="edge"/>
          <c:yMode val="edge"/>
          <c:x val="0.45226004441752471"/>
          <c:y val="1.22324159021406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'Actual Output Table'!$A$3:$A$102</c:f>
              <c:numCache>
                <c:formatCode>General</c:formatCode>
                <c:ptCount val="100"/>
                <c:pt idx="0">
                  <c:v>10000</c:v>
                </c:pt>
                <c:pt idx="1">
                  <c:v>11000</c:v>
                </c:pt>
                <c:pt idx="2">
                  <c:v>12000</c:v>
                </c:pt>
                <c:pt idx="3">
                  <c:v>13000</c:v>
                </c:pt>
                <c:pt idx="4">
                  <c:v>14000</c:v>
                </c:pt>
                <c:pt idx="5">
                  <c:v>15000</c:v>
                </c:pt>
                <c:pt idx="6">
                  <c:v>16000</c:v>
                </c:pt>
                <c:pt idx="7">
                  <c:v>17000</c:v>
                </c:pt>
                <c:pt idx="8">
                  <c:v>18000</c:v>
                </c:pt>
                <c:pt idx="9">
                  <c:v>19000</c:v>
                </c:pt>
                <c:pt idx="10">
                  <c:v>20000</c:v>
                </c:pt>
                <c:pt idx="11">
                  <c:v>21000</c:v>
                </c:pt>
                <c:pt idx="12">
                  <c:v>22000</c:v>
                </c:pt>
                <c:pt idx="13">
                  <c:v>23000</c:v>
                </c:pt>
                <c:pt idx="14">
                  <c:v>24000</c:v>
                </c:pt>
                <c:pt idx="15">
                  <c:v>25000</c:v>
                </c:pt>
                <c:pt idx="16">
                  <c:v>26000</c:v>
                </c:pt>
                <c:pt idx="17">
                  <c:v>27000</c:v>
                </c:pt>
                <c:pt idx="18">
                  <c:v>28000</c:v>
                </c:pt>
                <c:pt idx="19">
                  <c:v>29000</c:v>
                </c:pt>
                <c:pt idx="20">
                  <c:v>30000</c:v>
                </c:pt>
                <c:pt idx="21">
                  <c:v>31000</c:v>
                </c:pt>
                <c:pt idx="22">
                  <c:v>32000</c:v>
                </c:pt>
                <c:pt idx="23">
                  <c:v>33000</c:v>
                </c:pt>
                <c:pt idx="24">
                  <c:v>34000</c:v>
                </c:pt>
                <c:pt idx="25">
                  <c:v>35000</c:v>
                </c:pt>
                <c:pt idx="26">
                  <c:v>36000</c:v>
                </c:pt>
                <c:pt idx="27">
                  <c:v>37000</c:v>
                </c:pt>
                <c:pt idx="28">
                  <c:v>38000</c:v>
                </c:pt>
                <c:pt idx="29">
                  <c:v>39000</c:v>
                </c:pt>
                <c:pt idx="30">
                  <c:v>40000</c:v>
                </c:pt>
                <c:pt idx="31">
                  <c:v>41000</c:v>
                </c:pt>
                <c:pt idx="32">
                  <c:v>42000</c:v>
                </c:pt>
                <c:pt idx="33">
                  <c:v>43000</c:v>
                </c:pt>
                <c:pt idx="34">
                  <c:v>44000</c:v>
                </c:pt>
                <c:pt idx="35">
                  <c:v>45000</c:v>
                </c:pt>
                <c:pt idx="36">
                  <c:v>46000</c:v>
                </c:pt>
                <c:pt idx="37">
                  <c:v>47000</c:v>
                </c:pt>
                <c:pt idx="38">
                  <c:v>48000</c:v>
                </c:pt>
                <c:pt idx="39">
                  <c:v>49000</c:v>
                </c:pt>
                <c:pt idx="40">
                  <c:v>50000</c:v>
                </c:pt>
                <c:pt idx="41">
                  <c:v>51000</c:v>
                </c:pt>
                <c:pt idx="42">
                  <c:v>52000</c:v>
                </c:pt>
                <c:pt idx="43">
                  <c:v>53000</c:v>
                </c:pt>
                <c:pt idx="44">
                  <c:v>54000</c:v>
                </c:pt>
                <c:pt idx="45">
                  <c:v>55000</c:v>
                </c:pt>
                <c:pt idx="46">
                  <c:v>56000</c:v>
                </c:pt>
                <c:pt idx="47">
                  <c:v>57000</c:v>
                </c:pt>
                <c:pt idx="48">
                  <c:v>58000</c:v>
                </c:pt>
                <c:pt idx="49">
                  <c:v>59000</c:v>
                </c:pt>
                <c:pt idx="50">
                  <c:v>60000</c:v>
                </c:pt>
                <c:pt idx="51">
                  <c:v>61000</c:v>
                </c:pt>
                <c:pt idx="52">
                  <c:v>62000</c:v>
                </c:pt>
                <c:pt idx="53">
                  <c:v>63000</c:v>
                </c:pt>
                <c:pt idx="54">
                  <c:v>64000</c:v>
                </c:pt>
                <c:pt idx="55">
                  <c:v>65000</c:v>
                </c:pt>
                <c:pt idx="56">
                  <c:v>66000</c:v>
                </c:pt>
                <c:pt idx="57">
                  <c:v>67000</c:v>
                </c:pt>
                <c:pt idx="58">
                  <c:v>68000</c:v>
                </c:pt>
                <c:pt idx="59">
                  <c:v>69000</c:v>
                </c:pt>
                <c:pt idx="60">
                  <c:v>70000</c:v>
                </c:pt>
                <c:pt idx="61">
                  <c:v>71000</c:v>
                </c:pt>
                <c:pt idx="62">
                  <c:v>72000</c:v>
                </c:pt>
                <c:pt idx="63">
                  <c:v>73000</c:v>
                </c:pt>
                <c:pt idx="64">
                  <c:v>74000</c:v>
                </c:pt>
                <c:pt idx="65">
                  <c:v>75000</c:v>
                </c:pt>
                <c:pt idx="66">
                  <c:v>76000</c:v>
                </c:pt>
                <c:pt idx="67">
                  <c:v>77000</c:v>
                </c:pt>
                <c:pt idx="68">
                  <c:v>78000</c:v>
                </c:pt>
                <c:pt idx="69">
                  <c:v>79000</c:v>
                </c:pt>
                <c:pt idx="70">
                  <c:v>80000</c:v>
                </c:pt>
                <c:pt idx="71">
                  <c:v>81000</c:v>
                </c:pt>
                <c:pt idx="72">
                  <c:v>82000</c:v>
                </c:pt>
                <c:pt idx="73">
                  <c:v>83000</c:v>
                </c:pt>
                <c:pt idx="74">
                  <c:v>84000</c:v>
                </c:pt>
                <c:pt idx="75">
                  <c:v>85000</c:v>
                </c:pt>
                <c:pt idx="76">
                  <c:v>86000</c:v>
                </c:pt>
                <c:pt idx="77">
                  <c:v>87000</c:v>
                </c:pt>
                <c:pt idx="78">
                  <c:v>88000</c:v>
                </c:pt>
                <c:pt idx="79">
                  <c:v>89000</c:v>
                </c:pt>
                <c:pt idx="80">
                  <c:v>90000</c:v>
                </c:pt>
                <c:pt idx="81">
                  <c:v>91000</c:v>
                </c:pt>
                <c:pt idx="82">
                  <c:v>92000</c:v>
                </c:pt>
                <c:pt idx="83">
                  <c:v>93000</c:v>
                </c:pt>
                <c:pt idx="84">
                  <c:v>94000</c:v>
                </c:pt>
                <c:pt idx="85">
                  <c:v>95000</c:v>
                </c:pt>
                <c:pt idx="86">
                  <c:v>96000</c:v>
                </c:pt>
                <c:pt idx="87">
                  <c:v>97000</c:v>
                </c:pt>
                <c:pt idx="88">
                  <c:v>98000</c:v>
                </c:pt>
                <c:pt idx="89">
                  <c:v>99000</c:v>
                </c:pt>
                <c:pt idx="90">
                  <c:v>100000</c:v>
                </c:pt>
                <c:pt idx="91">
                  <c:v>200000</c:v>
                </c:pt>
                <c:pt idx="92">
                  <c:v>300000</c:v>
                </c:pt>
                <c:pt idx="93">
                  <c:v>400000</c:v>
                </c:pt>
                <c:pt idx="94">
                  <c:v>500000</c:v>
                </c:pt>
                <c:pt idx="95">
                  <c:v>600000</c:v>
                </c:pt>
                <c:pt idx="96">
                  <c:v>700000</c:v>
                </c:pt>
                <c:pt idx="97">
                  <c:v>800000</c:v>
                </c:pt>
                <c:pt idx="98">
                  <c:v>900000</c:v>
                </c:pt>
                <c:pt idx="99">
                  <c:v>1000000</c:v>
                </c:pt>
              </c:numCache>
            </c:numRef>
          </c:xVal>
          <c:yVal>
            <c:numRef>
              <c:f>'Actual Output Table'!$C$3:$C$102</c:f>
              <c:numCache>
                <c:formatCode>General</c:formatCode>
                <c:ptCount val="100"/>
                <c:pt idx="3">
                  <c:v>133</c:v>
                </c:pt>
                <c:pt idx="4">
                  <c:v>132</c:v>
                </c:pt>
                <c:pt idx="5">
                  <c:v>126</c:v>
                </c:pt>
                <c:pt idx="6">
                  <c:v>120</c:v>
                </c:pt>
                <c:pt idx="7">
                  <c:v>114</c:v>
                </c:pt>
                <c:pt idx="8">
                  <c:v>109</c:v>
                </c:pt>
                <c:pt idx="9">
                  <c:v>105</c:v>
                </c:pt>
                <c:pt idx="10">
                  <c:v>101</c:v>
                </c:pt>
                <c:pt idx="11">
                  <c:v>98</c:v>
                </c:pt>
                <c:pt idx="12">
                  <c:v>95</c:v>
                </c:pt>
                <c:pt idx="13">
                  <c:v>93</c:v>
                </c:pt>
                <c:pt idx="14">
                  <c:v>89</c:v>
                </c:pt>
                <c:pt idx="15">
                  <c:v>84</c:v>
                </c:pt>
                <c:pt idx="16">
                  <c:v>80</c:v>
                </c:pt>
                <c:pt idx="17">
                  <c:v>77</c:v>
                </c:pt>
                <c:pt idx="18">
                  <c:v>73</c:v>
                </c:pt>
                <c:pt idx="19">
                  <c:v>71</c:v>
                </c:pt>
                <c:pt idx="20">
                  <c:v>69</c:v>
                </c:pt>
                <c:pt idx="21">
                  <c:v>67</c:v>
                </c:pt>
                <c:pt idx="22">
                  <c:v>65</c:v>
                </c:pt>
                <c:pt idx="23">
                  <c:v>63</c:v>
                </c:pt>
                <c:pt idx="24">
                  <c:v>61</c:v>
                </c:pt>
                <c:pt idx="25">
                  <c:v>58</c:v>
                </c:pt>
                <c:pt idx="26">
                  <c:v>55</c:v>
                </c:pt>
                <c:pt idx="27">
                  <c:v>53</c:v>
                </c:pt>
                <c:pt idx="28">
                  <c:v>51</c:v>
                </c:pt>
                <c:pt idx="29">
                  <c:v>50</c:v>
                </c:pt>
                <c:pt idx="30">
                  <c:v>49</c:v>
                </c:pt>
                <c:pt idx="31">
                  <c:v>48</c:v>
                </c:pt>
                <c:pt idx="32">
                  <c:v>47</c:v>
                </c:pt>
                <c:pt idx="33">
                  <c:v>45</c:v>
                </c:pt>
                <c:pt idx="34">
                  <c:v>44</c:v>
                </c:pt>
                <c:pt idx="35">
                  <c:v>42</c:v>
                </c:pt>
                <c:pt idx="36">
                  <c:v>40</c:v>
                </c:pt>
                <c:pt idx="37">
                  <c:v>38</c:v>
                </c:pt>
                <c:pt idx="38">
                  <c:v>37</c:v>
                </c:pt>
                <c:pt idx="39">
                  <c:v>36</c:v>
                </c:pt>
                <c:pt idx="40">
                  <c:v>35</c:v>
                </c:pt>
                <c:pt idx="41">
                  <c:v>34</c:v>
                </c:pt>
                <c:pt idx="42">
                  <c:v>34</c:v>
                </c:pt>
                <c:pt idx="43">
                  <c:v>33</c:v>
                </c:pt>
                <c:pt idx="44">
                  <c:v>32</c:v>
                </c:pt>
                <c:pt idx="45">
                  <c:v>31</c:v>
                </c:pt>
                <c:pt idx="46">
                  <c:v>31</c:v>
                </c:pt>
                <c:pt idx="47">
                  <c:v>30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28</c:v>
                </c:pt>
                <c:pt idx="52">
                  <c:v>28</c:v>
                </c:pt>
                <c:pt idx="53">
                  <c:v>28</c:v>
                </c:pt>
                <c:pt idx="54">
                  <c:v>27</c:v>
                </c:pt>
                <c:pt idx="55">
                  <c:v>26</c:v>
                </c:pt>
                <c:pt idx="56">
                  <c:v>26</c:v>
                </c:pt>
                <c:pt idx="57">
                  <c:v>25</c:v>
                </c:pt>
                <c:pt idx="58">
                  <c:v>24</c:v>
                </c:pt>
                <c:pt idx="59">
                  <c:v>24</c:v>
                </c:pt>
                <c:pt idx="60">
                  <c:v>23</c:v>
                </c:pt>
                <c:pt idx="61">
                  <c:v>23</c:v>
                </c:pt>
                <c:pt idx="62">
                  <c:v>22</c:v>
                </c:pt>
                <c:pt idx="63">
                  <c:v>22</c:v>
                </c:pt>
                <c:pt idx="64">
                  <c:v>21</c:v>
                </c:pt>
                <c:pt idx="65">
                  <c:v>21</c:v>
                </c:pt>
                <c:pt idx="66">
                  <c:v>20</c:v>
                </c:pt>
                <c:pt idx="67">
                  <c:v>20</c:v>
                </c:pt>
                <c:pt idx="68">
                  <c:v>19</c:v>
                </c:pt>
                <c:pt idx="69">
                  <c:v>19</c:v>
                </c:pt>
                <c:pt idx="70">
                  <c:v>19</c:v>
                </c:pt>
                <c:pt idx="71">
                  <c:v>18</c:v>
                </c:pt>
                <c:pt idx="72">
                  <c:v>18</c:v>
                </c:pt>
                <c:pt idx="73">
                  <c:v>17</c:v>
                </c:pt>
                <c:pt idx="74">
                  <c:v>17</c:v>
                </c:pt>
                <c:pt idx="75">
                  <c:v>16</c:v>
                </c:pt>
                <c:pt idx="76">
                  <c:v>16</c:v>
                </c:pt>
                <c:pt idx="77">
                  <c:v>16</c:v>
                </c:pt>
                <c:pt idx="78">
                  <c:v>15</c:v>
                </c:pt>
                <c:pt idx="79">
                  <c:v>15</c:v>
                </c:pt>
                <c:pt idx="80">
                  <c:v>15</c:v>
                </c:pt>
                <c:pt idx="81">
                  <c:v>14</c:v>
                </c:pt>
                <c:pt idx="82">
                  <c:v>14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12</c:v>
                </c:pt>
                <c:pt idx="87">
                  <c:v>12</c:v>
                </c:pt>
                <c:pt idx="88">
                  <c:v>12</c:v>
                </c:pt>
                <c:pt idx="89">
                  <c:v>11</c:v>
                </c:pt>
                <c:pt idx="90">
                  <c:v>11</c:v>
                </c:pt>
                <c:pt idx="91">
                  <c:v>-1</c:v>
                </c:pt>
                <c:pt idx="92">
                  <c:v>-7</c:v>
                </c:pt>
                <c:pt idx="93">
                  <c:v>-9</c:v>
                </c:pt>
                <c:pt idx="94">
                  <c:v>-10</c:v>
                </c:pt>
                <c:pt idx="95">
                  <c:v>-11</c:v>
                </c:pt>
                <c:pt idx="96">
                  <c:v>-12</c:v>
                </c:pt>
                <c:pt idx="97">
                  <c:v>-12</c:v>
                </c:pt>
                <c:pt idx="98">
                  <c:v>-13</c:v>
                </c:pt>
                <c:pt idx="99">
                  <c:v>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BE8-48EE-8FA6-B0F7104EA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0983312"/>
        <c:axId val="1036872256"/>
      </c:scatterChart>
      <c:valAx>
        <c:axId val="560983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Resistance (Ohms)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6872256"/>
        <c:crosses val="autoZero"/>
        <c:crossBetween val="midCat"/>
      </c:valAx>
      <c:valAx>
        <c:axId val="103687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Temerature (Deg</a:t>
                </a:r>
                <a:r>
                  <a:rPr lang="en-US" baseline="0"/>
                  <a:t> C)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983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'Actual Output Table'!$G$70:$G$76</c:f>
              <c:numCache>
                <c:formatCode>General</c:formatCode>
                <c:ptCount val="7"/>
                <c:pt idx="0">
                  <c:v>15000</c:v>
                </c:pt>
                <c:pt idx="1">
                  <c:v>19000</c:v>
                </c:pt>
                <c:pt idx="2">
                  <c:v>28000</c:v>
                </c:pt>
                <c:pt idx="3">
                  <c:v>44000</c:v>
                </c:pt>
                <c:pt idx="4">
                  <c:v>91000</c:v>
                </c:pt>
                <c:pt idx="5">
                  <c:v>200000</c:v>
                </c:pt>
                <c:pt idx="6">
                  <c:v>1000000</c:v>
                </c:pt>
              </c:numCache>
            </c:numRef>
          </c:xVal>
          <c:yVal>
            <c:numRef>
              <c:f>'Actual Output Table'!$H$70:$H$76</c:f>
              <c:numCache>
                <c:formatCode>General</c:formatCode>
                <c:ptCount val="7"/>
                <c:pt idx="0">
                  <c:v>10.004</c:v>
                </c:pt>
                <c:pt idx="1">
                  <c:v>8.048</c:v>
                </c:pt>
                <c:pt idx="2">
                  <c:v>5.9409999999999998</c:v>
                </c:pt>
                <c:pt idx="3">
                  <c:v>3.996</c:v>
                </c:pt>
                <c:pt idx="4">
                  <c:v>2.06</c:v>
                </c:pt>
                <c:pt idx="5">
                  <c:v>0.97599999999999998</c:v>
                </c:pt>
                <c:pt idx="6">
                  <c:v>1.32E-2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204-46EC-A773-448387487150}"/>
            </c:ext>
          </c:extLst>
        </c:ser>
        <c:ser>
          <c:idx val="1"/>
          <c:order val="1"/>
          <c:tx>
            <c:v>estimate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'Actual Output Table'!$G$70:$G$76</c:f>
              <c:numCache>
                <c:formatCode>General</c:formatCode>
                <c:ptCount val="7"/>
                <c:pt idx="0">
                  <c:v>15000</c:v>
                </c:pt>
                <c:pt idx="1">
                  <c:v>19000</c:v>
                </c:pt>
                <c:pt idx="2">
                  <c:v>28000</c:v>
                </c:pt>
                <c:pt idx="3">
                  <c:v>44000</c:v>
                </c:pt>
                <c:pt idx="4">
                  <c:v>91000</c:v>
                </c:pt>
                <c:pt idx="5">
                  <c:v>200000</c:v>
                </c:pt>
                <c:pt idx="6">
                  <c:v>1000000</c:v>
                </c:pt>
              </c:numCache>
            </c:numRef>
          </c:xVal>
          <c:yVal>
            <c:numRef>
              <c:f>'Actual Output Table'!$I$70:$I$76</c:f>
              <c:numCache>
                <c:formatCode>General</c:formatCode>
                <c:ptCount val="7"/>
                <c:pt idx="0">
                  <c:v>9.9938261659673202</c:v>
                </c:pt>
                <c:pt idx="1">
                  <c:v>8.0054247844804181</c:v>
                </c:pt>
                <c:pt idx="2">
                  <c:v>5.5793312710101715</c:v>
                </c:pt>
                <c:pt idx="3">
                  <c:v>3.6856632738511146</c:v>
                </c:pt>
                <c:pt idx="4">
                  <c:v>1.9350830347361807</c:v>
                </c:pt>
                <c:pt idx="5">
                  <c:v>1.0147253024711731</c:v>
                </c:pt>
                <c:pt idx="6">
                  <c:v>0.37378008287493786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204-46EC-A773-448387487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346800"/>
        <c:axId val="1593172960"/>
      </c:scatterChart>
      <c:valAx>
        <c:axId val="1526346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172960"/>
        <c:crosses val="autoZero"/>
        <c:crossBetween val="midCat"/>
      </c:valAx>
      <c:valAx>
        <c:axId val="159317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346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'Actual Output Table'!$G$99:$G$105</c:f>
              <c:numCache>
                <c:formatCode>General</c:formatCode>
                <c:ptCount val="7"/>
                <c:pt idx="0">
                  <c:v>13000</c:v>
                </c:pt>
                <c:pt idx="1">
                  <c:v>19000</c:v>
                </c:pt>
                <c:pt idx="2">
                  <c:v>28000</c:v>
                </c:pt>
                <c:pt idx="3">
                  <c:v>44000</c:v>
                </c:pt>
                <c:pt idx="4">
                  <c:v>91000</c:v>
                </c:pt>
                <c:pt idx="5">
                  <c:v>200000</c:v>
                </c:pt>
                <c:pt idx="6">
                  <c:v>1000000</c:v>
                </c:pt>
              </c:numCache>
            </c:numRef>
          </c:xVal>
          <c:yVal>
            <c:numRef>
              <c:f>'Actual Output Table'!$H$99:$H$105</c:f>
              <c:numCache>
                <c:formatCode>General</c:formatCode>
                <c:ptCount val="7"/>
                <c:pt idx="0">
                  <c:v>133</c:v>
                </c:pt>
                <c:pt idx="1">
                  <c:v>105</c:v>
                </c:pt>
                <c:pt idx="2">
                  <c:v>73</c:v>
                </c:pt>
                <c:pt idx="3">
                  <c:v>44</c:v>
                </c:pt>
                <c:pt idx="4">
                  <c:v>14</c:v>
                </c:pt>
                <c:pt idx="5">
                  <c:v>-1</c:v>
                </c:pt>
                <c:pt idx="6">
                  <c:v>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CF3-48B5-8827-58438EFA2423}"/>
            </c:ext>
          </c:extLst>
        </c:ser>
        <c:ser>
          <c:idx val="1"/>
          <c:order val="1"/>
          <c:tx>
            <c:v>Estimated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'Actual Output Table'!$G$99:$G$105</c:f>
              <c:numCache>
                <c:formatCode>General</c:formatCode>
                <c:ptCount val="7"/>
                <c:pt idx="0">
                  <c:v>13000</c:v>
                </c:pt>
                <c:pt idx="1">
                  <c:v>19000</c:v>
                </c:pt>
                <c:pt idx="2">
                  <c:v>28000</c:v>
                </c:pt>
                <c:pt idx="3">
                  <c:v>44000</c:v>
                </c:pt>
                <c:pt idx="4">
                  <c:v>91000</c:v>
                </c:pt>
                <c:pt idx="5">
                  <c:v>200000</c:v>
                </c:pt>
                <c:pt idx="6">
                  <c:v>1000000</c:v>
                </c:pt>
              </c:numCache>
            </c:numRef>
          </c:xVal>
          <c:yVal>
            <c:numRef>
              <c:f>'Actual Output Table'!$I$99:$I$105</c:f>
              <c:numCache>
                <c:formatCode>General</c:formatCode>
                <c:ptCount val="7"/>
                <c:pt idx="0">
                  <c:v>133.05403402540716</c:v>
                </c:pt>
                <c:pt idx="1">
                  <c:v>96.642829413316761</c:v>
                </c:pt>
                <c:pt idx="2">
                  <c:v>68.086661811897088</c:v>
                </c:pt>
                <c:pt idx="3">
                  <c:v>43.14659348250396</c:v>
                </c:pt>
                <c:pt idx="4">
                  <c:v>16.275081287510346</c:v>
                </c:pt>
                <c:pt idx="5">
                  <c:v>-1.0273634582499547</c:v>
                </c:pt>
                <c:pt idx="6">
                  <c:v>-17.103648035182605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CF3-48B5-8827-58438EFA2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2289472"/>
        <c:axId val="1749833056"/>
      </c:scatterChart>
      <c:valAx>
        <c:axId val="1652289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9833056"/>
        <c:crosses val="autoZero"/>
        <c:crossBetween val="midCat"/>
      </c:valAx>
      <c:valAx>
        <c:axId val="174983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2289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Actual Resistance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Sheet2!$B$2:$B$8</c:f>
              <c:numCache>
                <c:formatCode>General</c:formatCode>
                <c:ptCount val="7"/>
                <c:pt idx="0">
                  <c:v>13000</c:v>
                </c:pt>
                <c:pt idx="1">
                  <c:v>19000</c:v>
                </c:pt>
                <c:pt idx="2">
                  <c:v>28000</c:v>
                </c:pt>
                <c:pt idx="3">
                  <c:v>44000</c:v>
                </c:pt>
                <c:pt idx="4">
                  <c:v>91000</c:v>
                </c:pt>
                <c:pt idx="5">
                  <c:v>200000</c:v>
                </c:pt>
                <c:pt idx="6">
                  <c:v>1000000</c:v>
                </c:pt>
              </c:numCache>
            </c:numRef>
          </c:xVal>
          <c:yVal>
            <c:numRef>
              <c:f>Sheet2!$A$2:$A$8</c:f>
              <c:numCache>
                <c:formatCode>General</c:formatCode>
                <c:ptCount val="7"/>
                <c:pt idx="0">
                  <c:v>133</c:v>
                </c:pt>
                <c:pt idx="1">
                  <c:v>105</c:v>
                </c:pt>
                <c:pt idx="2">
                  <c:v>73</c:v>
                </c:pt>
                <c:pt idx="3">
                  <c:v>44</c:v>
                </c:pt>
                <c:pt idx="4">
                  <c:v>14</c:v>
                </c:pt>
                <c:pt idx="5">
                  <c:v>-1</c:v>
                </c:pt>
                <c:pt idx="6">
                  <c:v>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C8B-497E-993C-DBE218BBDE9E}"/>
            </c:ext>
          </c:extLst>
        </c:ser>
        <c:ser>
          <c:idx val="1"/>
          <c:order val="1"/>
          <c:tx>
            <c:v>Estimated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Sheet2!$C$2:$C$8</c:f>
              <c:numCache>
                <c:formatCode>General</c:formatCode>
                <c:ptCount val="7"/>
                <c:pt idx="0">
                  <c:v>13068.196193268514</c:v>
                </c:pt>
                <c:pt idx="1">
                  <c:v>17340.058613828776</c:v>
                </c:pt>
                <c:pt idx="2">
                  <c:v>26121.048903450308</c:v>
                </c:pt>
                <c:pt idx="3">
                  <c:v>43444.743797641087</c:v>
                </c:pt>
                <c:pt idx="4">
                  <c:v>99363.010623907845</c:v>
                </c:pt>
                <c:pt idx="5">
                  <c:v>200891.7590398434</c:v>
                </c:pt>
                <c:pt idx="6">
                  <c:v>832945.87797468819</c:v>
                </c:pt>
              </c:numCache>
            </c:numRef>
          </c:xVal>
          <c:yVal>
            <c:numRef>
              <c:f>Sheet2!$A$2:$A$8</c:f>
              <c:numCache>
                <c:formatCode>General</c:formatCode>
                <c:ptCount val="7"/>
                <c:pt idx="0">
                  <c:v>133</c:v>
                </c:pt>
                <c:pt idx="1">
                  <c:v>105</c:v>
                </c:pt>
                <c:pt idx="2">
                  <c:v>73</c:v>
                </c:pt>
                <c:pt idx="3">
                  <c:v>44</c:v>
                </c:pt>
                <c:pt idx="4">
                  <c:v>14</c:v>
                </c:pt>
                <c:pt idx="5">
                  <c:v>-1</c:v>
                </c:pt>
                <c:pt idx="6">
                  <c:v>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C8B-497E-993C-DBE218BBD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2671808"/>
        <c:axId val="1593177120"/>
      </c:scatterChart>
      <c:valAx>
        <c:axId val="165267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177120"/>
        <c:crosses val="autoZero"/>
        <c:crossBetween val="midCat"/>
      </c:valAx>
      <c:valAx>
        <c:axId val="15931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2671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2</xdr:row>
      <xdr:rowOff>61911</xdr:rowOff>
    </xdr:from>
    <xdr:to>
      <xdr:col>19</xdr:col>
      <xdr:colOff>276225</xdr:colOff>
      <xdr:row>29</xdr:row>
      <xdr:rowOff>47624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C6E5782-4B4E-4A05-B663-579751E8AE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161925</xdr:colOff>
      <xdr:row>30</xdr:row>
      <xdr:rowOff>171450</xdr:rowOff>
    </xdr:from>
    <xdr:to>
      <xdr:col>19</xdr:col>
      <xdr:colOff>295275</xdr:colOff>
      <xdr:row>63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9AAA909-C09E-48AD-B52F-AF16A2F5B6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266700</xdr:colOff>
      <xdr:row>64</xdr:row>
      <xdr:rowOff>147636</xdr:rowOff>
    </xdr:from>
    <xdr:to>
      <xdr:col>24</xdr:col>
      <xdr:colOff>304800</xdr:colOff>
      <xdr:row>88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B4EECC-E23D-4C60-9B96-A9A412C65E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285750</xdr:colOff>
      <xdr:row>96</xdr:row>
      <xdr:rowOff>4761</xdr:rowOff>
    </xdr:from>
    <xdr:to>
      <xdr:col>24</xdr:col>
      <xdr:colOff>381000</xdr:colOff>
      <xdr:row>118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68A4ED3-B19A-4F5A-8E9E-74F95D8133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104774</xdr:colOff>
      <xdr:row>3</xdr:row>
      <xdr:rowOff>52386</xdr:rowOff>
    </xdr:from>
    <xdr:to>
      <xdr:col>19</xdr:col>
      <xdr:colOff>400049</xdr:colOff>
      <xdr:row>31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426F9E-67F0-47CB-9724-9464BAF73D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1FC6-8127-41CE-AEA2-4D6BF9A517F1}">
  <dimension ref="A1:E42"/>
  <sheetViews>
    <sheetView workbookViewId="0">
      <selection activeCell="E26" sqref="E26"/>
    </sheetView>
  </sheetViews>
  <sheetFormatPr defaultRowHeight="15" x14ac:dyDescent="0.25"/>
  <cols>
    <col min="1" max="1" width="32.7109375" customWidth="1"/>
    <col min="2" max="2" width="31.28515625" customWidth="1"/>
    <col min="3" max="3" width="28.140625" customWidth="1"/>
    <col min="4" max="4" width="24.85546875" customWidth="1"/>
    <col min="5" max="5" width="17.5703125" customWidth="1"/>
  </cols>
  <sheetData>
    <row r="1" spans="1:5" x14ac:dyDescent="0.25">
      <c r="A1" s="2" t="s">
        <v>1</v>
      </c>
      <c r="B1" s="2" t="s">
        <v>0</v>
      </c>
      <c r="C1" s="2" t="s">
        <v>2</v>
      </c>
      <c r="D1" s="2" t="s">
        <v>3</v>
      </c>
    </row>
    <row r="2" spans="1:5" x14ac:dyDescent="0.25">
      <c r="A2" s="1">
        <v>0</v>
      </c>
      <c r="B2" s="1">
        <v>-16</v>
      </c>
      <c r="C2" s="1">
        <v>2.56</v>
      </c>
      <c r="D2" s="3">
        <f xml:space="preserve"> (5500/(A2*1.6+0.15))^1.5</f>
        <v>7021132.1235464709</v>
      </c>
      <c r="E2">
        <f>B2+70</f>
        <v>54</v>
      </c>
    </row>
    <row r="3" spans="1:5" x14ac:dyDescent="0.25">
      <c r="A3" s="1">
        <v>0.5</v>
      </c>
      <c r="B3" s="1">
        <v>-9</v>
      </c>
      <c r="C3" s="1">
        <v>2.64</v>
      </c>
      <c r="D3" s="3">
        <f t="shared" ref="D3:D22" si="0" xml:space="preserve"> (5500/(A3*1.6+0.15))^1.5</f>
        <v>440512.89540944755</v>
      </c>
      <c r="E3">
        <f t="shared" ref="E3:E22" si="1">B3+70</f>
        <v>61</v>
      </c>
    </row>
    <row r="4" spans="1:5" x14ac:dyDescent="0.25">
      <c r="A4" s="1">
        <v>1</v>
      </c>
      <c r="B4" s="1">
        <v>-1</v>
      </c>
      <c r="C4" s="1">
        <v>2.71</v>
      </c>
      <c r="D4" s="3">
        <f t="shared" si="0"/>
        <v>176192.31475415034</v>
      </c>
      <c r="E4">
        <f t="shared" si="1"/>
        <v>69</v>
      </c>
    </row>
    <row r="5" spans="1:5" x14ac:dyDescent="0.25">
      <c r="A5" s="1">
        <v>1.5</v>
      </c>
      <c r="B5" s="1">
        <v>5</v>
      </c>
      <c r="C5" s="1">
        <v>2.79</v>
      </c>
      <c r="D5" s="3">
        <f t="shared" si="0"/>
        <v>100169.09812041301</v>
      </c>
      <c r="E5">
        <f t="shared" si="1"/>
        <v>75</v>
      </c>
    </row>
    <row r="6" spans="1:5" x14ac:dyDescent="0.25">
      <c r="A6" s="1">
        <v>2</v>
      </c>
      <c r="B6" s="1">
        <v>13</v>
      </c>
      <c r="C6" s="1">
        <v>2.86</v>
      </c>
      <c r="D6" s="3">
        <f t="shared" si="0"/>
        <v>66523.765455772154</v>
      </c>
      <c r="E6">
        <f t="shared" si="1"/>
        <v>83</v>
      </c>
    </row>
    <row r="7" spans="1:5" x14ac:dyDescent="0.25">
      <c r="A7" s="1">
        <v>2.5</v>
      </c>
      <c r="B7" s="1">
        <v>21</v>
      </c>
      <c r="C7" s="1">
        <v>2.94</v>
      </c>
      <c r="D7" s="3">
        <f t="shared" si="0"/>
        <v>48247.174982470395</v>
      </c>
      <c r="E7">
        <f t="shared" si="1"/>
        <v>91</v>
      </c>
    </row>
    <row r="8" spans="1:5" x14ac:dyDescent="0.25">
      <c r="A8" s="1">
        <v>3</v>
      </c>
      <c r="B8" s="1">
        <v>29</v>
      </c>
      <c r="C8" s="1">
        <v>3.02</v>
      </c>
      <c r="D8" s="3">
        <f t="shared" si="0"/>
        <v>37037.037037037015</v>
      </c>
      <c r="E8">
        <f t="shared" si="1"/>
        <v>99</v>
      </c>
    </row>
    <row r="9" spans="1:5" x14ac:dyDescent="0.25">
      <c r="A9" s="1">
        <v>3.5</v>
      </c>
      <c r="B9" s="1">
        <v>36</v>
      </c>
      <c r="C9" s="1">
        <v>3.1</v>
      </c>
      <c r="D9" s="3">
        <f t="shared" si="0"/>
        <v>29583.003656947618</v>
      </c>
      <c r="E9">
        <f t="shared" si="1"/>
        <v>106</v>
      </c>
    </row>
    <row r="10" spans="1:5" x14ac:dyDescent="0.25">
      <c r="A10" s="1">
        <v>4</v>
      </c>
      <c r="B10" s="1">
        <v>44</v>
      </c>
      <c r="C10" s="1">
        <v>3.17</v>
      </c>
      <c r="D10" s="3">
        <f t="shared" si="0"/>
        <v>24332.239596425039</v>
      </c>
      <c r="E10">
        <f t="shared" si="1"/>
        <v>114</v>
      </c>
    </row>
    <row r="11" spans="1:5" x14ac:dyDescent="0.25">
      <c r="A11" s="1">
        <v>4.5</v>
      </c>
      <c r="B11" s="1">
        <v>52</v>
      </c>
      <c r="C11" s="1">
        <v>3.25</v>
      </c>
      <c r="D11" s="3">
        <f t="shared" si="0"/>
        <v>20469.772954946005</v>
      </c>
      <c r="E11">
        <f t="shared" si="1"/>
        <v>122</v>
      </c>
    </row>
    <row r="12" spans="1:5" x14ac:dyDescent="0.25">
      <c r="A12" s="1">
        <v>5</v>
      </c>
      <c r="B12" s="1">
        <v>59</v>
      </c>
      <c r="C12" s="1">
        <v>3.32</v>
      </c>
      <c r="D12" s="3">
        <f t="shared" si="0"/>
        <v>17531.037596984548</v>
      </c>
      <c r="E12">
        <f t="shared" si="1"/>
        <v>129</v>
      </c>
    </row>
    <row r="13" spans="1:5" x14ac:dyDescent="0.25">
      <c r="A13" s="1">
        <v>5.5</v>
      </c>
      <c r="B13" s="1">
        <v>67</v>
      </c>
      <c r="C13" s="1">
        <v>3.4</v>
      </c>
      <c r="D13" s="3">
        <f t="shared" si="0"/>
        <v>15233.843204373887</v>
      </c>
      <c r="E13">
        <f t="shared" si="1"/>
        <v>137</v>
      </c>
    </row>
    <row r="14" spans="1:5" x14ac:dyDescent="0.25">
      <c r="A14" s="1">
        <v>6</v>
      </c>
      <c r="B14" s="1">
        <v>74</v>
      </c>
      <c r="C14" s="1">
        <v>3.48</v>
      </c>
      <c r="D14" s="3">
        <f t="shared" si="0"/>
        <v>13397.911683997749</v>
      </c>
      <c r="E14">
        <f t="shared" si="1"/>
        <v>144</v>
      </c>
    </row>
    <row r="15" spans="1:5" x14ac:dyDescent="0.25">
      <c r="A15" s="1">
        <v>6.5</v>
      </c>
      <c r="B15" s="1">
        <v>81</v>
      </c>
      <c r="C15" s="1">
        <v>3.55</v>
      </c>
      <c r="D15" s="3">
        <f t="shared" si="0"/>
        <v>11903.244237542267</v>
      </c>
      <c r="E15">
        <f t="shared" si="1"/>
        <v>151</v>
      </c>
    </row>
    <row r="16" spans="1:5" x14ac:dyDescent="0.25">
      <c r="A16" s="1">
        <v>7</v>
      </c>
      <c r="B16" s="1">
        <v>89</v>
      </c>
      <c r="C16" s="1">
        <v>3.62</v>
      </c>
      <c r="D16" s="3">
        <f t="shared" si="0"/>
        <v>10667.195189903836</v>
      </c>
      <c r="E16">
        <f t="shared" si="1"/>
        <v>159</v>
      </c>
    </row>
    <row r="17" spans="1:5" x14ac:dyDescent="0.25">
      <c r="A17" s="1">
        <v>7.5</v>
      </c>
      <c r="B17" s="1">
        <v>97</v>
      </c>
      <c r="C17" s="1">
        <v>3.71</v>
      </c>
      <c r="D17" s="3">
        <f t="shared" si="0"/>
        <v>9631.1826111748742</v>
      </c>
      <c r="E17">
        <f t="shared" si="1"/>
        <v>167</v>
      </c>
    </row>
    <row r="18" spans="1:5" x14ac:dyDescent="0.25">
      <c r="A18" s="1">
        <v>8</v>
      </c>
      <c r="B18" s="1">
        <v>104</v>
      </c>
      <c r="C18" s="1">
        <v>3.78</v>
      </c>
      <c r="D18" s="3">
        <f t="shared" si="0"/>
        <v>8752.6463586355367</v>
      </c>
      <c r="E18">
        <f t="shared" si="1"/>
        <v>174</v>
      </c>
    </row>
    <row r="19" spans="1:5" x14ac:dyDescent="0.25">
      <c r="A19" s="1">
        <v>8.5</v>
      </c>
      <c r="B19" s="1">
        <v>112</v>
      </c>
      <c r="C19" s="1">
        <v>3.86</v>
      </c>
      <c r="D19" s="3">
        <f t="shared" si="0"/>
        <v>8000</v>
      </c>
      <c r="E19">
        <f t="shared" si="1"/>
        <v>182</v>
      </c>
    </row>
    <row r="20" spans="1:5" x14ac:dyDescent="0.25">
      <c r="A20" s="1">
        <v>9</v>
      </c>
      <c r="B20" s="1">
        <v>119</v>
      </c>
      <c r="C20" s="1">
        <v>3.93</v>
      </c>
      <c r="D20" s="3">
        <f t="shared" si="0"/>
        <v>7349.3603881849203</v>
      </c>
      <c r="E20">
        <f t="shared" si="1"/>
        <v>189</v>
      </c>
    </row>
    <row r="21" spans="1:5" x14ac:dyDescent="0.25">
      <c r="A21" s="1">
        <v>9.5</v>
      </c>
      <c r="B21" s="1">
        <v>128</v>
      </c>
      <c r="C21" s="1">
        <v>4.01</v>
      </c>
      <c r="D21" s="3">
        <f t="shared" si="0"/>
        <v>6782.3697857141779</v>
      </c>
      <c r="E21">
        <f t="shared" si="1"/>
        <v>198</v>
      </c>
    </row>
    <row r="22" spans="1:5" x14ac:dyDescent="0.25">
      <c r="A22" s="1">
        <v>10</v>
      </c>
      <c r="B22" s="1">
        <v>133</v>
      </c>
      <c r="C22" s="1">
        <v>4.0599999999999996</v>
      </c>
      <c r="D22" s="3">
        <f t="shared" si="0"/>
        <v>6284.7100249820633</v>
      </c>
      <c r="E22">
        <f t="shared" si="1"/>
        <v>203</v>
      </c>
    </row>
    <row r="26" spans="1:5" x14ac:dyDescent="0.25">
      <c r="A26" t="e">
        <f>B2/A2</f>
        <v>#DIV/0!</v>
      </c>
      <c r="C26">
        <v>6000</v>
      </c>
      <c r="D26">
        <v>20</v>
      </c>
      <c r="E26">
        <v>10</v>
      </c>
    </row>
    <row r="27" spans="1:5" x14ac:dyDescent="0.25">
      <c r="A27">
        <f t="shared" ref="A27:A42" si="2">B3/A3</f>
        <v>-18</v>
      </c>
      <c r="C27">
        <v>10000</v>
      </c>
      <c r="D27">
        <v>15.22</v>
      </c>
      <c r="E27">
        <v>7.0125000000000002</v>
      </c>
    </row>
    <row r="28" spans="1:5" x14ac:dyDescent="0.25">
      <c r="A28">
        <f t="shared" si="2"/>
        <v>-1</v>
      </c>
      <c r="C28">
        <v>20000</v>
      </c>
      <c r="D28">
        <v>12.32</v>
      </c>
      <c r="E28">
        <v>5.2</v>
      </c>
    </row>
    <row r="29" spans="1:5" x14ac:dyDescent="0.25">
      <c r="A29">
        <f t="shared" si="2"/>
        <v>3.3333333333333335</v>
      </c>
      <c r="C29">
        <v>30000</v>
      </c>
      <c r="D29">
        <v>10.61</v>
      </c>
      <c r="E29">
        <v>4.1312499999999996</v>
      </c>
    </row>
    <row r="30" spans="1:5" x14ac:dyDescent="0.25">
      <c r="A30">
        <f t="shared" si="2"/>
        <v>6.5</v>
      </c>
      <c r="C30">
        <v>50000</v>
      </c>
      <c r="D30">
        <v>8.68</v>
      </c>
      <c r="E30">
        <v>2.9249999999999998</v>
      </c>
    </row>
    <row r="31" spans="1:5" x14ac:dyDescent="0.25">
      <c r="A31">
        <f t="shared" si="2"/>
        <v>8.4</v>
      </c>
      <c r="C31">
        <v>100000</v>
      </c>
      <c r="D31">
        <v>6.69</v>
      </c>
      <c r="E31">
        <v>1.6812500000000001</v>
      </c>
    </row>
    <row r="32" spans="1:5" x14ac:dyDescent="0.25">
      <c r="A32">
        <f t="shared" si="2"/>
        <v>9.6666666666666661</v>
      </c>
      <c r="C32">
        <v>300000</v>
      </c>
      <c r="D32">
        <v>4.9800000000000004</v>
      </c>
      <c r="E32">
        <v>0.61250000000000027</v>
      </c>
    </row>
    <row r="33" spans="1:5" x14ac:dyDescent="0.25">
      <c r="A33">
        <f t="shared" si="2"/>
        <v>10.285714285714286</v>
      </c>
      <c r="C33">
        <v>1000000</v>
      </c>
      <c r="D33">
        <v>4.28</v>
      </c>
      <c r="E33">
        <v>0.17500000000000016</v>
      </c>
    </row>
    <row r="34" spans="1:5" x14ac:dyDescent="0.25">
      <c r="A34">
        <f t="shared" si="2"/>
        <v>11</v>
      </c>
      <c r="C34">
        <v>6000000</v>
      </c>
      <c r="D34">
        <v>4</v>
      </c>
      <c r="E34">
        <v>0</v>
      </c>
    </row>
    <row r="35" spans="1:5" x14ac:dyDescent="0.25">
      <c r="A35">
        <f t="shared" si="2"/>
        <v>11.555555555555555</v>
      </c>
    </row>
    <row r="36" spans="1:5" x14ac:dyDescent="0.25">
      <c r="A36">
        <f t="shared" si="2"/>
        <v>11.8</v>
      </c>
    </row>
    <row r="37" spans="1:5" x14ac:dyDescent="0.25">
      <c r="A37">
        <f t="shared" si="2"/>
        <v>12.181818181818182</v>
      </c>
    </row>
    <row r="38" spans="1:5" x14ac:dyDescent="0.25">
      <c r="A38">
        <f t="shared" si="2"/>
        <v>12.333333333333334</v>
      </c>
    </row>
    <row r="39" spans="1:5" x14ac:dyDescent="0.25">
      <c r="A39">
        <f t="shared" si="2"/>
        <v>12.461538461538462</v>
      </c>
    </row>
    <row r="40" spans="1:5" x14ac:dyDescent="0.25">
      <c r="A40">
        <f t="shared" si="2"/>
        <v>12.714285714285714</v>
      </c>
    </row>
    <row r="41" spans="1:5" x14ac:dyDescent="0.25">
      <c r="A41">
        <f t="shared" si="2"/>
        <v>12.933333333333334</v>
      </c>
    </row>
    <row r="42" spans="1:5" x14ac:dyDescent="0.25">
      <c r="A42">
        <f t="shared" si="2"/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A55B3-DF12-424F-9F81-C025112C294B}">
  <dimension ref="A1:I105"/>
  <sheetViews>
    <sheetView tabSelected="1" workbookViewId="0">
      <selection activeCell="B2" sqref="B2"/>
    </sheetView>
  </sheetViews>
  <sheetFormatPr defaultRowHeight="15" x14ac:dyDescent="0.25"/>
  <cols>
    <col min="1" max="1" width="17.7109375" customWidth="1"/>
    <col min="2" max="2" width="29.28515625" customWidth="1"/>
    <col min="3" max="3" width="31.5703125" customWidth="1"/>
  </cols>
  <sheetData>
    <row r="1" spans="1:3" x14ac:dyDescent="0.25">
      <c r="A1" t="s">
        <v>4</v>
      </c>
      <c r="B1" t="s">
        <v>8</v>
      </c>
      <c r="C1" t="s">
        <v>5</v>
      </c>
    </row>
    <row r="2" spans="1:3" x14ac:dyDescent="0.25">
      <c r="A2">
        <v>9000</v>
      </c>
    </row>
    <row r="3" spans="1:3" x14ac:dyDescent="0.25">
      <c r="A3">
        <v>10000</v>
      </c>
      <c r="B3">
        <v>10.004</v>
      </c>
    </row>
    <row r="4" spans="1:3" x14ac:dyDescent="0.25">
      <c r="A4">
        <v>11000</v>
      </c>
      <c r="B4">
        <v>10.004</v>
      </c>
    </row>
    <row r="5" spans="1:3" x14ac:dyDescent="0.25">
      <c r="A5">
        <v>12000</v>
      </c>
      <c r="B5">
        <v>10.004</v>
      </c>
    </row>
    <row r="6" spans="1:3" x14ac:dyDescent="0.25">
      <c r="A6">
        <v>13000</v>
      </c>
      <c r="B6">
        <v>10.004</v>
      </c>
      <c r="C6">
        <v>133</v>
      </c>
    </row>
    <row r="7" spans="1:3" x14ac:dyDescent="0.25">
      <c r="A7">
        <v>14000</v>
      </c>
      <c r="B7">
        <v>9.8420000000000005</v>
      </c>
      <c r="C7">
        <v>132</v>
      </c>
    </row>
    <row r="8" spans="1:3" x14ac:dyDescent="0.25">
      <c r="A8">
        <v>15000</v>
      </c>
      <c r="B8">
        <v>9.4870000000000001</v>
      </c>
      <c r="C8">
        <v>126</v>
      </c>
    </row>
    <row r="9" spans="1:3" x14ac:dyDescent="0.25">
      <c r="A9">
        <v>16000</v>
      </c>
      <c r="B9">
        <v>9.0820000000000007</v>
      </c>
      <c r="C9">
        <v>120</v>
      </c>
    </row>
    <row r="10" spans="1:3" x14ac:dyDescent="0.25">
      <c r="A10">
        <v>17000</v>
      </c>
      <c r="B10">
        <v>8.6969999999999992</v>
      </c>
      <c r="C10">
        <v>114</v>
      </c>
    </row>
    <row r="11" spans="1:3" x14ac:dyDescent="0.25">
      <c r="A11">
        <v>18000</v>
      </c>
      <c r="B11">
        <v>8.3360000000000003</v>
      </c>
      <c r="C11">
        <v>109</v>
      </c>
    </row>
    <row r="12" spans="1:3" x14ac:dyDescent="0.25">
      <c r="A12">
        <v>19000</v>
      </c>
      <c r="B12">
        <v>8.048</v>
      </c>
      <c r="C12">
        <v>105</v>
      </c>
    </row>
    <row r="13" spans="1:3" x14ac:dyDescent="0.25">
      <c r="A13">
        <v>20000</v>
      </c>
      <c r="B13">
        <v>7.8220000000000001</v>
      </c>
      <c r="C13">
        <v>101</v>
      </c>
    </row>
    <row r="14" spans="1:3" x14ac:dyDescent="0.25">
      <c r="A14">
        <v>21000</v>
      </c>
      <c r="B14">
        <v>7.6219999999999999</v>
      </c>
      <c r="C14">
        <v>98</v>
      </c>
    </row>
    <row r="15" spans="1:3" x14ac:dyDescent="0.25">
      <c r="A15">
        <v>22000</v>
      </c>
      <c r="B15">
        <v>7.4320000000000004</v>
      </c>
      <c r="C15">
        <v>95</v>
      </c>
    </row>
    <row r="16" spans="1:3" x14ac:dyDescent="0.25">
      <c r="A16">
        <v>23000</v>
      </c>
      <c r="B16">
        <v>7.25</v>
      </c>
      <c r="C16">
        <v>93</v>
      </c>
    </row>
    <row r="17" spans="1:3" x14ac:dyDescent="0.25">
      <c r="A17">
        <v>24000</v>
      </c>
      <c r="B17">
        <v>6.9770000000000003</v>
      </c>
      <c r="C17">
        <v>89</v>
      </c>
    </row>
    <row r="18" spans="1:3" x14ac:dyDescent="0.25">
      <c r="A18">
        <v>25000</v>
      </c>
      <c r="B18">
        <v>6.7050000000000001</v>
      </c>
      <c r="C18">
        <v>84</v>
      </c>
    </row>
    <row r="19" spans="1:3" x14ac:dyDescent="0.25">
      <c r="A19">
        <v>26000</v>
      </c>
      <c r="B19">
        <v>6.4420000000000002</v>
      </c>
      <c r="C19">
        <v>80</v>
      </c>
    </row>
    <row r="20" spans="1:3" x14ac:dyDescent="0.25">
      <c r="A20">
        <v>27000</v>
      </c>
      <c r="B20">
        <v>6.1779999999999999</v>
      </c>
      <c r="C20">
        <v>77</v>
      </c>
    </row>
    <row r="21" spans="1:3" x14ac:dyDescent="0.25">
      <c r="A21">
        <v>28000</v>
      </c>
      <c r="B21">
        <v>5.9409999999999998</v>
      </c>
      <c r="C21">
        <v>73</v>
      </c>
    </row>
    <row r="22" spans="1:3" x14ac:dyDescent="0.25">
      <c r="A22">
        <v>29000</v>
      </c>
      <c r="B22">
        <v>5.8</v>
      </c>
      <c r="C22">
        <v>71</v>
      </c>
    </row>
    <row r="23" spans="1:3" x14ac:dyDescent="0.25">
      <c r="A23">
        <v>30000</v>
      </c>
      <c r="B23">
        <v>5.673</v>
      </c>
      <c r="C23">
        <v>69</v>
      </c>
    </row>
    <row r="24" spans="1:3" x14ac:dyDescent="0.25">
      <c r="A24">
        <v>31000</v>
      </c>
      <c r="B24">
        <v>5.54</v>
      </c>
      <c r="C24">
        <v>67</v>
      </c>
    </row>
    <row r="25" spans="1:3" x14ac:dyDescent="0.25">
      <c r="A25">
        <v>32000</v>
      </c>
      <c r="B25">
        <v>5.431</v>
      </c>
      <c r="C25">
        <v>65</v>
      </c>
    </row>
    <row r="26" spans="1:3" x14ac:dyDescent="0.25">
      <c r="A26">
        <v>33000</v>
      </c>
      <c r="B26">
        <v>5.2839999999999998</v>
      </c>
      <c r="C26">
        <v>63</v>
      </c>
    </row>
    <row r="27" spans="1:3" x14ac:dyDescent="0.25">
      <c r="A27">
        <v>34000</v>
      </c>
      <c r="B27">
        <v>5.1050000000000004</v>
      </c>
      <c r="C27">
        <v>61</v>
      </c>
    </row>
    <row r="28" spans="1:3" x14ac:dyDescent="0.25">
      <c r="A28">
        <v>35000</v>
      </c>
      <c r="B28">
        <v>4.931</v>
      </c>
      <c r="C28">
        <v>58</v>
      </c>
    </row>
    <row r="29" spans="1:3" x14ac:dyDescent="0.25">
      <c r="A29">
        <v>36000</v>
      </c>
      <c r="B29">
        <v>4.7640000000000002</v>
      </c>
      <c r="C29">
        <v>55</v>
      </c>
    </row>
    <row r="30" spans="1:3" x14ac:dyDescent="0.25">
      <c r="A30">
        <v>37000</v>
      </c>
      <c r="B30">
        <v>4.6040000000000001</v>
      </c>
      <c r="C30">
        <v>53</v>
      </c>
    </row>
    <row r="31" spans="1:3" x14ac:dyDescent="0.25">
      <c r="A31">
        <v>38000</v>
      </c>
      <c r="B31">
        <v>4.4660000000000002</v>
      </c>
      <c r="C31">
        <v>51</v>
      </c>
    </row>
    <row r="32" spans="1:3" x14ac:dyDescent="0.25">
      <c r="A32">
        <v>39000</v>
      </c>
      <c r="B32">
        <v>4.3970000000000002</v>
      </c>
      <c r="C32">
        <v>50</v>
      </c>
    </row>
    <row r="33" spans="1:3" x14ac:dyDescent="0.25">
      <c r="A33">
        <v>40000</v>
      </c>
      <c r="B33">
        <v>4.3280000000000003</v>
      </c>
      <c r="C33">
        <v>49</v>
      </c>
    </row>
    <row r="34" spans="1:3" x14ac:dyDescent="0.25">
      <c r="A34">
        <v>41000</v>
      </c>
      <c r="B34">
        <v>4.2629999999999999</v>
      </c>
      <c r="C34">
        <v>48</v>
      </c>
    </row>
    <row r="35" spans="1:3" x14ac:dyDescent="0.25">
      <c r="A35">
        <v>42000</v>
      </c>
      <c r="B35">
        <v>4.2</v>
      </c>
      <c r="C35">
        <v>47</v>
      </c>
    </row>
    <row r="36" spans="1:3" x14ac:dyDescent="0.25">
      <c r="A36">
        <v>43000</v>
      </c>
      <c r="B36">
        <v>4.1180000000000003</v>
      </c>
      <c r="C36">
        <v>45</v>
      </c>
    </row>
    <row r="37" spans="1:3" x14ac:dyDescent="0.25">
      <c r="A37">
        <v>44000</v>
      </c>
      <c r="B37">
        <v>3.996</v>
      </c>
      <c r="C37">
        <v>44</v>
      </c>
    </row>
    <row r="38" spans="1:3" x14ac:dyDescent="0.25">
      <c r="A38">
        <v>45000</v>
      </c>
      <c r="B38">
        <v>3.8780000000000001</v>
      </c>
      <c r="C38">
        <v>42</v>
      </c>
    </row>
    <row r="39" spans="1:3" x14ac:dyDescent="0.25">
      <c r="A39">
        <v>46000</v>
      </c>
      <c r="B39">
        <v>3.7650000000000001</v>
      </c>
      <c r="C39">
        <v>40</v>
      </c>
    </row>
    <row r="40" spans="1:3" x14ac:dyDescent="0.25">
      <c r="A40">
        <v>47000</v>
      </c>
      <c r="B40">
        <v>3.6549999999999998</v>
      </c>
      <c r="C40">
        <v>38</v>
      </c>
    </row>
    <row r="41" spans="1:3" x14ac:dyDescent="0.25">
      <c r="A41">
        <v>48000</v>
      </c>
      <c r="B41">
        <v>3.5710000000000002</v>
      </c>
      <c r="C41">
        <v>37</v>
      </c>
    </row>
    <row r="42" spans="1:3" x14ac:dyDescent="0.25">
      <c r="A42">
        <v>49000</v>
      </c>
      <c r="B42">
        <v>3.5139999999999998</v>
      </c>
      <c r="C42">
        <v>36</v>
      </c>
    </row>
    <row r="43" spans="1:3" x14ac:dyDescent="0.25">
      <c r="A43">
        <v>50000</v>
      </c>
      <c r="B43">
        <v>3.464</v>
      </c>
      <c r="C43">
        <v>35</v>
      </c>
    </row>
    <row r="44" spans="1:3" x14ac:dyDescent="0.25">
      <c r="A44">
        <v>51000</v>
      </c>
      <c r="B44">
        <v>3.41</v>
      </c>
      <c r="C44">
        <v>34</v>
      </c>
    </row>
    <row r="45" spans="1:3" x14ac:dyDescent="0.25">
      <c r="A45">
        <v>52000</v>
      </c>
      <c r="B45">
        <v>3.359</v>
      </c>
      <c r="C45">
        <v>34</v>
      </c>
    </row>
    <row r="46" spans="1:3" x14ac:dyDescent="0.25">
      <c r="A46">
        <v>53000</v>
      </c>
      <c r="B46">
        <v>3.3</v>
      </c>
      <c r="C46">
        <v>33</v>
      </c>
    </row>
    <row r="47" spans="1:3" x14ac:dyDescent="0.25">
      <c r="A47">
        <v>54000</v>
      </c>
      <c r="B47">
        <v>3.25</v>
      </c>
      <c r="C47">
        <v>32</v>
      </c>
    </row>
    <row r="48" spans="1:3" x14ac:dyDescent="0.25">
      <c r="A48">
        <v>55000</v>
      </c>
      <c r="B48">
        <v>3.1949999999999998</v>
      </c>
      <c r="C48">
        <v>31</v>
      </c>
    </row>
    <row r="49" spans="1:3" x14ac:dyDescent="0.25">
      <c r="A49">
        <v>56000</v>
      </c>
      <c r="B49">
        <v>3.1440000000000001</v>
      </c>
      <c r="C49">
        <v>31</v>
      </c>
    </row>
    <row r="50" spans="1:3" x14ac:dyDescent="0.25">
      <c r="A50">
        <v>57000</v>
      </c>
      <c r="B50">
        <v>3.0920000000000001</v>
      </c>
      <c r="C50">
        <v>30</v>
      </c>
    </row>
    <row r="51" spans="1:3" x14ac:dyDescent="0.25">
      <c r="A51">
        <v>58000</v>
      </c>
      <c r="B51">
        <v>3.0550000000000002</v>
      </c>
      <c r="C51">
        <v>29</v>
      </c>
    </row>
    <row r="52" spans="1:3" x14ac:dyDescent="0.25">
      <c r="A52">
        <v>59000</v>
      </c>
      <c r="B52">
        <v>3.0270000000000001</v>
      </c>
      <c r="C52">
        <v>29</v>
      </c>
    </row>
    <row r="53" spans="1:3" x14ac:dyDescent="0.25">
      <c r="A53">
        <v>60000</v>
      </c>
      <c r="B53">
        <v>3.0030000000000001</v>
      </c>
      <c r="C53">
        <v>29</v>
      </c>
    </row>
    <row r="54" spans="1:3" x14ac:dyDescent="0.25">
      <c r="A54">
        <v>61000</v>
      </c>
      <c r="B54">
        <v>2.9769999999999999</v>
      </c>
      <c r="C54">
        <v>28</v>
      </c>
    </row>
    <row r="55" spans="1:3" x14ac:dyDescent="0.25">
      <c r="A55">
        <v>62000</v>
      </c>
      <c r="B55">
        <v>2.95</v>
      </c>
      <c r="C55">
        <v>28</v>
      </c>
    </row>
    <row r="56" spans="1:3" x14ac:dyDescent="0.25">
      <c r="A56">
        <v>63000</v>
      </c>
      <c r="B56">
        <v>2.9</v>
      </c>
      <c r="C56">
        <v>28</v>
      </c>
    </row>
    <row r="57" spans="1:3" x14ac:dyDescent="0.25">
      <c r="A57">
        <v>64000</v>
      </c>
      <c r="B57">
        <v>2.8730000000000002</v>
      </c>
      <c r="C57">
        <v>27</v>
      </c>
    </row>
    <row r="58" spans="1:3" x14ac:dyDescent="0.25">
      <c r="A58">
        <v>65000</v>
      </c>
      <c r="B58">
        <v>2.8340000000000001</v>
      </c>
      <c r="C58">
        <v>26</v>
      </c>
    </row>
    <row r="59" spans="1:3" x14ac:dyDescent="0.25">
      <c r="A59">
        <v>66000</v>
      </c>
      <c r="B59">
        <v>2.7959999999999998</v>
      </c>
      <c r="C59">
        <v>26</v>
      </c>
    </row>
    <row r="60" spans="1:3" x14ac:dyDescent="0.25">
      <c r="A60">
        <v>67000</v>
      </c>
      <c r="B60">
        <v>2.75</v>
      </c>
      <c r="C60">
        <v>25</v>
      </c>
    </row>
    <row r="61" spans="1:3" x14ac:dyDescent="0.25">
      <c r="A61">
        <v>68000</v>
      </c>
      <c r="B61">
        <v>2.722</v>
      </c>
      <c r="C61">
        <v>24</v>
      </c>
    </row>
    <row r="62" spans="1:3" x14ac:dyDescent="0.25">
      <c r="A62">
        <v>69000</v>
      </c>
      <c r="B62">
        <v>2.6850000000000001</v>
      </c>
      <c r="C62">
        <v>24</v>
      </c>
    </row>
    <row r="63" spans="1:3" x14ac:dyDescent="0.25">
      <c r="A63">
        <v>70000</v>
      </c>
      <c r="B63">
        <v>2.6509999999999998</v>
      </c>
      <c r="C63">
        <v>23</v>
      </c>
    </row>
    <row r="64" spans="1:3" x14ac:dyDescent="0.25">
      <c r="A64">
        <v>71000</v>
      </c>
      <c r="B64">
        <v>2.6179999999999999</v>
      </c>
      <c r="C64">
        <v>23</v>
      </c>
    </row>
    <row r="65" spans="1:9" x14ac:dyDescent="0.25">
      <c r="A65">
        <v>72000</v>
      </c>
      <c r="B65">
        <v>2.5840000000000001</v>
      </c>
      <c r="C65">
        <v>22</v>
      </c>
    </row>
    <row r="66" spans="1:9" x14ac:dyDescent="0.25">
      <c r="A66">
        <v>73000</v>
      </c>
      <c r="B66">
        <v>2.5510000000000002</v>
      </c>
      <c r="C66">
        <v>22</v>
      </c>
      <c r="H66">
        <f>-0.96</f>
        <v>-0.96</v>
      </c>
    </row>
    <row r="67" spans="1:9" x14ac:dyDescent="0.25">
      <c r="A67">
        <v>74000</v>
      </c>
      <c r="B67">
        <v>2.5179999999999998</v>
      </c>
      <c r="C67">
        <v>21</v>
      </c>
      <c r="H67">
        <v>100000</v>
      </c>
    </row>
    <row r="68" spans="1:9" x14ac:dyDescent="0.25">
      <c r="A68">
        <v>75000</v>
      </c>
      <c r="B68">
        <v>2.4870000000000001</v>
      </c>
      <c r="C68">
        <v>21</v>
      </c>
      <c r="H68">
        <v>0.2</v>
      </c>
    </row>
    <row r="69" spans="1:9" x14ac:dyDescent="0.25">
      <c r="A69">
        <v>76000</v>
      </c>
      <c r="B69">
        <v>2.4550000000000001</v>
      </c>
      <c r="C69">
        <v>20</v>
      </c>
    </row>
    <row r="70" spans="1:9" x14ac:dyDescent="0.25">
      <c r="A70">
        <v>77000</v>
      </c>
      <c r="B70">
        <v>2.4249999999999998</v>
      </c>
      <c r="C70">
        <v>20</v>
      </c>
      <c r="G70">
        <v>15000</v>
      </c>
      <c r="H70">
        <v>10.004</v>
      </c>
      <c r="I70">
        <f>H$67*(G70^H$66)+H$68</f>
        <v>9.9938261659673202</v>
      </c>
    </row>
    <row r="71" spans="1:9" x14ac:dyDescent="0.25">
      <c r="A71">
        <v>78000</v>
      </c>
      <c r="B71">
        <v>2.3959999999999999</v>
      </c>
      <c r="C71">
        <v>19</v>
      </c>
      <c r="G71">
        <v>19000</v>
      </c>
      <c r="H71">
        <v>8.048</v>
      </c>
      <c r="I71">
        <f t="shared" ref="I71:I76" si="0">H$67*(G71^H$66)+H$68</f>
        <v>8.0054247844804181</v>
      </c>
    </row>
    <row r="72" spans="1:9" x14ac:dyDescent="0.25">
      <c r="A72">
        <v>79000</v>
      </c>
      <c r="B72">
        <v>2.3660000000000001</v>
      </c>
      <c r="C72">
        <v>19</v>
      </c>
      <c r="G72">
        <v>28000</v>
      </c>
      <c r="H72">
        <v>5.9409999999999998</v>
      </c>
      <c r="I72">
        <f t="shared" si="0"/>
        <v>5.5793312710101715</v>
      </c>
    </row>
    <row r="73" spans="1:9" x14ac:dyDescent="0.25">
      <c r="A73">
        <v>80000</v>
      </c>
      <c r="B73">
        <v>2.34</v>
      </c>
      <c r="C73">
        <v>19</v>
      </c>
      <c r="G73">
        <v>44000</v>
      </c>
      <c r="H73">
        <v>3.996</v>
      </c>
      <c r="I73">
        <f t="shared" si="0"/>
        <v>3.6856632738511146</v>
      </c>
    </row>
    <row r="74" spans="1:9" x14ac:dyDescent="0.25">
      <c r="A74">
        <v>81000</v>
      </c>
      <c r="B74">
        <v>2.3119999999999998</v>
      </c>
      <c r="C74">
        <v>18</v>
      </c>
      <c r="G74">
        <v>91000</v>
      </c>
      <c r="H74">
        <v>2.06</v>
      </c>
      <c r="I74">
        <f t="shared" si="0"/>
        <v>1.9350830347361807</v>
      </c>
    </row>
    <row r="75" spans="1:9" x14ac:dyDescent="0.25">
      <c r="A75">
        <v>82000</v>
      </c>
      <c r="B75">
        <v>2.2839999999999998</v>
      </c>
      <c r="C75">
        <v>18</v>
      </c>
      <c r="G75">
        <v>200000</v>
      </c>
      <c r="H75">
        <v>0.97599999999999998</v>
      </c>
      <c r="I75">
        <f t="shared" si="0"/>
        <v>1.0147253024711731</v>
      </c>
    </row>
    <row r="76" spans="1:9" x14ac:dyDescent="0.25">
      <c r="A76">
        <v>83000</v>
      </c>
      <c r="B76">
        <v>2.2570000000000001</v>
      </c>
      <c r="C76">
        <v>17</v>
      </c>
      <c r="G76">
        <v>1000000</v>
      </c>
      <c r="H76">
        <v>1.32E-2</v>
      </c>
      <c r="I76">
        <f t="shared" si="0"/>
        <v>0.37378008287493786</v>
      </c>
    </row>
    <row r="77" spans="1:9" x14ac:dyDescent="0.25">
      <c r="A77">
        <v>84000</v>
      </c>
      <c r="B77">
        <v>2.2309999999999999</v>
      </c>
      <c r="C77">
        <v>17</v>
      </c>
    </row>
    <row r="78" spans="1:9" x14ac:dyDescent="0.25">
      <c r="A78">
        <v>85000</v>
      </c>
      <c r="B78">
        <v>2.2050000000000001</v>
      </c>
      <c r="C78">
        <v>16</v>
      </c>
    </row>
    <row r="79" spans="1:9" x14ac:dyDescent="0.25">
      <c r="A79">
        <v>86000</v>
      </c>
      <c r="B79">
        <v>2.1789999999999998</v>
      </c>
      <c r="C79">
        <v>16</v>
      </c>
    </row>
    <row r="80" spans="1:9" x14ac:dyDescent="0.25">
      <c r="A80">
        <v>87000</v>
      </c>
      <c r="B80">
        <v>2.1539999999999999</v>
      </c>
      <c r="C80">
        <v>16</v>
      </c>
    </row>
    <row r="81" spans="1:8" x14ac:dyDescent="0.25">
      <c r="A81">
        <v>88000</v>
      </c>
      <c r="B81">
        <v>2.129</v>
      </c>
      <c r="C81">
        <v>15</v>
      </c>
    </row>
    <row r="82" spans="1:8" x14ac:dyDescent="0.25">
      <c r="A82">
        <v>89000</v>
      </c>
      <c r="B82">
        <v>2.1059999999999999</v>
      </c>
      <c r="C82">
        <v>15</v>
      </c>
    </row>
    <row r="83" spans="1:8" x14ac:dyDescent="0.25">
      <c r="A83">
        <v>90000</v>
      </c>
      <c r="B83">
        <v>2.0830000000000002</v>
      </c>
      <c r="C83">
        <v>15</v>
      </c>
    </row>
    <row r="84" spans="1:8" x14ac:dyDescent="0.25">
      <c r="A84">
        <v>91000</v>
      </c>
      <c r="B84">
        <v>2.06</v>
      </c>
      <c r="C84">
        <v>14</v>
      </c>
    </row>
    <row r="85" spans="1:8" x14ac:dyDescent="0.25">
      <c r="A85">
        <v>92000</v>
      </c>
      <c r="B85">
        <v>2.0379999999999998</v>
      </c>
      <c r="C85">
        <v>14</v>
      </c>
    </row>
    <row r="86" spans="1:8" x14ac:dyDescent="0.25">
      <c r="A86">
        <v>93000</v>
      </c>
      <c r="B86">
        <v>2.0150000000000001</v>
      </c>
      <c r="C86">
        <v>13</v>
      </c>
    </row>
    <row r="87" spans="1:8" x14ac:dyDescent="0.25">
      <c r="A87">
        <v>94000</v>
      </c>
      <c r="B87">
        <v>1.9910000000000001</v>
      </c>
      <c r="C87">
        <v>13</v>
      </c>
    </row>
    <row r="88" spans="1:8" x14ac:dyDescent="0.25">
      <c r="A88">
        <v>95000</v>
      </c>
      <c r="B88">
        <v>1.9690000000000001</v>
      </c>
      <c r="C88">
        <v>13</v>
      </c>
    </row>
    <row r="89" spans="1:8" x14ac:dyDescent="0.25">
      <c r="A89">
        <v>96000</v>
      </c>
      <c r="B89">
        <v>1.946</v>
      </c>
      <c r="C89">
        <v>12</v>
      </c>
    </row>
    <row r="90" spans="1:8" x14ac:dyDescent="0.25">
      <c r="A90">
        <v>97000</v>
      </c>
      <c r="B90">
        <v>1.9259999999999999</v>
      </c>
      <c r="C90">
        <v>12</v>
      </c>
    </row>
    <row r="91" spans="1:8" x14ac:dyDescent="0.25">
      <c r="A91">
        <v>98000</v>
      </c>
      <c r="B91">
        <v>1.9039999999999999</v>
      </c>
      <c r="C91">
        <v>12</v>
      </c>
    </row>
    <row r="92" spans="1:8" x14ac:dyDescent="0.25">
      <c r="A92">
        <v>99000</v>
      </c>
      <c r="B92">
        <v>1.883</v>
      </c>
      <c r="C92">
        <v>11</v>
      </c>
    </row>
    <row r="93" spans="1:8" x14ac:dyDescent="0.25">
      <c r="A93">
        <v>100000</v>
      </c>
      <c r="B93">
        <v>1.875</v>
      </c>
      <c r="C93">
        <v>11</v>
      </c>
    </row>
    <row r="94" spans="1:8" x14ac:dyDescent="0.25">
      <c r="A94">
        <v>200000</v>
      </c>
      <c r="B94">
        <v>0.97599999999999998</v>
      </c>
      <c r="C94">
        <v>-1</v>
      </c>
      <c r="H94">
        <f>-0.69</f>
        <v>-0.69</v>
      </c>
    </row>
    <row r="95" spans="1:8" x14ac:dyDescent="0.25">
      <c r="A95">
        <v>300000</v>
      </c>
      <c r="B95">
        <v>0.59499999999999997</v>
      </c>
      <c r="C95">
        <v>-7</v>
      </c>
      <c r="H95">
        <v>109000</v>
      </c>
    </row>
    <row r="96" spans="1:8" x14ac:dyDescent="0.25">
      <c r="A96">
        <v>400000</v>
      </c>
      <c r="B96">
        <v>0.45800000000000002</v>
      </c>
      <c r="C96">
        <v>-9</v>
      </c>
      <c r="H96">
        <v>-25</v>
      </c>
    </row>
    <row r="97" spans="1:9" x14ac:dyDescent="0.25">
      <c r="A97">
        <v>500000</v>
      </c>
      <c r="B97">
        <v>0.38</v>
      </c>
      <c r="C97">
        <v>-10</v>
      </c>
    </row>
    <row r="98" spans="1:9" x14ac:dyDescent="0.25">
      <c r="A98">
        <v>600000</v>
      </c>
      <c r="B98">
        <v>0.32600000000000001</v>
      </c>
      <c r="C98">
        <v>-11</v>
      </c>
    </row>
    <row r="99" spans="1:9" x14ac:dyDescent="0.25">
      <c r="A99">
        <v>700000</v>
      </c>
      <c r="B99">
        <v>0.28699999999999998</v>
      </c>
      <c r="C99">
        <v>-12</v>
      </c>
      <c r="G99">
        <v>13000</v>
      </c>
      <c r="H99">
        <v>133</v>
      </c>
      <c r="I99">
        <f>H$95*(G99^H$94)+H$96</f>
        <v>133.05403402540716</v>
      </c>
    </row>
    <row r="100" spans="1:9" x14ac:dyDescent="0.25">
      <c r="A100">
        <v>800000</v>
      </c>
      <c r="B100">
        <v>0.249</v>
      </c>
      <c r="C100">
        <v>-12</v>
      </c>
      <c r="G100">
        <v>19000</v>
      </c>
      <c r="H100">
        <v>105</v>
      </c>
      <c r="I100">
        <f t="shared" ref="I100:I105" si="1">H$95*(G100^H$94)+H$96</f>
        <v>96.642829413316761</v>
      </c>
    </row>
    <row r="101" spans="1:9" x14ac:dyDescent="0.25">
      <c r="A101">
        <v>900000</v>
      </c>
      <c r="B101">
        <v>0.219</v>
      </c>
      <c r="C101">
        <v>-13</v>
      </c>
      <c r="G101">
        <v>28000</v>
      </c>
      <c r="H101">
        <v>73</v>
      </c>
      <c r="I101">
        <f t="shared" si="1"/>
        <v>68.086661811897088</v>
      </c>
    </row>
    <row r="102" spans="1:9" x14ac:dyDescent="0.25">
      <c r="A102">
        <v>1000000</v>
      </c>
      <c r="B102">
        <v>1.32E-2</v>
      </c>
      <c r="C102">
        <v>-16</v>
      </c>
      <c r="G102">
        <v>44000</v>
      </c>
      <c r="H102">
        <v>44</v>
      </c>
      <c r="I102">
        <f t="shared" si="1"/>
        <v>43.14659348250396</v>
      </c>
    </row>
    <row r="103" spans="1:9" x14ac:dyDescent="0.25">
      <c r="G103">
        <v>91000</v>
      </c>
      <c r="H103">
        <v>14</v>
      </c>
      <c r="I103">
        <f t="shared" si="1"/>
        <v>16.275081287510346</v>
      </c>
    </row>
    <row r="104" spans="1:9" x14ac:dyDescent="0.25">
      <c r="G104">
        <v>200000</v>
      </c>
      <c r="H104">
        <v>-1</v>
      </c>
      <c r="I104">
        <f t="shared" si="1"/>
        <v>-1.0273634582499547</v>
      </c>
    </row>
    <row r="105" spans="1:9" x14ac:dyDescent="0.25">
      <c r="G105">
        <v>1000000</v>
      </c>
      <c r="H105">
        <v>-16</v>
      </c>
      <c r="I105">
        <f t="shared" si="1"/>
        <v>-17.103648035182605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49B2B-C9B8-438B-87F5-9E689AA2B954}">
  <dimension ref="A1:C8"/>
  <sheetViews>
    <sheetView workbookViewId="0">
      <selection activeCell="C2" sqref="C2"/>
    </sheetView>
  </sheetViews>
  <sheetFormatPr defaultRowHeight="15" x14ac:dyDescent="0.25"/>
  <cols>
    <col min="1" max="1" width="16.5703125" customWidth="1"/>
    <col min="2" max="2" width="19.85546875" customWidth="1"/>
    <col min="3" max="3" width="22.5703125" customWidth="1"/>
  </cols>
  <sheetData>
    <row r="1" spans="1:3" x14ac:dyDescent="0.25">
      <c r="A1" s="4" t="s">
        <v>6</v>
      </c>
      <c r="B1" s="4" t="s">
        <v>4</v>
      </c>
      <c r="C1" s="4" t="s">
        <v>7</v>
      </c>
    </row>
    <row r="2" spans="1:3" x14ac:dyDescent="0.25">
      <c r="A2">
        <v>133</v>
      </c>
      <c r="B2">
        <v>13000</v>
      </c>
      <c r="C2">
        <f>( 109000/(A2+25))^1.45</f>
        <v>13068.196193268514</v>
      </c>
    </row>
    <row r="3" spans="1:3" x14ac:dyDescent="0.25">
      <c r="A3">
        <v>105</v>
      </c>
      <c r="B3">
        <v>19000</v>
      </c>
      <c r="C3">
        <f t="shared" ref="C3:C8" si="0">( 109000/(A3+25))^1.45</f>
        <v>17340.058613828776</v>
      </c>
    </row>
    <row r="4" spans="1:3" x14ac:dyDescent="0.25">
      <c r="A4">
        <v>73</v>
      </c>
      <c r="B4">
        <v>28000</v>
      </c>
      <c r="C4">
        <f t="shared" si="0"/>
        <v>26121.048903450308</v>
      </c>
    </row>
    <row r="5" spans="1:3" x14ac:dyDescent="0.25">
      <c r="A5">
        <v>44</v>
      </c>
      <c r="B5">
        <v>44000</v>
      </c>
      <c r="C5">
        <f t="shared" si="0"/>
        <v>43444.743797641087</v>
      </c>
    </row>
    <row r="6" spans="1:3" x14ac:dyDescent="0.25">
      <c r="A6">
        <v>14</v>
      </c>
      <c r="B6">
        <v>91000</v>
      </c>
      <c r="C6">
        <f t="shared" si="0"/>
        <v>99363.010623907845</v>
      </c>
    </row>
    <row r="7" spans="1:3" x14ac:dyDescent="0.25">
      <c r="A7">
        <v>-1</v>
      </c>
      <c r="B7">
        <v>200000</v>
      </c>
      <c r="C7">
        <f t="shared" si="0"/>
        <v>200891.7590398434</v>
      </c>
    </row>
    <row r="8" spans="1:3" x14ac:dyDescent="0.25">
      <c r="A8">
        <v>-16</v>
      </c>
      <c r="B8">
        <v>1000000</v>
      </c>
      <c r="C8">
        <f t="shared" si="0"/>
        <v>832945.87797468819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Actual Output Table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McClure</dc:creator>
  <cp:lastModifiedBy>James McClure</cp:lastModifiedBy>
  <dcterms:created xsi:type="dcterms:W3CDTF">2022-12-13T17:25:11Z</dcterms:created>
  <dcterms:modified xsi:type="dcterms:W3CDTF">2026-08-17T18:47:30Z</dcterms:modified>
</cp:coreProperties>
</file>