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3225723B-6508-4225-8E5B-AB0166BD7E02}" xr6:coauthVersionLast="36" xr6:coauthVersionMax="36" xr10:uidLastSave="{00000000-0000-0000-0000-000000000000}"/>
  <bookViews>
    <workbookView xWindow="0" yWindow="0" windowWidth="1107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G51" i="1"/>
  <c r="G50" i="1"/>
  <c r="F50" i="1"/>
  <c r="G47" i="1"/>
  <c r="F47" i="1"/>
  <c r="G46" i="1"/>
  <c r="F46" i="1"/>
  <c r="T11" i="1" l="1"/>
  <c r="T14" i="1"/>
  <c r="T15" i="1"/>
  <c r="T19" i="1"/>
  <c r="T20" i="1"/>
  <c r="T10" i="1"/>
  <c r="F30" i="1" l="1"/>
  <c r="F31" i="1"/>
  <c r="F32" i="1"/>
  <c r="F33" i="1"/>
  <c r="F29" i="1"/>
  <c r="G29" i="1"/>
  <c r="G31" i="1"/>
  <c r="G30" i="1"/>
  <c r="G32" i="1"/>
  <c r="G36" i="1"/>
  <c r="G33" i="1"/>
  <c r="G34" i="1"/>
  <c r="G35" i="1"/>
  <c r="G37" i="1"/>
  <c r="G38" i="1"/>
  <c r="G39" i="1"/>
  <c r="G88" i="1" l="1"/>
  <c r="E82" i="1"/>
  <c r="E83" i="1"/>
  <c r="E81" i="1"/>
  <c r="E84" i="1" s="1"/>
  <c r="G84" i="1" s="1"/>
  <c r="G72" i="1"/>
  <c r="G71" i="1"/>
  <c r="G62" i="1"/>
  <c r="G61" i="1"/>
  <c r="E14" i="1"/>
  <c r="E15" i="1"/>
  <c r="E19" i="1"/>
  <c r="E20" i="1"/>
  <c r="E11" i="1"/>
  <c r="E10" i="1"/>
  <c r="E12" i="1" l="1"/>
  <c r="G12" i="1" s="1"/>
  <c r="E21" i="1"/>
  <c r="G21" i="1" s="1"/>
  <c r="E16" i="1"/>
  <c r="G16" i="1" s="1"/>
  <c r="G91" i="1" l="1"/>
</calcChain>
</file>

<file path=xl/sharedStrings.xml><?xml version="1.0" encoding="utf-8"?>
<sst xmlns="http://schemas.openxmlformats.org/spreadsheetml/2006/main" count="114" uniqueCount="54">
  <si>
    <t>Idx</t>
  </si>
  <si>
    <t>Description</t>
  </si>
  <si>
    <t>Length</t>
  </si>
  <si>
    <t>Qty</t>
  </si>
  <si>
    <t>Tube</t>
  </si>
  <si>
    <t>Housing A Tube</t>
  </si>
  <si>
    <t>Housing A Endcap</t>
  </si>
  <si>
    <t>Housing B Tube</t>
  </si>
  <si>
    <t>Housing B Endcap</t>
  </si>
  <si>
    <t>Titanium</t>
  </si>
  <si>
    <t>Battery Tube</t>
  </si>
  <si>
    <t>Battery End Cap</t>
  </si>
  <si>
    <t>Total Length</t>
  </si>
  <si>
    <t>$/in</t>
  </si>
  <si>
    <t>Titanium.com</t>
  </si>
  <si>
    <t>6AL-4V GR5</t>
  </si>
  <si>
    <t>PER AMS 4928, AMS 6931, ASTM B348, AMS-T-9047 A, US MELT</t>
  </si>
  <si>
    <t>4.5" STOCK</t>
  </si>
  <si>
    <t>6.5" STOCK</t>
  </si>
  <si>
    <t>5.5" STOCK</t>
  </si>
  <si>
    <t>BK 7</t>
  </si>
  <si>
    <t>Aluminum</t>
  </si>
  <si>
    <t>Steel</t>
  </si>
  <si>
    <t>UHMW</t>
  </si>
  <si>
    <t>3.75" STOCK</t>
  </si>
  <si>
    <t>5.75" STOCK</t>
  </si>
  <si>
    <t>Total Cost</t>
  </si>
  <si>
    <t>$/unit</t>
  </si>
  <si>
    <t>1" Diameter</t>
  </si>
  <si>
    <t>Long Side</t>
  </si>
  <si>
    <t>Short Side</t>
  </si>
  <si>
    <t>Upright</t>
  </si>
  <si>
    <t>$/ft</t>
  </si>
  <si>
    <t>1610T49</t>
  </si>
  <si>
    <t>McMaster</t>
  </si>
  <si>
    <t>Disk</t>
  </si>
  <si>
    <t>9056K59</t>
  </si>
  <si>
    <t>Total Guess</t>
  </si>
  <si>
    <t>RFQ out to two vendors</t>
  </si>
  <si>
    <t>1" STOCK 48"x96"</t>
  </si>
  <si>
    <t xml:space="preserve">Material Budget: </t>
  </si>
  <si>
    <t>TMS</t>
  </si>
  <si>
    <t>No consistent cert</t>
  </si>
  <si>
    <t>&lt;- New Ti used to fill gaps in mill scrap</t>
  </si>
  <si>
    <t>*Stock from TMS</t>
  </si>
  <si>
    <t>*Stock from TMS for partial</t>
  </si>
  <si>
    <t>Scrap for Housing B Tube</t>
  </si>
  <si>
    <t>Scrap for Housing B Endcap</t>
  </si>
  <si>
    <t>Scrap for Housing A Tube</t>
  </si>
  <si>
    <t>MBARI</t>
  </si>
  <si>
    <t>TMS C/O</t>
  </si>
  <si>
    <t>TMS New</t>
  </si>
  <si>
    <t>US Mill Cert &amp; ASM 4928</t>
  </si>
  <si>
    <t>Housing A End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</si>
</sst>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horizontal="left"/>
    </xf>
    <xf numFmtId="1" fontId="0" fillId="0" borderId="0" xfId="0" applyNumberFormat="1"/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91"/>
  <sheetViews>
    <sheetView tabSelected="1" topLeftCell="A28" workbookViewId="0">
      <selection activeCell="M37" sqref="M37"/>
    </sheetView>
  </sheetViews>
  <sheetFormatPr defaultRowHeight="15" x14ac:dyDescent="0.25"/>
  <cols>
    <col min="1" max="1" width="8.85546875" style="1"/>
    <col min="2" max="2" width="27.42578125" style="1" customWidth="1"/>
    <col min="5" max="5" width="10.85546875" customWidth="1"/>
    <col min="14" max="14" width="16.7109375" bestFit="1" customWidth="1"/>
  </cols>
  <sheetData>
    <row r="3" spans="1:20" s="8" customFormat="1" x14ac:dyDescent="0.25">
      <c r="A3" s="7" t="s">
        <v>9</v>
      </c>
      <c r="B3" s="7"/>
      <c r="H3" s="8" t="s">
        <v>43</v>
      </c>
    </row>
    <row r="4" spans="1:20" x14ac:dyDescent="0.25">
      <c r="A4" s="4"/>
      <c r="B4" s="4" t="s">
        <v>14</v>
      </c>
    </row>
    <row r="5" spans="1:20" x14ac:dyDescent="0.25">
      <c r="A5" s="4"/>
      <c r="B5" s="4" t="s">
        <v>15</v>
      </c>
    </row>
    <row r="6" spans="1:20" x14ac:dyDescent="0.25">
      <c r="A6" s="4"/>
      <c r="B6" s="4" t="s">
        <v>16</v>
      </c>
    </row>
    <row r="8" spans="1:20" s="1" customFormat="1" x14ac:dyDescent="0.25">
      <c r="A8" s="1" t="s">
        <v>0</v>
      </c>
      <c r="B8" s="1" t="s">
        <v>1</v>
      </c>
      <c r="C8" s="1" t="s">
        <v>3</v>
      </c>
      <c r="D8" s="1" t="s">
        <v>2</v>
      </c>
      <c r="E8" s="1" t="s">
        <v>12</v>
      </c>
      <c r="F8" s="1" t="s">
        <v>13</v>
      </c>
      <c r="G8" s="1" t="s">
        <v>26</v>
      </c>
      <c r="M8" s="1" t="s">
        <v>0</v>
      </c>
      <c r="N8" s="1" t="s">
        <v>1</v>
      </c>
      <c r="O8" s="1" t="s">
        <v>3</v>
      </c>
      <c r="P8" s="1" t="s">
        <v>2</v>
      </c>
      <c r="Q8" s="1" t="s">
        <v>49</v>
      </c>
      <c r="R8" s="1" t="s">
        <v>50</v>
      </c>
      <c r="S8" s="1" t="s">
        <v>51</v>
      </c>
    </row>
    <row r="9" spans="1:20" x14ac:dyDescent="0.25">
      <c r="A9" s="1">
        <v>1</v>
      </c>
      <c r="B9" s="1" t="s">
        <v>17</v>
      </c>
      <c r="M9" s="1">
        <v>1</v>
      </c>
      <c r="N9" s="1" t="s">
        <v>17</v>
      </c>
    </row>
    <row r="10" spans="1:20" x14ac:dyDescent="0.25">
      <c r="B10" s="2" t="s">
        <v>5</v>
      </c>
      <c r="C10">
        <v>0</v>
      </c>
      <c r="D10">
        <v>15.5</v>
      </c>
      <c r="E10">
        <f>C10*D10</f>
        <v>0</v>
      </c>
      <c r="I10" t="s">
        <v>45</v>
      </c>
      <c r="M10" s="1"/>
      <c r="N10" s="2" t="s">
        <v>5</v>
      </c>
      <c r="O10">
        <v>5</v>
      </c>
      <c r="P10">
        <v>15.5</v>
      </c>
      <c r="Q10">
        <v>3</v>
      </c>
      <c r="R10">
        <v>2</v>
      </c>
      <c r="T10">
        <f>O10-SUM(Q10:S10)</f>
        <v>0</v>
      </c>
    </row>
    <row r="11" spans="1:20" x14ac:dyDescent="0.25">
      <c r="B11" s="2" t="s">
        <v>6</v>
      </c>
      <c r="C11">
        <v>0</v>
      </c>
      <c r="D11">
        <v>1.75</v>
      </c>
      <c r="E11">
        <f>C11*D11</f>
        <v>0</v>
      </c>
      <c r="I11" t="s">
        <v>44</v>
      </c>
      <c r="M11" s="1"/>
      <c r="N11" s="2" t="s">
        <v>6</v>
      </c>
      <c r="O11">
        <v>10</v>
      </c>
      <c r="P11">
        <v>1.75</v>
      </c>
      <c r="Q11">
        <v>4</v>
      </c>
      <c r="R11">
        <v>6</v>
      </c>
      <c r="T11">
        <f t="shared" ref="T11:T20" si="0">O11-SUM(Q11:S11)</f>
        <v>0</v>
      </c>
    </row>
    <row r="12" spans="1:20" x14ac:dyDescent="0.25">
      <c r="E12" s="3">
        <f>SUM(E10:E11)</f>
        <v>0</v>
      </c>
      <c r="F12">
        <v>79</v>
      </c>
      <c r="G12">
        <f>E12*F12</f>
        <v>0</v>
      </c>
      <c r="M12" s="1"/>
      <c r="N12" s="1"/>
    </row>
    <row r="13" spans="1:20" x14ac:dyDescent="0.25">
      <c r="A13" s="1">
        <v>2</v>
      </c>
      <c r="B13" s="1" t="s">
        <v>18</v>
      </c>
      <c r="M13" s="1">
        <v>2</v>
      </c>
      <c r="N13" s="1" t="s">
        <v>18</v>
      </c>
    </row>
    <row r="14" spans="1:20" x14ac:dyDescent="0.25">
      <c r="B14" s="2" t="s">
        <v>7</v>
      </c>
      <c r="C14">
        <v>0</v>
      </c>
      <c r="D14">
        <v>17.5</v>
      </c>
      <c r="E14">
        <f t="shared" ref="E14:E20" si="1">C14*D14</f>
        <v>0</v>
      </c>
      <c r="I14" t="s">
        <v>45</v>
      </c>
      <c r="M14" s="1"/>
      <c r="N14" s="2" t="s">
        <v>7</v>
      </c>
      <c r="O14">
        <v>3</v>
      </c>
      <c r="P14">
        <v>17.5</v>
      </c>
      <c r="R14">
        <v>3</v>
      </c>
      <c r="T14">
        <f t="shared" si="0"/>
        <v>0</v>
      </c>
    </row>
    <row r="15" spans="1:20" x14ac:dyDescent="0.25">
      <c r="B15" s="2" t="s">
        <v>8</v>
      </c>
      <c r="C15">
        <v>0</v>
      </c>
      <c r="D15">
        <v>2</v>
      </c>
      <c r="E15">
        <f t="shared" si="1"/>
        <v>0</v>
      </c>
      <c r="I15" t="s">
        <v>44</v>
      </c>
      <c r="M15" s="1"/>
      <c r="N15" s="2" t="s">
        <v>8</v>
      </c>
      <c r="O15">
        <v>6</v>
      </c>
      <c r="P15">
        <v>2</v>
      </c>
      <c r="Q15">
        <v>3</v>
      </c>
      <c r="R15">
        <v>3</v>
      </c>
      <c r="T15">
        <f t="shared" si="0"/>
        <v>0</v>
      </c>
    </row>
    <row r="16" spans="1:20" x14ac:dyDescent="0.25">
      <c r="E16" s="3">
        <f>SUM(E14:E15)</f>
        <v>0</v>
      </c>
      <c r="F16">
        <v>160</v>
      </c>
      <c r="G16">
        <f>E16*F16</f>
        <v>0</v>
      </c>
      <c r="M16" s="1"/>
      <c r="N16" s="1"/>
    </row>
    <row r="17" spans="1:20" x14ac:dyDescent="0.25">
      <c r="E17" s="6"/>
      <c r="M17" s="1"/>
      <c r="N17" s="1"/>
    </row>
    <row r="18" spans="1:20" x14ac:dyDescent="0.25">
      <c r="A18" s="1">
        <v>3</v>
      </c>
      <c r="B18" s="1" t="s">
        <v>19</v>
      </c>
      <c r="M18" s="1">
        <v>3</v>
      </c>
      <c r="N18" s="1" t="s">
        <v>19</v>
      </c>
    </row>
    <row r="19" spans="1:20" x14ac:dyDescent="0.25">
      <c r="B19" s="2" t="s">
        <v>10</v>
      </c>
      <c r="C19">
        <v>0</v>
      </c>
      <c r="D19">
        <v>23</v>
      </c>
      <c r="E19">
        <f t="shared" si="1"/>
        <v>0</v>
      </c>
      <c r="M19" s="1"/>
      <c r="N19" s="2" t="s">
        <v>10</v>
      </c>
      <c r="O19">
        <v>1</v>
      </c>
      <c r="P19">
        <v>23</v>
      </c>
      <c r="Q19">
        <v>1</v>
      </c>
      <c r="T19">
        <f t="shared" si="0"/>
        <v>0</v>
      </c>
    </row>
    <row r="20" spans="1:20" x14ac:dyDescent="0.25">
      <c r="B20" s="2" t="s">
        <v>11</v>
      </c>
      <c r="C20">
        <v>0</v>
      </c>
      <c r="D20">
        <v>2</v>
      </c>
      <c r="E20">
        <f t="shared" si="1"/>
        <v>0</v>
      </c>
      <c r="M20" s="1"/>
      <c r="N20" s="2" t="s">
        <v>11</v>
      </c>
      <c r="O20">
        <v>2</v>
      </c>
      <c r="P20">
        <v>2</v>
      </c>
      <c r="Q20">
        <v>2</v>
      </c>
      <c r="T20">
        <f t="shared" si="0"/>
        <v>0</v>
      </c>
    </row>
    <row r="21" spans="1:20" x14ac:dyDescent="0.25">
      <c r="E21" s="3">
        <f>SUM(E19:E20)</f>
        <v>0</v>
      </c>
      <c r="F21">
        <v>121</v>
      </c>
      <c r="G21">
        <f>E21*F21</f>
        <v>0</v>
      </c>
    </row>
    <row r="22" spans="1:20" x14ac:dyDescent="0.25">
      <c r="E22" s="6"/>
    </row>
    <row r="23" spans="1:20" x14ac:dyDescent="0.25">
      <c r="A23" s="4"/>
      <c r="B23" s="4" t="s">
        <v>41</v>
      </c>
      <c r="E23" s="6"/>
    </row>
    <row r="24" spans="1:20" x14ac:dyDescent="0.25">
      <c r="A24" s="4"/>
      <c r="B24" s="4" t="s">
        <v>15</v>
      </c>
      <c r="E24" s="6"/>
    </row>
    <row r="25" spans="1:20" x14ac:dyDescent="0.25">
      <c r="A25" s="4"/>
      <c r="B25" s="4" t="s">
        <v>42</v>
      </c>
      <c r="E25" s="6"/>
    </row>
    <row r="26" spans="1:20" x14ac:dyDescent="0.25">
      <c r="E26" s="6"/>
    </row>
    <row r="27" spans="1:20" s="1" customFormat="1" x14ac:dyDescent="0.25">
      <c r="A27" s="1" t="s">
        <v>0</v>
      </c>
      <c r="B27" s="1" t="s">
        <v>1</v>
      </c>
      <c r="C27" s="1" t="s">
        <v>3</v>
      </c>
      <c r="D27" s="1" t="s">
        <v>2</v>
      </c>
      <c r="E27" t="s">
        <v>27</v>
      </c>
      <c r="F27" s="1" t="s">
        <v>13</v>
      </c>
      <c r="G27" s="1" t="s">
        <v>26</v>
      </c>
    </row>
    <row r="28" spans="1:20" x14ac:dyDescent="0.25">
      <c r="A28" s="1">
        <v>1</v>
      </c>
      <c r="B28" s="1" t="s">
        <v>17</v>
      </c>
    </row>
    <row r="29" spans="1:20" x14ac:dyDescent="0.25">
      <c r="B29" s="2" t="s">
        <v>48</v>
      </c>
      <c r="C29">
        <v>0</v>
      </c>
      <c r="D29">
        <v>31</v>
      </c>
      <c r="E29">
        <v>1458</v>
      </c>
      <c r="F29" s="5">
        <f>E29/D29</f>
        <v>47.032258064516128</v>
      </c>
      <c r="G29">
        <f>C29*E29</f>
        <v>0</v>
      </c>
    </row>
    <row r="30" spans="1:20" x14ac:dyDescent="0.25">
      <c r="B30" s="2" t="s">
        <v>48</v>
      </c>
      <c r="C30">
        <v>0</v>
      </c>
      <c r="D30">
        <v>21.95</v>
      </c>
      <c r="E30">
        <v>1533</v>
      </c>
      <c r="F30" s="5">
        <f t="shared" ref="F30:F33" si="2">E30/D30</f>
        <v>69.840546697038732</v>
      </c>
      <c r="G30">
        <f>C30*E30</f>
        <v>0</v>
      </c>
    </row>
    <row r="31" spans="1:20" x14ac:dyDescent="0.25">
      <c r="B31" s="2" t="s">
        <v>48</v>
      </c>
      <c r="C31">
        <v>0</v>
      </c>
      <c r="D31">
        <v>29.5</v>
      </c>
      <c r="E31">
        <v>1512</v>
      </c>
      <c r="F31" s="5">
        <f t="shared" si="2"/>
        <v>51.254237288135592</v>
      </c>
      <c r="G31">
        <f>C31*E31</f>
        <v>0</v>
      </c>
    </row>
    <row r="32" spans="1:20" x14ac:dyDescent="0.25">
      <c r="B32" s="2" t="s">
        <v>48</v>
      </c>
      <c r="C32">
        <v>0</v>
      </c>
      <c r="D32">
        <v>1.25</v>
      </c>
      <c r="F32" s="5">
        <f t="shared" si="2"/>
        <v>0</v>
      </c>
      <c r="G32">
        <f>C32*E32</f>
        <v>0</v>
      </c>
    </row>
    <row r="33" spans="1:7" x14ac:dyDescent="0.25">
      <c r="B33" s="2" t="s">
        <v>6</v>
      </c>
      <c r="C33">
        <v>0</v>
      </c>
      <c r="D33">
        <v>1.25</v>
      </c>
      <c r="F33" s="5">
        <f t="shared" si="2"/>
        <v>0</v>
      </c>
      <c r="G33">
        <f>C33*E33</f>
        <v>0</v>
      </c>
    </row>
    <row r="34" spans="1:7" x14ac:dyDescent="0.25">
      <c r="E34" s="6"/>
      <c r="G34">
        <f t="shared" ref="G34:G39" si="3">C34*F34</f>
        <v>0</v>
      </c>
    </row>
    <row r="35" spans="1:7" x14ac:dyDescent="0.25">
      <c r="A35" s="1">
        <v>2</v>
      </c>
      <c r="B35" s="1" t="s">
        <v>18</v>
      </c>
      <c r="E35" s="6"/>
      <c r="G35">
        <f t="shared" si="3"/>
        <v>0</v>
      </c>
    </row>
    <row r="36" spans="1:7" x14ac:dyDescent="0.25">
      <c r="B36" s="2" t="s">
        <v>46</v>
      </c>
      <c r="C36">
        <v>0</v>
      </c>
      <c r="D36">
        <v>17.5</v>
      </c>
      <c r="E36" s="6"/>
      <c r="F36">
        <v>1675</v>
      </c>
      <c r="G36">
        <f>C36*F36</f>
        <v>0</v>
      </c>
    </row>
    <row r="37" spans="1:7" x14ac:dyDescent="0.25">
      <c r="B37" s="2" t="s">
        <v>47</v>
      </c>
      <c r="C37">
        <v>0</v>
      </c>
      <c r="D37">
        <v>14.6</v>
      </c>
      <c r="E37" s="6"/>
      <c r="F37">
        <v>1797</v>
      </c>
      <c r="G37">
        <f t="shared" si="3"/>
        <v>0</v>
      </c>
    </row>
    <row r="38" spans="1:7" x14ac:dyDescent="0.25">
      <c r="E38" s="6"/>
      <c r="G38">
        <f t="shared" si="3"/>
        <v>0</v>
      </c>
    </row>
    <row r="39" spans="1:7" x14ac:dyDescent="0.25">
      <c r="E39" s="6"/>
      <c r="G39">
        <f t="shared" si="3"/>
        <v>0</v>
      </c>
    </row>
    <row r="40" spans="1:7" x14ac:dyDescent="0.25">
      <c r="A40" s="4"/>
      <c r="B40" s="4" t="s">
        <v>41</v>
      </c>
      <c r="E40" s="6"/>
    </row>
    <row r="41" spans="1:7" x14ac:dyDescent="0.25">
      <c r="A41" s="4"/>
      <c r="B41" s="4" t="s">
        <v>15</v>
      </c>
      <c r="E41" s="6"/>
    </row>
    <row r="42" spans="1:7" x14ac:dyDescent="0.25">
      <c r="A42" s="4"/>
      <c r="B42" s="4" t="s">
        <v>52</v>
      </c>
      <c r="E42" s="6"/>
    </row>
    <row r="43" spans="1:7" x14ac:dyDescent="0.25">
      <c r="E43" s="6"/>
    </row>
    <row r="44" spans="1:7" s="1" customFormat="1" x14ac:dyDescent="0.25">
      <c r="A44" s="1" t="s">
        <v>0</v>
      </c>
      <c r="B44" s="1" t="s">
        <v>1</v>
      </c>
      <c r="C44" s="1" t="s">
        <v>3</v>
      </c>
      <c r="D44" s="1" t="s">
        <v>2</v>
      </c>
      <c r="E44" t="s">
        <v>27</v>
      </c>
      <c r="F44" s="1" t="s">
        <v>13</v>
      </c>
      <c r="G44" s="1" t="s">
        <v>26</v>
      </c>
    </row>
    <row r="45" spans="1:7" x14ac:dyDescent="0.25">
      <c r="A45" s="1">
        <v>1</v>
      </c>
      <c r="B45" s="1" t="s">
        <v>17</v>
      </c>
    </row>
    <row r="46" spans="1:7" x14ac:dyDescent="0.25">
      <c r="B46" s="2" t="s">
        <v>5</v>
      </c>
      <c r="C46">
        <v>2</v>
      </c>
      <c r="D46">
        <v>15.5</v>
      </c>
      <c r="E46">
        <v>2000</v>
      </c>
      <c r="F46" s="5">
        <f>E46/D46</f>
        <v>129.03225806451613</v>
      </c>
      <c r="G46">
        <f>C46*E46</f>
        <v>4000</v>
      </c>
    </row>
    <row r="47" spans="1:7" x14ac:dyDescent="0.25">
      <c r="B47" s="2" t="s">
        <v>53</v>
      </c>
      <c r="C47">
        <v>1</v>
      </c>
      <c r="D47">
        <v>9.9</v>
      </c>
      <c r="E47">
        <v>1100</v>
      </c>
      <c r="F47" s="5">
        <f t="shared" ref="F47" si="4">E47/D47</f>
        <v>111.1111111111111</v>
      </c>
      <c r="G47">
        <f>C47*E47</f>
        <v>1100</v>
      </c>
    </row>
    <row r="48" spans="1:7" x14ac:dyDescent="0.25">
      <c r="E48" s="6"/>
    </row>
    <row r="49" spans="1:7" x14ac:dyDescent="0.25">
      <c r="A49" s="1">
        <v>2</v>
      </c>
      <c r="B49" s="1" t="s">
        <v>18</v>
      </c>
      <c r="E49" s="6"/>
    </row>
    <row r="50" spans="1:7" x14ac:dyDescent="0.25">
      <c r="B50" s="2" t="s">
        <v>7</v>
      </c>
      <c r="C50">
        <v>3</v>
      </c>
      <c r="D50">
        <v>18.5</v>
      </c>
      <c r="E50" s="6">
        <v>4845</v>
      </c>
      <c r="F50">
        <f>E50/D50</f>
        <v>261.89189189189187</v>
      </c>
      <c r="G50">
        <f>E50*C50</f>
        <v>14535</v>
      </c>
    </row>
    <row r="51" spans="1:7" x14ac:dyDescent="0.25">
      <c r="B51" s="2" t="s">
        <v>8</v>
      </c>
      <c r="C51">
        <v>1</v>
      </c>
      <c r="D51">
        <v>17.5</v>
      </c>
      <c r="E51" s="6">
        <v>3830</v>
      </c>
      <c r="F51">
        <f>E51/D51</f>
        <v>218.85714285714286</v>
      </c>
      <c r="G51">
        <f>E51*C51</f>
        <v>3830</v>
      </c>
    </row>
    <row r="52" spans="1:7" x14ac:dyDescent="0.25">
      <c r="E52" s="6"/>
    </row>
    <row r="53" spans="1:7" x14ac:dyDescent="0.25">
      <c r="E53" s="6"/>
    </row>
    <row r="54" spans="1:7" s="8" customFormat="1" x14ac:dyDescent="0.25">
      <c r="A54" s="11" t="s">
        <v>20</v>
      </c>
      <c r="B54" s="7"/>
      <c r="E54" s="12"/>
    </row>
    <row r="56" spans="1:7" x14ac:dyDescent="0.25">
      <c r="B56" s="1" t="s">
        <v>37</v>
      </c>
      <c r="G56" s="1"/>
    </row>
    <row r="57" spans="1:7" x14ac:dyDescent="0.25">
      <c r="B57" s="1" t="s">
        <v>38</v>
      </c>
      <c r="G57" s="1"/>
    </row>
    <row r="58" spans="1:7" x14ac:dyDescent="0.25">
      <c r="G58" s="1"/>
    </row>
    <row r="59" spans="1:7" x14ac:dyDescent="0.25">
      <c r="F59" t="s">
        <v>27</v>
      </c>
      <c r="G59" s="1" t="s">
        <v>26</v>
      </c>
    </row>
    <row r="60" spans="1:7" x14ac:dyDescent="0.25">
      <c r="A60" s="1" t="s">
        <v>0</v>
      </c>
      <c r="B60" s="1" t="s">
        <v>1</v>
      </c>
    </row>
    <row r="61" spans="1:7" x14ac:dyDescent="0.25">
      <c r="A61" s="1">
        <v>1</v>
      </c>
      <c r="B61" s="1" t="s">
        <v>24</v>
      </c>
      <c r="C61">
        <v>5</v>
      </c>
      <c r="F61">
        <v>500</v>
      </c>
      <c r="G61">
        <f>C61*F61</f>
        <v>2500</v>
      </c>
    </row>
    <row r="62" spans="1:7" x14ac:dyDescent="0.25">
      <c r="A62" s="1">
        <v>2</v>
      </c>
      <c r="B62" s="1" t="s">
        <v>25</v>
      </c>
      <c r="C62">
        <v>3</v>
      </c>
      <c r="F62">
        <v>833</v>
      </c>
      <c r="G62">
        <f>C62*F62</f>
        <v>2499</v>
      </c>
    </row>
    <row r="64" spans="1:7" s="8" customFormat="1" x14ac:dyDescent="0.25">
      <c r="A64" s="7" t="s">
        <v>21</v>
      </c>
      <c r="B64" s="7"/>
    </row>
    <row r="65" spans="1:7" x14ac:dyDescent="0.25">
      <c r="B65" s="1" t="s">
        <v>34</v>
      </c>
    </row>
    <row r="66" spans="1:7" x14ac:dyDescent="0.25">
      <c r="B66" s="2" t="s">
        <v>35</v>
      </c>
      <c r="C66" s="1" t="s">
        <v>33</v>
      </c>
    </row>
    <row r="67" spans="1:7" x14ac:dyDescent="0.25">
      <c r="B67" s="2" t="s">
        <v>4</v>
      </c>
      <c r="C67" t="s">
        <v>36</v>
      </c>
    </row>
    <row r="69" spans="1:7" x14ac:dyDescent="0.25">
      <c r="A69" s="1" t="s">
        <v>0</v>
      </c>
      <c r="B69" s="1" t="s">
        <v>1</v>
      </c>
      <c r="F69" t="s">
        <v>27</v>
      </c>
      <c r="G69" s="1" t="s">
        <v>26</v>
      </c>
    </row>
    <row r="70" spans="1:7" x14ac:dyDescent="0.25">
      <c r="A70" s="1">
        <v>1</v>
      </c>
      <c r="B70" s="1" t="s">
        <v>19</v>
      </c>
    </row>
    <row r="71" spans="1:7" x14ac:dyDescent="0.25">
      <c r="B71" s="2" t="s">
        <v>10</v>
      </c>
      <c r="C71">
        <v>3</v>
      </c>
      <c r="F71">
        <v>438.32</v>
      </c>
      <c r="G71">
        <f>C71*F71</f>
        <v>1314.96</v>
      </c>
    </row>
    <row r="72" spans="1:7" x14ac:dyDescent="0.25">
      <c r="B72" s="2" t="s">
        <v>11</v>
      </c>
      <c r="C72">
        <v>6</v>
      </c>
      <c r="F72">
        <v>54.55</v>
      </c>
      <c r="G72">
        <f>C72*F72</f>
        <v>327.29999999999995</v>
      </c>
    </row>
    <row r="74" spans="1:7" s="8" customFormat="1" x14ac:dyDescent="0.25">
      <c r="A74" s="7" t="s">
        <v>22</v>
      </c>
      <c r="B74" s="7"/>
    </row>
    <row r="79" spans="1:7" x14ac:dyDescent="0.25">
      <c r="A79" s="1" t="s">
        <v>0</v>
      </c>
      <c r="B79" s="1" t="s">
        <v>1</v>
      </c>
    </row>
    <row r="80" spans="1:7" x14ac:dyDescent="0.25">
      <c r="A80" s="1">
        <v>1</v>
      </c>
      <c r="B80" s="1" t="s">
        <v>28</v>
      </c>
      <c r="F80" t="s">
        <v>32</v>
      </c>
      <c r="G80" s="1" t="s">
        <v>26</v>
      </c>
    </row>
    <row r="81" spans="1:7" x14ac:dyDescent="0.25">
      <c r="B81" s="2" t="s">
        <v>29</v>
      </c>
      <c r="C81">
        <v>6</v>
      </c>
      <c r="D81">
        <v>60</v>
      </c>
      <c r="E81">
        <f>C81*D81</f>
        <v>360</v>
      </c>
    </row>
    <row r="82" spans="1:7" x14ac:dyDescent="0.25">
      <c r="B82" s="2" t="s">
        <v>30</v>
      </c>
      <c r="C82">
        <v>6</v>
      </c>
      <c r="D82">
        <v>32</v>
      </c>
      <c r="E82">
        <f t="shared" ref="E82:E83" si="5">C82*D82</f>
        <v>192</v>
      </c>
    </row>
    <row r="83" spans="1:7" x14ac:dyDescent="0.25">
      <c r="B83" s="2" t="s">
        <v>31</v>
      </c>
      <c r="C83">
        <v>6</v>
      </c>
      <c r="D83">
        <v>50</v>
      </c>
      <c r="E83">
        <f t="shared" si="5"/>
        <v>300</v>
      </c>
    </row>
    <row r="84" spans="1:7" x14ac:dyDescent="0.25">
      <c r="E84">
        <f>SUM(E81:E83)/12</f>
        <v>71</v>
      </c>
      <c r="F84">
        <v>12</v>
      </c>
      <c r="G84">
        <f>E84*F84</f>
        <v>852</v>
      </c>
    </row>
    <row r="86" spans="1:7" s="8" customFormat="1" x14ac:dyDescent="0.25">
      <c r="A86" s="7" t="s">
        <v>23</v>
      </c>
      <c r="B86" s="7"/>
    </row>
    <row r="87" spans="1:7" x14ac:dyDescent="0.25">
      <c r="A87" s="1" t="s">
        <v>0</v>
      </c>
      <c r="B87" s="1" t="s">
        <v>1</v>
      </c>
      <c r="F87" t="s">
        <v>27</v>
      </c>
      <c r="G87" s="1" t="s">
        <v>26</v>
      </c>
    </row>
    <row r="88" spans="1:7" x14ac:dyDescent="0.25">
      <c r="A88" s="1">
        <v>1</v>
      </c>
      <c r="B88" s="1" t="s">
        <v>39</v>
      </c>
      <c r="C88">
        <v>1</v>
      </c>
      <c r="F88">
        <v>1200</v>
      </c>
      <c r="G88">
        <f>C88*F88</f>
        <v>1200</v>
      </c>
    </row>
    <row r="91" spans="1:7" s="8" customFormat="1" x14ac:dyDescent="0.25">
      <c r="A91" s="7"/>
      <c r="B91" s="7"/>
      <c r="F91" s="9" t="s">
        <v>40</v>
      </c>
      <c r="G91" s="10">
        <f>SUM(G9:G88)</f>
        <v>32158.26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2023-08-01T00:18:38Z</dcterms:modified>
</cp:coreProperties>
</file>