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2401_GeoSense/Project.Proposals/2026/"/>
    </mc:Choice>
  </mc:AlternateContent>
  <xr:revisionPtr revIDLastSave="0" documentId="13_ncr:1_{F0A2E20A-ACB6-0244-B572-7F99B44A14A9}" xr6:coauthVersionLast="47" xr6:coauthVersionMax="47" xr10:uidLastSave="{00000000-0000-0000-0000-000000000000}"/>
  <bookViews>
    <workbookView xWindow="3000" yWindow="3000" windowWidth="26720" windowHeight="15620" activeTab="1" xr2:uid="{3833480A-2CEF-4C7B-9122-D1037467E31C}"/>
  </bookViews>
  <sheets>
    <sheet name="902312" sheetId="1" r:id="rId1"/>
    <sheet name="902401" sheetId="2" r:id="rId2"/>
    <sheet name="902402" sheetId="3" r:id="rId3"/>
    <sheet name="Combined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9" i="1" l="1"/>
  <c r="V29" i="1" l="1"/>
  <c r="V18" i="4"/>
  <c r="E18" i="4"/>
  <c r="S20" i="4"/>
  <c r="T20" i="4"/>
  <c r="U20" i="4"/>
  <c r="F3" i="4"/>
  <c r="G4" i="4"/>
  <c r="G5" i="4"/>
  <c r="G6" i="4"/>
  <c r="G7" i="4"/>
  <c r="G8" i="4"/>
  <c r="G9" i="4"/>
  <c r="E10" i="4"/>
  <c r="F11" i="4"/>
  <c r="G12" i="4"/>
  <c r="G13" i="4"/>
  <c r="G14" i="4"/>
  <c r="F15" i="4"/>
  <c r="G16" i="4"/>
  <c r="G17" i="4"/>
  <c r="G18" i="4"/>
  <c r="F19" i="4"/>
  <c r="B20" i="4"/>
  <c r="F21" i="4"/>
  <c r="G22" i="4"/>
  <c r="G23" i="4"/>
  <c r="G26" i="4"/>
  <c r="G27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3" i="4"/>
  <c r="B29" i="1"/>
  <c r="G32" i="4"/>
  <c r="S29" i="1"/>
  <c r="T29" i="1"/>
  <c r="U29" i="1"/>
  <c r="V44" i="4" l="1"/>
  <c r="U44" i="4"/>
  <c r="B44" i="4"/>
  <c r="T44" i="4"/>
  <c r="S44" i="4"/>
  <c r="Q44" i="4"/>
  <c r="P44" i="4"/>
  <c r="N44" i="4"/>
  <c r="C43" i="4"/>
  <c r="C44" i="4" s="1"/>
  <c r="C21" i="2"/>
  <c r="D21" i="2"/>
  <c r="O42" i="4"/>
  <c r="O44" i="4" s="1"/>
  <c r="N42" i="4"/>
  <c r="I28" i="4"/>
  <c r="J28" i="4"/>
  <c r="K28" i="4"/>
  <c r="L28" i="4"/>
  <c r="M28" i="4"/>
  <c r="N21" i="2"/>
  <c r="O21" i="2"/>
  <c r="G34" i="4"/>
  <c r="A32" i="4"/>
  <c r="G31" i="4"/>
  <c r="A31" i="4"/>
  <c r="G30" i="4"/>
  <c r="A30" i="4"/>
  <c r="G29" i="4"/>
  <c r="A29" i="4"/>
  <c r="R28" i="4"/>
  <c r="H28" i="4"/>
  <c r="A28" i="4"/>
  <c r="G37" i="4" l="1"/>
  <c r="H33" i="4" l="1"/>
  <c r="I33" i="4"/>
  <c r="J33" i="4"/>
  <c r="K33" i="4"/>
  <c r="L33" i="4"/>
  <c r="M33" i="4"/>
  <c r="H40" i="4"/>
  <c r="I40" i="4"/>
  <c r="J40" i="4"/>
  <c r="K40" i="4"/>
  <c r="L40" i="4"/>
  <c r="H43" i="4"/>
  <c r="I43" i="4"/>
  <c r="J43" i="4"/>
  <c r="K43" i="4"/>
  <c r="M43" i="4"/>
  <c r="R43" i="4"/>
  <c r="R44" i="4" s="1"/>
  <c r="K44" i="4" l="1"/>
  <c r="J44" i="4"/>
  <c r="I44" i="4"/>
  <c r="H44" i="4"/>
  <c r="M44" i="4"/>
  <c r="L44" i="4"/>
  <c r="A43" i="4"/>
  <c r="F43" i="4"/>
  <c r="R21" i="2"/>
  <c r="I21" i="2"/>
  <c r="J21" i="2"/>
  <c r="K21" i="2"/>
  <c r="L21" i="2"/>
  <c r="M21" i="2"/>
  <c r="H21" i="2"/>
  <c r="R2" i="4"/>
  <c r="G26" i="1" l="1"/>
  <c r="G29" i="1" l="1"/>
  <c r="G25" i="4"/>
  <c r="A33" i="4"/>
  <c r="A34" i="4"/>
  <c r="A35" i="4"/>
  <c r="G35" i="4"/>
  <c r="A36" i="4"/>
  <c r="G36" i="4"/>
  <c r="A37" i="4"/>
  <c r="A38" i="4"/>
  <c r="G38" i="4"/>
  <c r="A39" i="4"/>
  <c r="G39" i="4"/>
  <c r="A40" i="4"/>
  <c r="D40" i="4"/>
  <c r="D44" i="4" s="1"/>
  <c r="E40" i="4"/>
  <c r="F40" i="4"/>
  <c r="A41" i="4"/>
  <c r="G41" i="4"/>
  <c r="A42" i="4"/>
  <c r="G42" i="4"/>
  <c r="Q29" i="1"/>
  <c r="G21" i="2"/>
  <c r="G44" i="4" l="1"/>
  <c r="G5" i="3"/>
  <c r="F5" i="3"/>
  <c r="E5" i="3"/>
  <c r="D5" i="3"/>
  <c r="C5" i="3"/>
  <c r="H5" i="3" l="1"/>
</calcChain>
</file>

<file path=xl/sharedStrings.xml><?xml version="1.0" encoding="utf-8"?>
<sst xmlns="http://schemas.openxmlformats.org/spreadsheetml/2006/main" count="142" uniqueCount="78">
  <si>
    <t>Activity</t>
  </si>
  <si>
    <t>Equipment</t>
  </si>
  <si>
    <t>Timing</t>
  </si>
  <si>
    <t>Description</t>
  </si>
  <si>
    <t>Expenses ($)</t>
  </si>
  <si>
    <t>902312 (Seafloor processes)</t>
  </si>
  <si>
    <t>TOTAL</t>
  </si>
  <si>
    <t>RV Packard (days)</t>
  </si>
  <si>
    <t>RV Carson (days)</t>
  </si>
  <si>
    <t>Paragon (days)</t>
  </si>
  <si>
    <t>Staff (hrs)</t>
  </si>
  <si>
    <t>902401 (Geo-Sense)</t>
  </si>
  <si>
    <t>902402 (CSEM)</t>
  </si>
  <si>
    <t>Consumables</t>
  </si>
  <si>
    <t>LRAUV</t>
  </si>
  <si>
    <t>ON PAUSE</t>
  </si>
  <si>
    <t>ONLY DATA ANALYSES</t>
  </si>
  <si>
    <t>July 2026</t>
  </si>
  <si>
    <t>Black and blue winches</t>
  </si>
  <si>
    <t>December 2026</t>
  </si>
  <si>
    <t>Insurance</t>
  </si>
  <si>
    <t>Ion chromatography</t>
  </si>
  <si>
    <t>Gas chromatography</t>
  </si>
  <si>
    <t>Geochronological analyses</t>
  </si>
  <si>
    <t>Isotopes</t>
  </si>
  <si>
    <t>Shipping</t>
  </si>
  <si>
    <t>January 2026</t>
  </si>
  <si>
    <t>Housing</t>
  </si>
  <si>
    <t>SWAN CSEM</t>
  </si>
  <si>
    <t>Aegean</t>
  </si>
  <si>
    <t xml:space="preserve">Travel  </t>
  </si>
  <si>
    <t>Accommodation</t>
  </si>
  <si>
    <t>1.2 Milos</t>
  </si>
  <si>
    <t>Subsistence</t>
  </si>
  <si>
    <t>Power consumption</t>
  </si>
  <si>
    <t>Diving company services</t>
  </si>
  <si>
    <t>Hobson</t>
  </si>
  <si>
    <t>Schnittger</t>
  </si>
  <si>
    <t>Shemet</t>
  </si>
  <si>
    <t>Wahl</t>
  </si>
  <si>
    <t>Sherman</t>
  </si>
  <si>
    <t>Klimov</t>
  </si>
  <si>
    <t>Henthorn</t>
  </si>
  <si>
    <t>3. LRAUV test</t>
  </si>
  <si>
    <t>Voigtlander</t>
  </si>
  <si>
    <t>Travel</t>
  </si>
  <si>
    <t>Registration, accommodation, subsistence</t>
  </si>
  <si>
    <t>International meeting (South Africa)</t>
  </si>
  <si>
    <t>Analyses</t>
  </si>
  <si>
    <t>Others</t>
  </si>
  <si>
    <t>Land transport</t>
  </si>
  <si>
    <t>M Tech</t>
  </si>
  <si>
    <t>M-Tech</t>
  </si>
  <si>
    <t>Touryan-Schaeffer</t>
  </si>
  <si>
    <t>General expenses</t>
  </si>
  <si>
    <t>Penetrator and connectors</t>
  </si>
  <si>
    <t>4. System maintenance and upgrades</t>
  </si>
  <si>
    <t>September 2026</t>
  </si>
  <si>
    <t>1.1 Kolumbo</t>
  </si>
  <si>
    <t>4. Tubeworm Slump</t>
  </si>
  <si>
    <t>Martin</t>
  </si>
  <si>
    <t>Kecy</t>
  </si>
  <si>
    <t>Risi</t>
  </si>
  <si>
    <t>November 2026</t>
  </si>
  <si>
    <t>2. French Polynesia (DQ 25-19)</t>
  </si>
  <si>
    <t>Social media manager</t>
  </si>
  <si>
    <t>Lab consumables, materials and supplies, field equipment, memberships</t>
  </si>
  <si>
    <t>Shipping of samples</t>
  </si>
  <si>
    <t>May 2026</t>
  </si>
  <si>
    <t>Sample analyses (geochronology, elemental analyses, organic carbon analyses, Fourier-transform infrared spectroscopy)</t>
  </si>
  <si>
    <t>Conway</t>
  </si>
  <si>
    <t>Moorings (return shipping to Fortaleza)</t>
  </si>
  <si>
    <t>Research specialist expenses (conference participation)</t>
  </si>
  <si>
    <t>Mooring components</t>
  </si>
  <si>
    <t>LASS survey</t>
  </si>
  <si>
    <t>3. Amazon Canyon (DQ 25-04)</t>
  </si>
  <si>
    <r>
      <t>1. Antarcti</t>
    </r>
    <r>
      <rPr>
        <b/>
        <i/>
        <sz val="11"/>
        <color rgb="FF000000"/>
        <rFont val="Arial"/>
        <family val="2"/>
      </rPr>
      <t xml:space="preserve">ca (DQ </t>
    </r>
    <r>
      <rPr>
        <b/>
        <i/>
        <sz val="11"/>
        <color theme="1"/>
        <rFont val="Arial"/>
        <family val="2"/>
      </rPr>
      <t>24-43)</t>
    </r>
  </si>
  <si>
    <t>Travel costs incl ship gear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</si>
</sst>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7F1F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5" borderId="1" xfId="0" applyFont="1" applyFill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6" borderId="1" xfId="0" applyNumberFormat="1" applyFont="1" applyFill="1" applyBorder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5" fillId="0" borderId="0" xfId="0" applyFont="1"/>
    <xf numFmtId="0" fontId="2" fillId="5" borderId="0" xfId="0" applyFont="1" applyFill="1"/>
    <xf numFmtId="0" fontId="1" fillId="8" borderId="1" xfId="0" applyFont="1" applyFill="1" applyBorder="1" applyAlignment="1">
      <alignment horizontal="center" vertical="center"/>
    </xf>
    <xf numFmtId="0" fontId="1" fillId="8" borderId="0" xfId="0" applyFont="1" applyFill="1"/>
    <xf numFmtId="0" fontId="1" fillId="2" borderId="0" xfId="0" applyFont="1" applyFill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4" fillId="8" borderId="1" xfId="0" applyFont="1" applyFill="1" applyBorder="1" applyAlignment="1">
      <alignment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wrapText="1"/>
    </xf>
    <xf numFmtId="0" fontId="1" fillId="8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6" fillId="8" borderId="1" xfId="0" applyFont="1" applyFill="1" applyBorder="1" applyAlignment="1">
      <alignment wrapText="1"/>
    </xf>
    <xf numFmtId="0" fontId="5" fillId="8" borderId="1" xfId="0" applyFont="1" applyFill="1" applyBorder="1" applyAlignment="1">
      <alignment wrapText="1"/>
    </xf>
    <xf numFmtId="1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/>
    <xf numFmtId="49" fontId="5" fillId="8" borderId="1" xfId="0" applyNumberFormat="1" applyFont="1" applyFill="1" applyBorder="1"/>
    <xf numFmtId="0" fontId="5" fillId="8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5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49" fontId="1" fillId="8" borderId="8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8" borderId="7" xfId="0" applyFont="1" applyFill="1" applyBorder="1" applyAlignment="1">
      <alignment horizontal="center" wrapText="1"/>
    </xf>
    <xf numFmtId="0" fontId="2" fillId="8" borderId="0" xfId="0" applyFont="1" applyFill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49" fontId="5" fillId="8" borderId="5" xfId="0" applyNumberFormat="1" applyFont="1" applyFill="1" applyBorder="1" applyAlignment="1">
      <alignment horizontal="center" vertical="center"/>
    </xf>
    <xf numFmtId="49" fontId="5" fillId="8" borderId="8" xfId="0" applyNumberFormat="1" applyFont="1" applyFill="1" applyBorder="1" applyAlignment="1">
      <alignment horizontal="center" vertical="center"/>
    </xf>
    <xf numFmtId="49" fontId="5" fillId="8" borderId="6" xfId="0" applyNumberFormat="1" applyFont="1" applyFill="1" applyBorder="1" applyAlignment="1">
      <alignment horizontal="center" vertical="center"/>
    </xf>
    <xf numFmtId="49" fontId="1" fillId="8" borderId="5" xfId="0" applyNumberFormat="1" applyFont="1" applyFill="1" applyBorder="1" applyAlignment="1">
      <alignment horizontal="center" vertical="center" wrapText="1"/>
    </xf>
    <xf numFmtId="49" fontId="1" fillId="8" borderId="8" xfId="0" applyNumberFormat="1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7F1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Aaron%20Docs/MBARI/Proposals/2025/Proposals%202026%20pl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02312"/>
      <sheetName val="902401"/>
      <sheetName val="902402"/>
      <sheetName val="902602"/>
      <sheetName val="Combined"/>
    </sheetNames>
    <sheetDataSet>
      <sheetData sheetId="0"/>
      <sheetData sheetId="1">
        <row r="5">
          <cell r="A5" t="str">
            <v>1.1 Kolumbo</v>
          </cell>
          <cell r="I5">
            <v>120</v>
          </cell>
          <cell r="J5">
            <v>80</v>
          </cell>
          <cell r="K5">
            <v>40</v>
          </cell>
          <cell r="L5">
            <v>40</v>
          </cell>
          <cell r="M5">
            <v>120</v>
          </cell>
          <cell r="N5">
            <v>80</v>
          </cell>
          <cell r="S5">
            <v>120</v>
          </cell>
        </row>
        <row r="6">
          <cell r="A6" t="str">
            <v xml:space="preserve">Travel  </v>
          </cell>
          <cell r="H6">
            <v>8000</v>
          </cell>
        </row>
        <row r="7">
          <cell r="A7" t="str">
            <v>Accommodation</v>
          </cell>
          <cell r="H7">
            <v>1000</v>
          </cell>
        </row>
        <row r="8">
          <cell r="A8" t="str">
            <v>subsistence</v>
          </cell>
          <cell r="H8">
            <v>500</v>
          </cell>
        </row>
        <row r="9">
          <cell r="A9" t="str">
            <v>Shipping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F26D-1434-4113-8AE4-281C145DE3B7}">
  <dimension ref="A1:AI29"/>
  <sheetViews>
    <sheetView topLeftCell="A11" zoomScaleNormal="100" workbookViewId="0">
      <selection activeCell="G17" sqref="G17"/>
    </sheetView>
  </sheetViews>
  <sheetFormatPr baseColWidth="10" defaultColWidth="9" defaultRowHeight="14" x14ac:dyDescent="0.15"/>
  <cols>
    <col min="1" max="1" width="24.6640625" style="6" bestFit="1" customWidth="1"/>
    <col min="2" max="2" width="17.6640625" style="20" bestFit="1" customWidth="1"/>
    <col min="3" max="3" width="16.83203125" style="12" bestFit="1" customWidth="1"/>
    <col min="4" max="4" width="15.6640625" style="12" bestFit="1" customWidth="1"/>
    <col min="5" max="5" width="21.83203125" style="33" bestFit="1" customWidth="1"/>
    <col min="6" max="6" width="15.1640625" style="34" bestFit="1" customWidth="1"/>
    <col min="7" max="7" width="12.6640625" style="12" bestFit="1" customWidth="1"/>
    <col min="8" max="8" width="15.83203125" style="8" bestFit="1" customWidth="1"/>
    <col min="9" max="9" width="10" style="8" bestFit="1" customWidth="1"/>
    <col min="10" max="10" width="9.1640625" style="8" bestFit="1" customWidth="1"/>
    <col min="11" max="12" width="9" style="8"/>
    <col min="13" max="16" width="9" style="1"/>
    <col min="17" max="17" width="11.83203125" style="1" bestFit="1" customWidth="1"/>
    <col min="18" max="21" width="9" style="1"/>
    <col min="22" max="22" width="9" style="12"/>
    <col min="23" max="16384" width="9" style="1"/>
  </cols>
  <sheetData>
    <row r="1" spans="1:35" ht="14.5" customHeight="1" x14ac:dyDescent="0.15">
      <c r="A1" s="77" t="s">
        <v>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</row>
    <row r="2" spans="1:35" x14ac:dyDescent="0.15">
      <c r="A2" s="5"/>
      <c r="B2" s="49"/>
      <c r="C2" s="10"/>
      <c r="D2" s="10"/>
      <c r="E2" s="31"/>
      <c r="F2" s="32"/>
      <c r="G2" s="10" t="s">
        <v>4</v>
      </c>
      <c r="H2" s="78" t="s">
        <v>10</v>
      </c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spans="1:35" ht="15" x14ac:dyDescent="0.15">
      <c r="A3" s="13" t="s">
        <v>0</v>
      </c>
      <c r="B3" s="49" t="s">
        <v>7</v>
      </c>
      <c r="C3" s="10" t="s">
        <v>8</v>
      </c>
      <c r="D3" s="10" t="s">
        <v>9</v>
      </c>
      <c r="E3" s="31" t="s">
        <v>1</v>
      </c>
      <c r="F3" s="32" t="s">
        <v>2</v>
      </c>
      <c r="G3" s="10"/>
      <c r="H3" s="10" t="s">
        <v>40</v>
      </c>
      <c r="I3" s="10" t="s">
        <v>37</v>
      </c>
      <c r="J3" s="10" t="s">
        <v>41</v>
      </c>
      <c r="K3" s="7" t="s">
        <v>42</v>
      </c>
      <c r="L3" s="7" t="s">
        <v>53</v>
      </c>
      <c r="M3" s="7" t="s">
        <v>49</v>
      </c>
      <c r="N3" s="10" t="s">
        <v>36</v>
      </c>
      <c r="O3" s="10" t="s">
        <v>38</v>
      </c>
      <c r="P3" s="7" t="s">
        <v>39</v>
      </c>
      <c r="Q3" s="3" t="s">
        <v>44</v>
      </c>
      <c r="R3" s="3" t="s">
        <v>51</v>
      </c>
      <c r="S3" s="10" t="s">
        <v>60</v>
      </c>
      <c r="T3" s="10" t="s">
        <v>61</v>
      </c>
      <c r="U3" s="10" t="s">
        <v>62</v>
      </c>
      <c r="V3" s="10" t="s">
        <v>70</v>
      </c>
    </row>
    <row r="4" spans="1:35" s="24" customFormat="1" ht="15" x14ac:dyDescent="0.15">
      <c r="A4" s="44" t="s">
        <v>76</v>
      </c>
      <c r="B4" s="45"/>
      <c r="C4" s="42"/>
      <c r="D4" s="42"/>
      <c r="E4" s="46"/>
      <c r="F4" s="47" t="s">
        <v>26</v>
      </c>
      <c r="G4" s="42"/>
      <c r="H4" s="43"/>
      <c r="I4" s="43"/>
      <c r="J4" s="43"/>
      <c r="K4" s="43"/>
      <c r="L4" s="43"/>
      <c r="M4" s="41"/>
      <c r="N4" s="41"/>
      <c r="O4" s="41"/>
      <c r="P4" s="41"/>
      <c r="Q4" s="41"/>
      <c r="R4" s="41"/>
      <c r="S4" s="41"/>
      <c r="T4" s="41"/>
      <c r="U4" s="41"/>
      <c r="V4" s="42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24" customFormat="1" ht="15" x14ac:dyDescent="0.15">
      <c r="A5" s="40" t="s">
        <v>13</v>
      </c>
      <c r="B5" s="45"/>
      <c r="C5" s="42"/>
      <c r="D5" s="42"/>
      <c r="E5" s="46"/>
      <c r="F5" s="47"/>
      <c r="G5" s="42">
        <v>500</v>
      </c>
      <c r="H5" s="43"/>
      <c r="I5" s="43"/>
      <c r="J5" s="43"/>
      <c r="K5" s="43"/>
      <c r="L5" s="43"/>
      <c r="M5" s="41"/>
      <c r="N5" s="41"/>
      <c r="O5" s="41"/>
      <c r="P5" s="41"/>
      <c r="Q5" s="41"/>
      <c r="R5" s="41"/>
      <c r="S5" s="41"/>
      <c r="T5" s="41"/>
      <c r="U5" s="41"/>
      <c r="V5" s="42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s="24" customFormat="1" ht="15" x14ac:dyDescent="0.15">
      <c r="A6" s="40" t="s">
        <v>20</v>
      </c>
      <c r="B6" s="45"/>
      <c r="C6" s="42"/>
      <c r="D6" s="42"/>
      <c r="E6" s="46"/>
      <c r="F6" s="47"/>
      <c r="G6" s="42">
        <v>500</v>
      </c>
      <c r="H6" s="43"/>
      <c r="I6" s="43"/>
      <c r="J6" s="43"/>
      <c r="K6" s="43"/>
      <c r="L6" s="43"/>
      <c r="M6" s="41"/>
      <c r="N6" s="41"/>
      <c r="O6" s="41"/>
      <c r="P6" s="41"/>
      <c r="Q6" s="41"/>
      <c r="R6" s="41"/>
      <c r="S6" s="41"/>
      <c r="T6" s="41"/>
      <c r="U6" s="41"/>
      <c r="V6" s="42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s="24" customFormat="1" ht="15" x14ac:dyDescent="0.15">
      <c r="A7" s="40" t="s">
        <v>21</v>
      </c>
      <c r="B7" s="45"/>
      <c r="C7" s="42"/>
      <c r="D7" s="42"/>
      <c r="E7" s="46"/>
      <c r="F7" s="47"/>
      <c r="G7" s="42">
        <v>1500</v>
      </c>
      <c r="H7" s="43"/>
      <c r="I7" s="43"/>
      <c r="J7" s="43"/>
      <c r="K7" s="43"/>
      <c r="L7" s="43"/>
      <c r="M7" s="41"/>
      <c r="N7" s="41"/>
      <c r="O7" s="41"/>
      <c r="P7" s="41"/>
      <c r="Q7" s="41"/>
      <c r="R7" s="41"/>
      <c r="S7" s="41"/>
      <c r="T7" s="41"/>
      <c r="U7" s="41"/>
      <c r="V7" s="4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s="24" customFormat="1" ht="15" x14ac:dyDescent="0.15">
      <c r="A8" s="40" t="s">
        <v>22</v>
      </c>
      <c r="B8" s="45"/>
      <c r="C8" s="42"/>
      <c r="D8" s="42"/>
      <c r="E8" s="46"/>
      <c r="F8" s="47"/>
      <c r="G8" s="42">
        <v>2500</v>
      </c>
      <c r="H8" s="43"/>
      <c r="I8" s="43"/>
      <c r="J8" s="43"/>
      <c r="K8" s="43"/>
      <c r="L8" s="43"/>
      <c r="M8" s="41"/>
      <c r="N8" s="41"/>
      <c r="O8" s="41"/>
      <c r="P8" s="41"/>
      <c r="Q8" s="41"/>
      <c r="R8" s="41"/>
      <c r="S8" s="41"/>
      <c r="T8" s="41"/>
      <c r="U8" s="41"/>
      <c r="V8" s="42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s="24" customFormat="1" ht="15" x14ac:dyDescent="0.15">
      <c r="A9" s="40" t="s">
        <v>23</v>
      </c>
      <c r="B9" s="45"/>
      <c r="C9" s="42"/>
      <c r="D9" s="42"/>
      <c r="E9" s="46"/>
      <c r="F9" s="47"/>
      <c r="G9" s="42">
        <v>3500</v>
      </c>
      <c r="H9" s="43"/>
      <c r="I9" s="43"/>
      <c r="J9" s="43"/>
      <c r="K9" s="43"/>
      <c r="L9" s="43"/>
      <c r="M9" s="41"/>
      <c r="N9" s="41"/>
      <c r="O9" s="41"/>
      <c r="P9" s="41"/>
      <c r="Q9" s="41"/>
      <c r="R9" s="41"/>
      <c r="S9" s="41"/>
      <c r="T9" s="41"/>
      <c r="U9" s="41"/>
      <c r="V9" s="42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s="24" customFormat="1" ht="15" x14ac:dyDescent="0.15">
      <c r="A10" s="40" t="s">
        <v>24</v>
      </c>
      <c r="B10" s="45"/>
      <c r="C10" s="42"/>
      <c r="D10" s="42"/>
      <c r="E10" s="46"/>
      <c r="F10" s="47"/>
      <c r="G10" s="42">
        <v>2500</v>
      </c>
      <c r="H10" s="43"/>
      <c r="I10" s="43"/>
      <c r="J10" s="43"/>
      <c r="K10" s="43"/>
      <c r="L10" s="43"/>
      <c r="M10" s="41"/>
      <c r="N10" s="41"/>
      <c r="O10" s="41"/>
      <c r="P10" s="41"/>
      <c r="Q10" s="46"/>
      <c r="R10" s="46"/>
      <c r="S10" s="41"/>
      <c r="T10" s="41"/>
      <c r="U10" s="41"/>
      <c r="V10" s="42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s="24" customFormat="1" ht="15" x14ac:dyDescent="0.15">
      <c r="A11" s="40" t="s">
        <v>28</v>
      </c>
      <c r="B11" s="45"/>
      <c r="C11" s="42"/>
      <c r="D11" s="42"/>
      <c r="E11" s="46" t="s">
        <v>18</v>
      </c>
      <c r="F11" s="47"/>
      <c r="G11" s="42"/>
      <c r="H11" s="43"/>
      <c r="I11" s="43"/>
      <c r="J11" s="43"/>
      <c r="K11" s="43"/>
      <c r="L11" s="43"/>
      <c r="M11" s="41"/>
      <c r="N11" s="41"/>
      <c r="O11" s="41"/>
      <c r="P11" s="41"/>
      <c r="Q11" s="46">
        <v>200</v>
      </c>
      <c r="R11" s="46"/>
      <c r="S11" s="41"/>
      <c r="T11" s="41"/>
      <c r="U11" s="41"/>
      <c r="V11" s="42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s="25" customFormat="1" ht="30" x14ac:dyDescent="0.15">
      <c r="A12" s="44" t="s">
        <v>64</v>
      </c>
      <c r="B12" s="45"/>
      <c r="C12" s="42"/>
      <c r="D12" s="42"/>
      <c r="E12" s="46"/>
      <c r="F12" s="47" t="s">
        <v>19</v>
      </c>
      <c r="G12" s="42"/>
      <c r="H12" s="43"/>
      <c r="I12" s="43"/>
      <c r="J12" s="43"/>
      <c r="K12" s="43"/>
      <c r="L12" s="43"/>
      <c r="M12" s="41"/>
      <c r="N12" s="41"/>
      <c r="O12" s="41"/>
      <c r="P12" s="41"/>
      <c r="Q12" s="41"/>
      <c r="R12" s="41"/>
      <c r="S12" s="41"/>
      <c r="T12" s="41"/>
      <c r="U12" s="41"/>
      <c r="V12" s="42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s="25" customFormat="1" ht="15" x14ac:dyDescent="0.15">
      <c r="A13" s="40" t="s">
        <v>77</v>
      </c>
      <c r="B13" s="45"/>
      <c r="C13" s="42"/>
      <c r="D13" s="42"/>
      <c r="E13" s="46"/>
      <c r="F13" s="47"/>
      <c r="G13" s="42">
        <v>4000</v>
      </c>
      <c r="H13" s="43"/>
      <c r="I13" s="43"/>
      <c r="J13" s="43"/>
      <c r="K13" s="43"/>
      <c r="L13" s="43"/>
      <c r="M13" s="41"/>
      <c r="N13" s="41"/>
      <c r="O13" s="41"/>
      <c r="P13" s="41"/>
      <c r="Q13" s="41"/>
      <c r="R13" s="41"/>
      <c r="S13" s="41"/>
      <c r="T13" s="41"/>
      <c r="U13" s="41"/>
      <c r="V13" s="42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s="25" customFormat="1" ht="15" x14ac:dyDescent="0.15">
      <c r="A14" s="40" t="s">
        <v>48</v>
      </c>
      <c r="B14" s="45"/>
      <c r="C14" s="42"/>
      <c r="D14" s="42"/>
      <c r="E14" s="46"/>
      <c r="F14" s="47"/>
      <c r="G14" s="42">
        <v>1000</v>
      </c>
      <c r="H14" s="43"/>
      <c r="I14" s="43"/>
      <c r="J14" s="43"/>
      <c r="K14" s="43"/>
      <c r="L14" s="43"/>
      <c r="M14" s="41"/>
      <c r="N14" s="41"/>
      <c r="O14" s="41"/>
      <c r="P14" s="41"/>
      <c r="Q14" s="41"/>
      <c r="R14" s="41"/>
      <c r="S14" s="41"/>
      <c r="T14" s="41"/>
      <c r="U14" s="41"/>
      <c r="V14" s="42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15" x14ac:dyDescent="0.15">
      <c r="A15" s="40" t="s">
        <v>50</v>
      </c>
      <c r="B15" s="45"/>
      <c r="C15" s="42"/>
      <c r="D15" s="42"/>
      <c r="E15" s="46"/>
      <c r="F15" s="47"/>
      <c r="G15" s="42">
        <v>500</v>
      </c>
      <c r="H15" s="43"/>
      <c r="I15" s="43"/>
      <c r="J15" s="43"/>
      <c r="K15" s="43"/>
      <c r="L15" s="43"/>
      <c r="M15" s="41"/>
      <c r="N15" s="41"/>
      <c r="O15" s="41"/>
      <c r="P15" s="41"/>
      <c r="Q15" s="41"/>
      <c r="R15" s="41"/>
      <c r="S15" s="41"/>
      <c r="T15" s="41"/>
      <c r="U15" s="41"/>
      <c r="V15" s="42"/>
    </row>
    <row r="16" spans="1:35" ht="30" x14ac:dyDescent="0.15">
      <c r="A16" s="76" t="s">
        <v>75</v>
      </c>
      <c r="B16" s="45"/>
      <c r="C16" s="42"/>
      <c r="D16" s="42"/>
      <c r="E16" s="46"/>
      <c r="F16" s="47" t="s">
        <v>68</v>
      </c>
      <c r="G16" s="42"/>
      <c r="H16" s="43"/>
      <c r="I16" s="43"/>
      <c r="J16" s="43"/>
      <c r="K16" s="43"/>
      <c r="L16" s="43"/>
      <c r="M16" s="41"/>
      <c r="N16" s="41"/>
      <c r="O16" s="41"/>
      <c r="P16" s="41"/>
      <c r="Q16" s="41"/>
      <c r="R16" s="41"/>
      <c r="S16" s="41"/>
      <c r="T16" s="41"/>
      <c r="U16" s="41"/>
      <c r="V16" s="42"/>
    </row>
    <row r="17" spans="1:35" ht="15" x14ac:dyDescent="0.15">
      <c r="A17" s="40" t="s">
        <v>67</v>
      </c>
      <c r="B17" s="45"/>
      <c r="C17" s="42"/>
      <c r="D17" s="42"/>
      <c r="E17" s="46"/>
      <c r="F17" s="47"/>
      <c r="G17" s="42">
        <v>2500</v>
      </c>
      <c r="H17" s="43"/>
      <c r="I17" s="43"/>
      <c r="J17" s="43"/>
      <c r="K17" s="43"/>
      <c r="L17" s="43"/>
      <c r="M17" s="41"/>
      <c r="N17" s="41"/>
      <c r="O17" s="41"/>
      <c r="P17" s="41"/>
      <c r="Q17" s="41"/>
      <c r="R17" s="41"/>
      <c r="S17" s="41"/>
      <c r="T17" s="41"/>
      <c r="U17" s="41"/>
      <c r="V17" s="42"/>
    </row>
    <row r="18" spans="1:35" ht="74.25" customHeight="1" x14ac:dyDescent="0.15">
      <c r="A18" s="40" t="s">
        <v>69</v>
      </c>
      <c r="B18" s="45"/>
      <c r="C18" s="42"/>
      <c r="D18" s="42"/>
      <c r="E18" s="46"/>
      <c r="F18" s="47"/>
      <c r="G18" s="42">
        <v>10000</v>
      </c>
      <c r="H18" s="43"/>
      <c r="I18" s="43"/>
      <c r="J18" s="43"/>
      <c r="K18" s="43"/>
      <c r="L18" s="43"/>
      <c r="M18" s="41"/>
      <c r="N18" s="41"/>
      <c r="O18" s="41"/>
      <c r="P18" s="41"/>
      <c r="Q18" s="41"/>
      <c r="R18" s="41"/>
      <c r="S18" s="41"/>
      <c r="T18" s="41"/>
      <c r="U18" s="41"/>
      <c r="V18" s="42"/>
    </row>
    <row r="19" spans="1:35" ht="30" x14ac:dyDescent="0.15">
      <c r="A19" s="40" t="s">
        <v>71</v>
      </c>
      <c r="B19" s="45"/>
      <c r="C19" s="42"/>
      <c r="D19" s="42"/>
      <c r="E19" s="46" t="s">
        <v>73</v>
      </c>
      <c r="F19" s="47"/>
      <c r="G19" s="42">
        <v>10000</v>
      </c>
      <c r="H19" s="43"/>
      <c r="I19" s="43"/>
      <c r="J19" s="43"/>
      <c r="K19" s="43"/>
      <c r="L19" s="43"/>
      <c r="M19" s="41"/>
      <c r="N19" s="41"/>
      <c r="O19" s="41"/>
      <c r="P19" s="41"/>
      <c r="Q19" s="41"/>
      <c r="R19" s="41"/>
      <c r="S19" s="41"/>
      <c r="T19" s="41"/>
      <c r="U19" s="41"/>
      <c r="V19" s="27">
        <f>8*15</f>
        <v>120</v>
      </c>
    </row>
    <row r="20" spans="1:35" ht="15" x14ac:dyDescent="0.15">
      <c r="A20" s="44" t="s">
        <v>59</v>
      </c>
      <c r="B20" s="45"/>
      <c r="C20" s="42"/>
      <c r="D20" s="42"/>
      <c r="E20" s="46"/>
      <c r="F20" s="47" t="s">
        <v>63</v>
      </c>
      <c r="G20" s="42"/>
      <c r="H20" s="43"/>
      <c r="I20" s="43"/>
      <c r="J20" s="43"/>
      <c r="K20" s="43"/>
      <c r="L20" s="43"/>
      <c r="M20" s="41"/>
      <c r="N20" s="41"/>
      <c r="O20" s="41"/>
      <c r="P20" s="41"/>
      <c r="Q20" s="41"/>
      <c r="R20" s="41"/>
      <c r="S20" s="41"/>
      <c r="T20" s="41"/>
      <c r="U20" s="41"/>
      <c r="V20" s="42"/>
    </row>
    <row r="21" spans="1:35" ht="15" x14ac:dyDescent="0.15">
      <c r="A21" s="40" t="s">
        <v>74</v>
      </c>
      <c r="B21" s="42">
        <v>6</v>
      </c>
      <c r="C21" s="42"/>
      <c r="D21" s="42"/>
      <c r="E21" s="46"/>
      <c r="F21" s="47"/>
      <c r="G21" s="42"/>
      <c r="H21" s="43"/>
      <c r="I21" s="43"/>
      <c r="J21" s="43"/>
      <c r="K21" s="43"/>
      <c r="L21" s="43"/>
      <c r="M21" s="41"/>
      <c r="N21" s="41"/>
      <c r="O21" s="41"/>
      <c r="P21" s="41"/>
      <c r="Q21" s="41"/>
      <c r="R21" s="41"/>
      <c r="S21" s="41">
        <v>144</v>
      </c>
      <c r="T21" s="41">
        <v>144</v>
      </c>
      <c r="U21" s="41">
        <v>144</v>
      </c>
      <c r="V21" s="42"/>
    </row>
    <row r="22" spans="1:35" s="22" customFormat="1" ht="30" x14ac:dyDescent="0.15">
      <c r="A22" s="44" t="s">
        <v>47</v>
      </c>
      <c r="B22" s="45"/>
      <c r="C22" s="42"/>
      <c r="D22" s="42"/>
      <c r="E22" s="46"/>
      <c r="F22" s="58" t="s">
        <v>17</v>
      </c>
      <c r="G22" s="27"/>
      <c r="H22" s="48"/>
      <c r="I22" s="48"/>
      <c r="J22" s="48"/>
      <c r="K22" s="48"/>
      <c r="L22" s="48"/>
      <c r="M22" s="56"/>
      <c r="N22" s="56"/>
      <c r="O22" s="56"/>
      <c r="P22" s="56"/>
      <c r="Q22" s="56"/>
      <c r="R22" s="56"/>
      <c r="S22" s="41"/>
      <c r="T22" s="41"/>
      <c r="U22" s="41"/>
      <c r="V22" s="4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s="21" customFormat="1" ht="15" x14ac:dyDescent="0.15">
      <c r="A23" s="26" t="s">
        <v>45</v>
      </c>
      <c r="B23" s="59"/>
      <c r="C23" s="27"/>
      <c r="D23" s="27"/>
      <c r="E23" s="57"/>
      <c r="F23" s="58"/>
      <c r="G23" s="27">
        <v>3000</v>
      </c>
      <c r="H23" s="29"/>
      <c r="I23" s="29"/>
      <c r="J23" s="29"/>
      <c r="K23" s="29"/>
      <c r="L23" s="29"/>
      <c r="M23" s="28"/>
      <c r="N23" s="28"/>
      <c r="O23" s="28"/>
      <c r="P23" s="28"/>
      <c r="Q23" s="28"/>
      <c r="R23" s="28"/>
      <c r="S23" s="41"/>
      <c r="T23" s="41"/>
      <c r="U23" s="41"/>
      <c r="V23" s="42"/>
    </row>
    <row r="24" spans="1:35" s="21" customFormat="1" ht="45" x14ac:dyDescent="0.15">
      <c r="A24" s="26" t="s">
        <v>46</v>
      </c>
      <c r="B24" s="59"/>
      <c r="C24" s="27"/>
      <c r="D24" s="27"/>
      <c r="E24" s="57"/>
      <c r="F24" s="58"/>
      <c r="G24" s="27">
        <v>1000</v>
      </c>
      <c r="H24" s="29"/>
      <c r="I24" s="29"/>
      <c r="J24" s="29"/>
      <c r="K24" s="29"/>
      <c r="L24" s="29"/>
      <c r="M24" s="28"/>
      <c r="N24" s="28"/>
      <c r="O24" s="28"/>
      <c r="P24" s="28"/>
      <c r="Q24" s="28"/>
      <c r="R24" s="28"/>
      <c r="S24" s="41"/>
      <c r="T24" s="41"/>
      <c r="U24" s="41"/>
      <c r="V24" s="42"/>
    </row>
    <row r="25" spans="1:35" s="25" customFormat="1" ht="15" x14ac:dyDescent="0.15">
      <c r="A25" s="44" t="s">
        <v>54</v>
      </c>
      <c r="B25" s="45"/>
      <c r="C25" s="42"/>
      <c r="D25" s="42"/>
      <c r="E25" s="46"/>
      <c r="F25" s="47"/>
      <c r="G25" s="42"/>
      <c r="H25" s="43"/>
      <c r="I25" s="43"/>
      <c r="J25" s="43"/>
      <c r="K25" s="43"/>
      <c r="L25" s="43"/>
      <c r="M25" s="41"/>
      <c r="N25" s="41"/>
      <c r="O25" s="41"/>
      <c r="P25" s="41"/>
      <c r="Q25" s="41"/>
      <c r="R25" s="41"/>
      <c r="S25" s="41"/>
      <c r="T25" s="41"/>
      <c r="U25" s="41"/>
      <c r="V25" s="42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45" x14ac:dyDescent="0.15">
      <c r="A26" s="40" t="s">
        <v>66</v>
      </c>
      <c r="B26" s="45"/>
      <c r="C26" s="42"/>
      <c r="D26" s="42"/>
      <c r="E26" s="46"/>
      <c r="F26" s="47"/>
      <c r="G26" s="42">
        <f>5000+5000</f>
        <v>10000</v>
      </c>
      <c r="H26" s="43"/>
      <c r="I26" s="43"/>
      <c r="J26" s="43"/>
      <c r="K26" s="43"/>
      <c r="L26" s="43"/>
      <c r="M26" s="41"/>
      <c r="N26" s="41"/>
      <c r="O26" s="41"/>
      <c r="P26" s="41"/>
      <c r="Q26" s="41"/>
      <c r="R26" s="41"/>
      <c r="S26" s="41"/>
      <c r="T26" s="41"/>
      <c r="U26" s="41"/>
      <c r="V26" s="42"/>
    </row>
    <row r="27" spans="1:35" ht="45" x14ac:dyDescent="0.15">
      <c r="A27" s="40" t="s">
        <v>72</v>
      </c>
      <c r="B27" s="45"/>
      <c r="C27" s="42"/>
      <c r="D27" s="42"/>
      <c r="E27" s="46"/>
      <c r="F27" s="47"/>
      <c r="G27" s="42">
        <v>4000</v>
      </c>
      <c r="H27" s="43"/>
      <c r="I27" s="43"/>
      <c r="J27" s="43"/>
      <c r="K27" s="43"/>
      <c r="L27" s="43"/>
      <c r="M27" s="41"/>
      <c r="N27" s="41"/>
      <c r="O27" s="41"/>
      <c r="P27" s="41"/>
      <c r="Q27" s="41"/>
      <c r="R27" s="41"/>
      <c r="S27" s="41"/>
      <c r="T27" s="41"/>
      <c r="U27" s="41"/>
      <c r="V27" s="42"/>
    </row>
    <row r="28" spans="1:35" ht="15" x14ac:dyDescent="0.15">
      <c r="A28" s="40" t="s">
        <v>65</v>
      </c>
      <c r="B28" s="45"/>
      <c r="C28" s="42"/>
      <c r="D28" s="42"/>
      <c r="E28" s="46"/>
      <c r="F28" s="47"/>
      <c r="G28" s="42">
        <v>6000</v>
      </c>
      <c r="H28" s="43"/>
      <c r="I28" s="43"/>
      <c r="J28" s="43"/>
      <c r="K28" s="43"/>
      <c r="L28" s="43"/>
      <c r="M28" s="41"/>
      <c r="N28" s="41"/>
      <c r="O28" s="41"/>
      <c r="P28" s="41"/>
      <c r="Q28" s="41"/>
      <c r="R28" s="41"/>
      <c r="S28" s="41"/>
      <c r="T28" s="41"/>
      <c r="U28" s="41"/>
      <c r="V28" s="42"/>
    </row>
    <row r="29" spans="1:35" ht="15" x14ac:dyDescent="0.15">
      <c r="A29" s="5" t="s">
        <v>6</v>
      </c>
      <c r="B29" s="10">
        <f>SUM(B5:B28)</f>
        <v>6</v>
      </c>
      <c r="C29" s="10"/>
      <c r="D29" s="10"/>
      <c r="E29" s="31"/>
      <c r="F29" s="32"/>
      <c r="G29" s="10">
        <f>SUM(G5:G28)</f>
        <v>63000</v>
      </c>
      <c r="H29" s="10"/>
      <c r="I29" s="10"/>
      <c r="J29" s="10"/>
      <c r="K29" s="10"/>
      <c r="L29" s="10"/>
      <c r="M29" s="10"/>
      <c r="N29" s="10"/>
      <c r="O29" s="10"/>
      <c r="P29" s="10"/>
      <c r="Q29" s="10">
        <f>SUM(Q5:Q26)</f>
        <v>200</v>
      </c>
      <c r="R29" s="10"/>
      <c r="S29" s="10">
        <f t="shared" ref="S29:V29" si="0">SUM(S5:S26)</f>
        <v>144</v>
      </c>
      <c r="T29" s="10">
        <f t="shared" si="0"/>
        <v>144</v>
      </c>
      <c r="U29" s="10">
        <f t="shared" si="0"/>
        <v>144</v>
      </c>
      <c r="V29" s="10">
        <f t="shared" si="0"/>
        <v>120</v>
      </c>
    </row>
  </sheetData>
  <mergeCells count="2">
    <mergeCell ref="A1:V1"/>
    <mergeCell ref="H2:V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C8EB-466D-4A21-AA55-788024249944}">
  <dimension ref="A1:DI21"/>
  <sheetViews>
    <sheetView tabSelected="1" zoomScaleNormal="100" workbookViewId="0">
      <selection activeCell="A19" sqref="A19:XFD19"/>
    </sheetView>
  </sheetViews>
  <sheetFormatPr baseColWidth="10" defaultColWidth="9" defaultRowHeight="14" x14ac:dyDescent="0.15"/>
  <cols>
    <col min="1" max="1" width="27" style="19" bestFit="1" customWidth="1"/>
    <col min="2" max="2" width="19.33203125" style="12" bestFit="1" customWidth="1"/>
    <col min="3" max="3" width="16.83203125" style="12" bestFit="1" customWidth="1"/>
    <col min="4" max="4" width="15.6640625" style="12" bestFit="1" customWidth="1"/>
    <col min="5" max="5" width="18.6640625" style="1" bestFit="1" customWidth="1"/>
    <col min="6" max="6" width="16.5" style="16" bestFit="1" customWidth="1"/>
    <col min="7" max="7" width="12.6640625" style="12" bestFit="1" customWidth="1"/>
    <col min="8" max="8" width="11.5" style="8" bestFit="1" customWidth="1"/>
    <col min="9" max="9" width="10" style="8" bestFit="1" customWidth="1"/>
    <col min="10" max="10" width="9.1640625" style="8" bestFit="1" customWidth="1"/>
    <col min="11" max="11" width="9.6640625" style="8" bestFit="1" customWidth="1"/>
    <col min="12" max="12" width="18.33203125" style="8" bestFit="1" customWidth="1"/>
    <col min="13" max="13" width="9" style="8"/>
    <col min="14" max="16" width="9" style="1"/>
    <col min="17" max="17" width="10.6640625" style="1" bestFit="1" customWidth="1"/>
    <col min="18" max="16384" width="9" style="1"/>
  </cols>
  <sheetData>
    <row r="1" spans="1:113" x14ac:dyDescent="0.15">
      <c r="A1" s="80" t="s">
        <v>11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113" x14ac:dyDescent="0.15">
      <c r="A2" s="17"/>
      <c r="B2" s="10"/>
      <c r="C2" s="10"/>
      <c r="D2" s="10"/>
      <c r="E2" s="3"/>
      <c r="F2" s="14"/>
      <c r="G2" s="10" t="s">
        <v>4</v>
      </c>
      <c r="H2" s="79" t="s">
        <v>10</v>
      </c>
      <c r="I2" s="79"/>
      <c r="J2" s="79"/>
      <c r="K2" s="79"/>
      <c r="L2" s="79"/>
      <c r="M2" s="79"/>
      <c r="N2" s="2"/>
    </row>
    <row r="3" spans="1:113" ht="15" x14ac:dyDescent="0.15">
      <c r="A3" s="18" t="s">
        <v>0</v>
      </c>
      <c r="B3" s="10" t="s">
        <v>7</v>
      </c>
      <c r="C3" s="10" t="s">
        <v>8</v>
      </c>
      <c r="D3" s="10" t="s">
        <v>9</v>
      </c>
      <c r="E3" s="3" t="s">
        <v>1</v>
      </c>
      <c r="F3" s="14" t="s">
        <v>2</v>
      </c>
      <c r="G3" s="10"/>
      <c r="H3" s="10" t="s">
        <v>40</v>
      </c>
      <c r="I3" s="10" t="s">
        <v>37</v>
      </c>
      <c r="J3" s="10" t="s">
        <v>41</v>
      </c>
      <c r="K3" s="7" t="s">
        <v>42</v>
      </c>
      <c r="L3" s="7" t="s">
        <v>53</v>
      </c>
      <c r="M3" s="7" t="s">
        <v>49</v>
      </c>
      <c r="N3" s="10" t="s">
        <v>36</v>
      </c>
      <c r="O3" s="10" t="s">
        <v>38</v>
      </c>
      <c r="P3" s="7" t="s">
        <v>39</v>
      </c>
      <c r="Q3" s="3" t="s">
        <v>44</v>
      </c>
      <c r="R3" s="3" t="s">
        <v>52</v>
      </c>
      <c r="S3" s="10" t="s">
        <v>60</v>
      </c>
      <c r="T3" s="10" t="s">
        <v>61</v>
      </c>
      <c r="U3" s="10" t="s">
        <v>62</v>
      </c>
      <c r="V3" s="10" t="s">
        <v>70</v>
      </c>
    </row>
    <row r="4" spans="1:113" s="28" customFormat="1" ht="15" x14ac:dyDescent="0.15">
      <c r="A4" s="50" t="s">
        <v>29</v>
      </c>
      <c r="B4" s="52"/>
      <c r="C4" s="52"/>
      <c r="D4" s="52"/>
      <c r="E4" s="53"/>
      <c r="F4" s="54" t="s">
        <v>57</v>
      </c>
      <c r="G4" s="55"/>
      <c r="H4" s="55"/>
      <c r="I4" s="55"/>
      <c r="J4" s="55"/>
      <c r="K4" s="55"/>
      <c r="L4" s="55"/>
      <c r="M4" s="55"/>
      <c r="N4" s="53"/>
      <c r="O4" s="53"/>
      <c r="P4" s="53"/>
      <c r="Q4" s="53"/>
      <c r="R4" s="63"/>
      <c r="S4" s="53"/>
      <c r="T4" s="53"/>
      <c r="U4" s="53"/>
      <c r="V4" s="53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</row>
    <row r="5" spans="1:113" s="28" customFormat="1" ht="15" x14ac:dyDescent="0.15">
      <c r="A5" s="50" t="s">
        <v>58</v>
      </c>
      <c r="B5" s="52"/>
      <c r="C5" s="52"/>
      <c r="D5" s="52"/>
      <c r="E5" s="53"/>
      <c r="F5" s="54"/>
      <c r="G5" s="55"/>
      <c r="H5" s="55">
        <v>120</v>
      </c>
      <c r="I5" s="55">
        <v>80</v>
      </c>
      <c r="J5" s="55">
        <v>40</v>
      </c>
      <c r="K5" s="55">
        <v>40</v>
      </c>
      <c r="L5" s="55">
        <v>120</v>
      </c>
      <c r="M5" s="55">
        <v>80</v>
      </c>
      <c r="N5" s="53"/>
      <c r="O5" s="53"/>
      <c r="P5" s="53"/>
      <c r="Q5" s="53"/>
      <c r="R5" s="63">
        <v>120</v>
      </c>
      <c r="S5" s="53"/>
      <c r="T5" s="53"/>
      <c r="U5" s="53"/>
      <c r="V5" s="53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</row>
    <row r="6" spans="1:113" s="28" customFormat="1" ht="15" x14ac:dyDescent="0.15">
      <c r="A6" s="51" t="s">
        <v>30</v>
      </c>
      <c r="B6" s="52"/>
      <c r="C6" s="52"/>
      <c r="D6" s="52"/>
      <c r="E6" s="53"/>
      <c r="F6" s="54"/>
      <c r="G6" s="55">
        <v>8000</v>
      </c>
      <c r="H6" s="55"/>
      <c r="I6" s="55"/>
      <c r="J6" s="55"/>
      <c r="K6" s="55"/>
      <c r="L6" s="55"/>
      <c r="M6" s="55"/>
      <c r="N6" s="53"/>
      <c r="O6" s="53"/>
      <c r="P6" s="53"/>
      <c r="Q6" s="53"/>
      <c r="R6" s="63"/>
      <c r="S6" s="53"/>
      <c r="T6" s="53"/>
      <c r="U6" s="53"/>
      <c r="V6" s="53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</row>
    <row r="7" spans="1:113" s="28" customFormat="1" ht="15" x14ac:dyDescent="0.15">
      <c r="A7" s="51" t="s">
        <v>31</v>
      </c>
      <c r="B7" s="52"/>
      <c r="C7" s="52"/>
      <c r="D7" s="52"/>
      <c r="E7" s="53"/>
      <c r="F7" s="54"/>
      <c r="G7" s="55">
        <v>1000</v>
      </c>
      <c r="H7" s="55"/>
      <c r="I7" s="55"/>
      <c r="J7" s="55"/>
      <c r="K7" s="55"/>
      <c r="L7" s="55"/>
      <c r="M7" s="55"/>
      <c r="N7" s="53"/>
      <c r="O7" s="53"/>
      <c r="P7" s="53"/>
      <c r="Q7" s="53"/>
      <c r="R7" s="63"/>
      <c r="S7" s="53"/>
      <c r="T7" s="53"/>
      <c r="U7" s="53"/>
      <c r="V7" s="53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</row>
    <row r="8" spans="1:113" s="28" customFormat="1" ht="15" x14ac:dyDescent="0.15">
      <c r="A8" s="51" t="s">
        <v>33</v>
      </c>
      <c r="B8" s="52"/>
      <c r="C8" s="52"/>
      <c r="D8" s="52"/>
      <c r="E8" s="53"/>
      <c r="F8" s="54"/>
      <c r="G8" s="55">
        <v>500</v>
      </c>
      <c r="H8" s="55"/>
      <c r="I8" s="55"/>
      <c r="J8" s="55"/>
      <c r="K8" s="55"/>
      <c r="L8" s="55"/>
      <c r="M8" s="55"/>
      <c r="N8" s="53"/>
      <c r="O8" s="53"/>
      <c r="P8" s="53"/>
      <c r="Q8" s="53"/>
      <c r="R8" s="63"/>
      <c r="S8" s="53"/>
      <c r="T8" s="53"/>
      <c r="U8" s="53"/>
      <c r="V8" s="53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</row>
    <row r="9" spans="1:113" s="28" customFormat="1" ht="15" x14ac:dyDescent="0.15">
      <c r="A9" s="51" t="s">
        <v>25</v>
      </c>
      <c r="B9" s="52"/>
      <c r="C9" s="52"/>
      <c r="D9" s="52"/>
      <c r="E9" s="53"/>
      <c r="F9" s="54"/>
      <c r="G9" s="55">
        <v>26000</v>
      </c>
      <c r="H9" s="55"/>
      <c r="I9" s="55"/>
      <c r="J9" s="55"/>
      <c r="K9" s="55"/>
      <c r="L9" s="55"/>
      <c r="M9" s="55"/>
      <c r="N9" s="53"/>
      <c r="O9" s="53"/>
      <c r="P9" s="53"/>
      <c r="Q9" s="53"/>
      <c r="R9" s="63"/>
      <c r="S9" s="53"/>
      <c r="T9" s="53"/>
      <c r="U9" s="53"/>
      <c r="V9" s="53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</row>
    <row r="10" spans="1:113" s="28" customFormat="1" ht="15" x14ac:dyDescent="0.15">
      <c r="A10" s="50" t="s">
        <v>32</v>
      </c>
      <c r="B10" s="52"/>
      <c r="C10" s="52"/>
      <c r="D10" s="52"/>
      <c r="E10" s="53"/>
      <c r="F10" s="54" t="s">
        <v>57</v>
      </c>
      <c r="G10" s="55"/>
      <c r="H10" s="55">
        <v>80</v>
      </c>
      <c r="I10" s="55">
        <v>120</v>
      </c>
      <c r="J10" s="55">
        <v>40</v>
      </c>
      <c r="K10" s="55">
        <v>40</v>
      </c>
      <c r="L10" s="55"/>
      <c r="M10" s="55">
        <v>40</v>
      </c>
      <c r="N10" s="53"/>
      <c r="O10" s="53"/>
      <c r="P10" s="53"/>
      <c r="Q10" s="53"/>
      <c r="R10" s="63"/>
      <c r="S10" s="53"/>
      <c r="T10" s="53"/>
      <c r="U10" s="53"/>
      <c r="V10" s="53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</row>
    <row r="11" spans="1:113" s="28" customFormat="1" ht="15" x14ac:dyDescent="0.15">
      <c r="A11" s="51" t="s">
        <v>30</v>
      </c>
      <c r="B11" s="52"/>
      <c r="C11" s="52"/>
      <c r="D11" s="52"/>
      <c r="E11" s="53"/>
      <c r="F11" s="54"/>
      <c r="G11" s="55">
        <v>500</v>
      </c>
      <c r="H11" s="55"/>
      <c r="I11" s="55"/>
      <c r="J11" s="55"/>
      <c r="K11" s="55"/>
      <c r="L11" s="55"/>
      <c r="M11" s="55"/>
      <c r="N11" s="53"/>
      <c r="O11" s="53"/>
      <c r="P11" s="53"/>
      <c r="Q11" s="53"/>
      <c r="R11" s="63"/>
      <c r="S11" s="53"/>
      <c r="T11" s="53"/>
      <c r="U11" s="53"/>
      <c r="V11" s="53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</row>
    <row r="12" spans="1:113" s="28" customFormat="1" ht="15" x14ac:dyDescent="0.15">
      <c r="A12" s="51" t="s">
        <v>31</v>
      </c>
      <c r="B12" s="52"/>
      <c r="C12" s="52"/>
      <c r="D12" s="52"/>
      <c r="E12" s="53"/>
      <c r="F12" s="54"/>
      <c r="G12" s="55">
        <v>2000</v>
      </c>
      <c r="H12" s="55"/>
      <c r="I12" s="55"/>
      <c r="J12" s="55"/>
      <c r="K12" s="55"/>
      <c r="L12" s="55"/>
      <c r="M12" s="55"/>
      <c r="N12" s="53"/>
      <c r="O12" s="53"/>
      <c r="P12" s="53"/>
      <c r="Q12" s="53"/>
      <c r="R12" s="63"/>
      <c r="S12" s="53"/>
      <c r="T12" s="53"/>
      <c r="U12" s="53"/>
      <c r="V12" s="53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</row>
    <row r="13" spans="1:113" s="28" customFormat="1" ht="15" x14ac:dyDescent="0.15">
      <c r="A13" s="51" t="s">
        <v>33</v>
      </c>
      <c r="B13" s="52"/>
      <c r="C13" s="52"/>
      <c r="D13" s="52"/>
      <c r="E13" s="53"/>
      <c r="F13" s="54"/>
      <c r="G13" s="55">
        <v>750</v>
      </c>
      <c r="H13" s="55"/>
      <c r="I13" s="55"/>
      <c r="J13" s="55"/>
      <c r="K13" s="55"/>
      <c r="L13" s="55"/>
      <c r="M13" s="55"/>
      <c r="N13" s="53"/>
      <c r="O13" s="53"/>
      <c r="P13" s="53"/>
      <c r="Q13" s="53"/>
      <c r="R13" s="63"/>
      <c r="S13" s="53"/>
      <c r="T13" s="53"/>
      <c r="U13" s="53"/>
      <c r="V13" s="53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</row>
    <row r="14" spans="1:113" s="28" customFormat="1" ht="15" x14ac:dyDescent="0.15">
      <c r="A14" s="51" t="s">
        <v>25</v>
      </c>
      <c r="B14" s="52"/>
      <c r="C14" s="52"/>
      <c r="D14" s="52"/>
      <c r="E14" s="53"/>
      <c r="F14" s="54"/>
      <c r="G14" s="55">
        <v>5000</v>
      </c>
      <c r="H14" s="55"/>
      <c r="I14" s="55"/>
      <c r="J14" s="55"/>
      <c r="K14" s="55"/>
      <c r="L14" s="55"/>
      <c r="M14" s="55"/>
      <c r="N14" s="53"/>
      <c r="O14" s="53"/>
      <c r="P14" s="53"/>
      <c r="Q14" s="53"/>
      <c r="R14" s="63"/>
      <c r="S14" s="53"/>
      <c r="T14" s="53"/>
      <c r="U14" s="53"/>
      <c r="V14" s="53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</row>
    <row r="15" spans="1:113" s="28" customFormat="1" ht="15" x14ac:dyDescent="0.15">
      <c r="A15" s="51" t="s">
        <v>34</v>
      </c>
      <c r="B15" s="52"/>
      <c r="C15" s="52"/>
      <c r="D15" s="52"/>
      <c r="E15" s="53"/>
      <c r="F15" s="54"/>
      <c r="G15" s="55">
        <v>100</v>
      </c>
      <c r="H15" s="55"/>
      <c r="I15" s="55"/>
      <c r="J15" s="55"/>
      <c r="K15" s="55"/>
      <c r="L15" s="55"/>
      <c r="M15" s="55"/>
      <c r="N15" s="53"/>
      <c r="O15" s="53"/>
      <c r="P15" s="53"/>
      <c r="Q15" s="53"/>
      <c r="R15" s="63"/>
      <c r="S15" s="53"/>
      <c r="T15" s="53"/>
      <c r="U15" s="53"/>
      <c r="V15" s="53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</row>
    <row r="16" spans="1:113" s="28" customFormat="1" ht="15" x14ac:dyDescent="0.15">
      <c r="A16" s="51" t="s">
        <v>35</v>
      </c>
      <c r="B16" s="52"/>
      <c r="C16" s="52"/>
      <c r="D16" s="52"/>
      <c r="E16" s="53"/>
      <c r="F16" s="54"/>
      <c r="G16" s="55">
        <v>2000</v>
      </c>
      <c r="H16" s="55"/>
      <c r="I16" s="55"/>
      <c r="J16" s="55"/>
      <c r="K16" s="55"/>
      <c r="L16" s="55"/>
      <c r="M16" s="55"/>
      <c r="N16" s="53"/>
      <c r="O16" s="53"/>
      <c r="P16" s="53"/>
      <c r="Q16" s="53"/>
      <c r="R16" s="63"/>
      <c r="S16" s="53"/>
      <c r="T16" s="53"/>
      <c r="U16" s="53"/>
      <c r="V16" s="53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</row>
    <row r="17" spans="1:22" ht="15" x14ac:dyDescent="0.15">
      <c r="A17" s="35" t="s">
        <v>43</v>
      </c>
      <c r="B17" s="36"/>
      <c r="C17" s="36"/>
      <c r="D17" s="36">
        <v>3</v>
      </c>
      <c r="E17" s="37" t="s">
        <v>14</v>
      </c>
      <c r="F17" s="38" t="s">
        <v>26</v>
      </c>
      <c r="G17" s="23"/>
      <c r="H17" s="23">
        <v>100</v>
      </c>
      <c r="I17" s="23">
        <v>100</v>
      </c>
      <c r="J17" s="23">
        <v>100</v>
      </c>
      <c r="K17" s="23">
        <v>40</v>
      </c>
      <c r="L17" s="23"/>
      <c r="M17" s="23"/>
      <c r="N17" s="37"/>
      <c r="O17" s="37"/>
      <c r="P17" s="37"/>
      <c r="Q17" s="37"/>
      <c r="R17" s="62"/>
      <c r="S17" s="53"/>
      <c r="T17" s="53"/>
      <c r="U17" s="53"/>
      <c r="V17" s="53"/>
    </row>
    <row r="18" spans="1:22" ht="15" x14ac:dyDescent="0.15">
      <c r="A18" s="39" t="s">
        <v>27</v>
      </c>
      <c r="B18" s="36"/>
      <c r="C18" s="36"/>
      <c r="D18" s="36"/>
      <c r="E18" s="37"/>
      <c r="F18" s="38"/>
      <c r="G18" s="23">
        <v>1500</v>
      </c>
      <c r="H18" s="23"/>
      <c r="I18" s="23"/>
      <c r="J18" s="23"/>
      <c r="K18" s="23"/>
      <c r="L18" s="23"/>
      <c r="M18" s="23"/>
      <c r="N18" s="37"/>
      <c r="O18" s="37"/>
      <c r="P18" s="37"/>
      <c r="Q18" s="37"/>
      <c r="R18" s="62"/>
      <c r="S18" s="53"/>
      <c r="T18" s="53"/>
      <c r="U18" s="53"/>
      <c r="V18" s="53"/>
    </row>
    <row r="19" spans="1:22" ht="15" x14ac:dyDescent="0.15">
      <c r="A19" s="39" t="s">
        <v>55</v>
      </c>
      <c r="B19" s="36"/>
      <c r="C19" s="36"/>
      <c r="D19" s="36"/>
      <c r="E19" s="37"/>
      <c r="F19" s="38"/>
      <c r="G19" s="23">
        <v>2600</v>
      </c>
      <c r="H19" s="23"/>
      <c r="I19" s="23"/>
      <c r="J19" s="23"/>
      <c r="K19" s="23"/>
      <c r="L19" s="23"/>
      <c r="M19" s="23"/>
      <c r="N19" s="23">
        <v>30</v>
      </c>
      <c r="O19" s="23">
        <v>30</v>
      </c>
      <c r="P19" s="37"/>
      <c r="Q19" s="37"/>
      <c r="R19" s="62"/>
      <c r="S19" s="53"/>
      <c r="T19" s="53"/>
      <c r="U19" s="53"/>
      <c r="V19" s="53"/>
    </row>
    <row r="20" spans="1:22" ht="30" x14ac:dyDescent="0.15">
      <c r="A20" s="35" t="s">
        <v>56</v>
      </c>
      <c r="B20" s="36"/>
      <c r="C20" s="36">
        <v>3</v>
      </c>
      <c r="D20" s="36"/>
      <c r="E20" s="37"/>
      <c r="F20" s="38" t="s">
        <v>26</v>
      </c>
      <c r="G20" s="23"/>
      <c r="H20" s="23">
        <v>120</v>
      </c>
      <c r="I20" s="23">
        <v>100</v>
      </c>
      <c r="J20" s="23">
        <v>120</v>
      </c>
      <c r="K20" s="23">
        <v>40</v>
      </c>
      <c r="L20" s="23"/>
      <c r="M20" s="23">
        <v>80</v>
      </c>
      <c r="N20" s="23"/>
      <c r="O20" s="23"/>
      <c r="P20" s="37"/>
      <c r="Q20" s="37"/>
      <c r="R20" s="62">
        <v>80</v>
      </c>
      <c r="S20" s="53"/>
      <c r="T20" s="53"/>
      <c r="U20" s="53"/>
      <c r="V20" s="53"/>
    </row>
    <row r="21" spans="1:22" s="2" customFormat="1" ht="15" x14ac:dyDescent="0.15">
      <c r="A21" s="17" t="s">
        <v>6</v>
      </c>
      <c r="B21" s="30"/>
      <c r="C21" s="30">
        <f>SUM(C4:C20)</f>
        <v>3</v>
      </c>
      <c r="D21" s="30">
        <f>SUM(D4:D20)</f>
        <v>3</v>
      </c>
      <c r="E21" s="30"/>
      <c r="F21" s="30"/>
      <c r="G21" s="30">
        <f>SUM(G4:G19)</f>
        <v>49950</v>
      </c>
      <c r="H21" s="30">
        <f t="shared" ref="H21:M21" si="0">SUM(H4:H20)</f>
        <v>420</v>
      </c>
      <c r="I21" s="30">
        <f t="shared" si="0"/>
        <v>400</v>
      </c>
      <c r="J21" s="30">
        <f t="shared" si="0"/>
        <v>300</v>
      </c>
      <c r="K21" s="30">
        <f t="shared" si="0"/>
        <v>160</v>
      </c>
      <c r="L21" s="30">
        <f t="shared" si="0"/>
        <v>120</v>
      </c>
      <c r="M21" s="30">
        <f t="shared" si="0"/>
        <v>200</v>
      </c>
      <c r="N21" s="30">
        <f t="shared" ref="N21:O21" si="1">SUM(N4:N20)</f>
        <v>30</v>
      </c>
      <c r="O21" s="30">
        <f t="shared" si="1"/>
        <v>30</v>
      </c>
      <c r="P21" s="3"/>
      <c r="Q21" s="3"/>
      <c r="R21" s="30">
        <f t="shared" ref="R21" si="2">SUM(R4:R20)</f>
        <v>200</v>
      </c>
      <c r="S21" s="3"/>
      <c r="T21" s="3"/>
      <c r="U21" s="3"/>
      <c r="V21" s="3"/>
    </row>
  </sheetData>
  <mergeCells count="2">
    <mergeCell ref="H2:M2"/>
    <mergeCell ref="A1:R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9D8CA-720F-4644-AF96-8A252F89B8D3}">
  <dimension ref="A1:N5"/>
  <sheetViews>
    <sheetView zoomScale="85" zoomScaleNormal="85" workbookViewId="0">
      <selection activeCell="A21" sqref="A21"/>
    </sheetView>
  </sheetViews>
  <sheetFormatPr baseColWidth="10" defaultColWidth="9" defaultRowHeight="14" x14ac:dyDescent="0.15"/>
  <cols>
    <col min="1" max="1" width="27" style="6" bestFit="1" customWidth="1"/>
    <col min="2" max="2" width="28.6640625" style="6" bestFit="1" customWidth="1"/>
    <col min="3" max="3" width="17.6640625" style="12" bestFit="1" customWidth="1"/>
    <col min="4" max="4" width="16.83203125" style="12" bestFit="1" customWidth="1"/>
    <col min="5" max="5" width="15.6640625" style="12" bestFit="1" customWidth="1"/>
    <col min="6" max="6" width="18.6640625" style="1" bestFit="1" customWidth="1"/>
    <col min="7" max="7" width="13.33203125" style="16" bestFit="1" customWidth="1"/>
    <col min="8" max="8" width="12.6640625" style="12" bestFit="1" customWidth="1"/>
    <col min="9" max="9" width="13.6640625" style="8" bestFit="1" customWidth="1"/>
    <col min="10" max="10" width="10" style="8" bestFit="1" customWidth="1"/>
    <col min="11" max="11" width="13.83203125" style="8" bestFit="1" customWidth="1"/>
    <col min="12" max="12" width="10.6640625" style="8" bestFit="1" customWidth="1"/>
    <col min="13" max="13" width="15.6640625" style="8" bestFit="1" customWidth="1"/>
    <col min="14" max="16384" width="9" style="1"/>
  </cols>
  <sheetData>
    <row r="1" spans="1:14" x14ac:dyDescent="0.15">
      <c r="A1" s="82" t="s">
        <v>12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4"/>
      <c r="N1" s="2"/>
    </row>
    <row r="2" spans="1:14" x14ac:dyDescent="0.15">
      <c r="A2" s="5"/>
      <c r="B2" s="5"/>
      <c r="C2" s="10"/>
      <c r="D2" s="10"/>
      <c r="E2" s="10"/>
      <c r="F2" s="3"/>
      <c r="G2" s="14"/>
      <c r="H2" s="9" t="s">
        <v>4</v>
      </c>
      <c r="I2" s="85" t="s">
        <v>10</v>
      </c>
      <c r="J2" s="85"/>
      <c r="K2" s="85"/>
      <c r="L2" s="85"/>
      <c r="M2" s="85"/>
      <c r="N2" s="2"/>
    </row>
    <row r="3" spans="1:14" ht="15" x14ac:dyDescent="0.15">
      <c r="A3" s="13" t="s">
        <v>0</v>
      </c>
      <c r="B3" s="13" t="s">
        <v>3</v>
      </c>
      <c r="C3" s="11" t="s">
        <v>7</v>
      </c>
      <c r="D3" s="11" t="s">
        <v>8</v>
      </c>
      <c r="E3" s="11" t="s">
        <v>9</v>
      </c>
      <c r="F3" s="4" t="s">
        <v>1</v>
      </c>
      <c r="G3" s="15" t="s">
        <v>2</v>
      </c>
      <c r="H3" s="10"/>
      <c r="I3" s="7"/>
      <c r="J3" s="7"/>
      <c r="K3" s="7"/>
      <c r="L3" s="7"/>
      <c r="M3" s="7"/>
      <c r="N3" s="2"/>
    </row>
    <row r="4" spans="1:14" ht="15" x14ac:dyDescent="0.15">
      <c r="A4" s="5" t="s">
        <v>15</v>
      </c>
      <c r="B4" s="5" t="s">
        <v>16</v>
      </c>
      <c r="C4" s="10"/>
      <c r="D4" s="10"/>
      <c r="E4" s="10"/>
      <c r="F4" s="3"/>
      <c r="G4" s="14"/>
      <c r="H4" s="10"/>
      <c r="I4" s="7"/>
      <c r="J4" s="7"/>
      <c r="K4" s="7"/>
      <c r="L4" s="7"/>
      <c r="M4" s="7"/>
      <c r="N4" s="2"/>
    </row>
    <row r="5" spans="1:14" s="2" customFormat="1" ht="15" x14ac:dyDescent="0.15">
      <c r="A5" s="5" t="s">
        <v>6</v>
      </c>
      <c r="B5" s="5"/>
      <c r="C5" s="10">
        <f t="shared" ref="C5:G5" si="0">SUM(C3:C4)</f>
        <v>0</v>
      </c>
      <c r="D5" s="10">
        <f t="shared" si="0"/>
        <v>0</v>
      </c>
      <c r="E5" s="10">
        <f t="shared" si="0"/>
        <v>0</v>
      </c>
      <c r="F5" s="10">
        <f t="shared" si="0"/>
        <v>0</v>
      </c>
      <c r="G5" s="10">
        <f t="shared" si="0"/>
        <v>0</v>
      </c>
      <c r="H5" s="10">
        <f>SUM(H3:H4)</f>
        <v>0</v>
      </c>
      <c r="I5" s="7"/>
      <c r="J5" s="7"/>
      <c r="K5" s="7"/>
      <c r="L5" s="7"/>
      <c r="M5" s="7"/>
    </row>
  </sheetData>
  <mergeCells count="2">
    <mergeCell ref="A1:M1"/>
    <mergeCell ref="I2:M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A2E53-D794-40E0-BF27-303D9C07C118}">
  <dimension ref="A1:AI44"/>
  <sheetViews>
    <sheetView zoomScale="77" zoomScaleNormal="100" workbookViewId="0">
      <selection activeCell="V18" sqref="V18"/>
    </sheetView>
  </sheetViews>
  <sheetFormatPr baseColWidth="10" defaultColWidth="23.1640625" defaultRowHeight="15" x14ac:dyDescent="0.2"/>
  <cols>
    <col min="1" max="1" width="23.33203125" style="73" bestFit="1" customWidth="1"/>
    <col min="2" max="2" width="18.5" bestFit="1" customWidth="1"/>
    <col min="3" max="3" width="17.6640625" bestFit="1" customWidth="1"/>
    <col min="4" max="4" width="15.1640625" bestFit="1" customWidth="1"/>
    <col min="5" max="5" width="21.83203125" bestFit="1" customWidth="1"/>
    <col min="7" max="7" width="13.1640625" bestFit="1" customWidth="1"/>
    <col min="8" max="8" width="9.5" bestFit="1" customWidth="1"/>
    <col min="9" max="9" width="10.6640625" bestFit="1" customWidth="1"/>
    <col min="10" max="10" width="7.33203125" bestFit="1" customWidth="1"/>
    <col min="11" max="11" width="9.6640625" bestFit="1" customWidth="1"/>
    <col min="12" max="12" width="18.6640625" bestFit="1" customWidth="1"/>
    <col min="13" max="13" width="7.1640625" bestFit="1" customWidth="1"/>
    <col min="14" max="15" width="8.1640625" bestFit="1" customWidth="1"/>
    <col min="16" max="16" width="5.5" bestFit="1" customWidth="1"/>
    <col min="17" max="17" width="11.6640625" bestFit="1" customWidth="1"/>
    <col min="18" max="18" width="7.83203125" bestFit="1" customWidth="1"/>
  </cols>
  <sheetData>
    <row r="1" spans="1:35" s="1" customFormat="1" ht="14" x14ac:dyDescent="0.15">
      <c r="A1" s="66"/>
      <c r="B1" s="49"/>
      <c r="C1" s="10"/>
      <c r="D1" s="10"/>
      <c r="E1" s="31"/>
      <c r="F1" s="32"/>
      <c r="G1" s="10" t="s">
        <v>4</v>
      </c>
      <c r="H1" s="78" t="s">
        <v>10</v>
      </c>
      <c r="I1" s="78"/>
      <c r="J1" s="78"/>
      <c r="K1" s="78"/>
      <c r="L1" s="78"/>
      <c r="M1" s="2"/>
    </row>
    <row r="2" spans="1:35" s="1" customFormat="1" x14ac:dyDescent="0.15">
      <c r="A2" s="67" t="s">
        <v>0</v>
      </c>
      <c r="B2" s="49" t="s">
        <v>7</v>
      </c>
      <c r="C2" s="10" t="s">
        <v>8</v>
      </c>
      <c r="D2" s="10" t="s">
        <v>9</v>
      </c>
      <c r="E2" s="10" t="s">
        <v>1</v>
      </c>
      <c r="F2" s="49" t="s">
        <v>2</v>
      </c>
      <c r="G2" s="10"/>
      <c r="H2" s="10" t="s">
        <v>40</v>
      </c>
      <c r="I2" s="10" t="s">
        <v>37</v>
      </c>
      <c r="J2" s="10" t="s">
        <v>41</v>
      </c>
      <c r="K2" s="10" t="s">
        <v>42</v>
      </c>
      <c r="L2" s="10" t="s">
        <v>53</v>
      </c>
      <c r="M2" s="10" t="s">
        <v>49</v>
      </c>
      <c r="N2" s="10" t="s">
        <v>36</v>
      </c>
      <c r="O2" s="10" t="s">
        <v>38</v>
      </c>
      <c r="P2" s="10" t="s">
        <v>39</v>
      </c>
      <c r="Q2" s="10" t="s">
        <v>44</v>
      </c>
      <c r="R2" s="31" t="str">
        <f>'902312'!R3</f>
        <v>M Tech</v>
      </c>
      <c r="S2" s="10" t="s">
        <v>60</v>
      </c>
      <c r="T2" s="10" t="s">
        <v>61</v>
      </c>
      <c r="U2" s="10" t="s">
        <v>62</v>
      </c>
      <c r="V2" s="10" t="s">
        <v>70</v>
      </c>
    </row>
    <row r="3" spans="1:35" s="24" customFormat="1" x14ac:dyDescent="0.15">
      <c r="A3" s="74" t="str">
        <f>'902312'!A4</f>
        <v>1. Antarctica (DQ 24-43)</v>
      </c>
      <c r="B3" s="60"/>
      <c r="C3" s="60"/>
      <c r="D3" s="60"/>
      <c r="E3" s="60"/>
      <c r="F3" s="60" t="str">
        <f>'902312'!F4</f>
        <v>January 2026</v>
      </c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s="24" customFormat="1" x14ac:dyDescent="0.15">
      <c r="A4" s="68" t="str">
        <f>'902312'!A5</f>
        <v>Consumables</v>
      </c>
      <c r="B4" s="60"/>
      <c r="C4" s="60"/>
      <c r="D4" s="60"/>
      <c r="E4" s="60"/>
      <c r="F4" s="60"/>
      <c r="G4" s="60">
        <f>'902312'!G5</f>
        <v>500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24" customFormat="1" x14ac:dyDescent="0.15">
      <c r="A5" s="68" t="str">
        <f>'902312'!A6</f>
        <v>Insurance</v>
      </c>
      <c r="B5" s="60"/>
      <c r="C5" s="60"/>
      <c r="D5" s="60"/>
      <c r="E5" s="60"/>
      <c r="F5" s="60"/>
      <c r="G5" s="60">
        <f>'902312'!G6</f>
        <v>500</v>
      </c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s="24" customFormat="1" x14ac:dyDescent="0.15">
      <c r="A6" s="68" t="str">
        <f>'902312'!A7</f>
        <v>Ion chromatography</v>
      </c>
      <c r="B6" s="60"/>
      <c r="C6" s="60"/>
      <c r="D6" s="60"/>
      <c r="E6" s="60"/>
      <c r="F6" s="60"/>
      <c r="G6" s="60">
        <f>'902312'!G7</f>
        <v>1500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s="24" customFormat="1" x14ac:dyDescent="0.15">
      <c r="A7" s="68" t="str">
        <f>'902312'!A8</f>
        <v>Gas chromatography</v>
      </c>
      <c r="B7" s="60"/>
      <c r="C7" s="60"/>
      <c r="D7" s="60"/>
      <c r="E7" s="60"/>
      <c r="F7" s="60"/>
      <c r="G7" s="60">
        <f>'902312'!G8</f>
        <v>2500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s="24" customFormat="1" ht="30" x14ac:dyDescent="0.15">
      <c r="A8" s="68" t="str">
        <f>'902312'!A9</f>
        <v>Geochronological analyses</v>
      </c>
      <c r="B8" s="60"/>
      <c r="C8" s="60"/>
      <c r="D8" s="60"/>
      <c r="E8" s="60"/>
      <c r="F8" s="60"/>
      <c r="G8" s="60">
        <f>'902312'!G9</f>
        <v>3500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s="24" customFormat="1" x14ac:dyDescent="0.15">
      <c r="A9" s="68" t="str">
        <f>'902312'!A10</f>
        <v>Isotopes</v>
      </c>
      <c r="B9" s="60"/>
      <c r="C9" s="60"/>
      <c r="D9" s="60"/>
      <c r="E9" s="60"/>
      <c r="F9" s="60"/>
      <c r="G9" s="60">
        <f>'902312'!G10</f>
        <v>2500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s="24" customFormat="1" x14ac:dyDescent="0.15">
      <c r="A10" s="68" t="str">
        <f>'902312'!A11</f>
        <v>SWAN CSEM</v>
      </c>
      <c r="B10" s="60"/>
      <c r="C10" s="60"/>
      <c r="D10" s="60"/>
      <c r="E10" s="60" t="str">
        <f>'902312'!E11</f>
        <v>Black and blue winches</v>
      </c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42">
        <v>200</v>
      </c>
      <c r="R10" s="60"/>
      <c r="S10" s="60"/>
      <c r="T10" s="60"/>
      <c r="U10" s="60"/>
      <c r="V10" s="60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s="25" customFormat="1" ht="30" x14ac:dyDescent="0.15">
      <c r="A11" s="74" t="str">
        <f>'902312'!A12</f>
        <v>2. French Polynesia (DQ 25-19)</v>
      </c>
      <c r="B11" s="60"/>
      <c r="C11" s="60"/>
      <c r="D11" s="60"/>
      <c r="E11" s="60"/>
      <c r="F11" s="60" t="str">
        <f>'902312'!F12</f>
        <v>December 2026</v>
      </c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s="25" customFormat="1" x14ac:dyDescent="0.15">
      <c r="A12" s="68" t="str">
        <f>'902312'!A13</f>
        <v>Travel costs incl ship gear</v>
      </c>
      <c r="B12" s="60"/>
      <c r="C12" s="60"/>
      <c r="D12" s="60"/>
      <c r="E12" s="60"/>
      <c r="F12" s="60"/>
      <c r="G12" s="60">
        <f>'902312'!G13</f>
        <v>4000</v>
      </c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s="25" customFormat="1" x14ac:dyDescent="0.15">
      <c r="A13" s="68" t="str">
        <f>'902312'!A14</f>
        <v>Analyses</v>
      </c>
      <c r="B13" s="60"/>
      <c r="C13" s="60"/>
      <c r="D13" s="60"/>
      <c r="E13" s="60"/>
      <c r="F13" s="60"/>
      <c r="G13" s="60">
        <f>'902312'!G14</f>
        <v>1000</v>
      </c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s="1" customFormat="1" x14ac:dyDescent="0.15">
      <c r="A14" s="68" t="str">
        <f>'902312'!A15</f>
        <v>Land transport</v>
      </c>
      <c r="B14" s="60"/>
      <c r="C14" s="60"/>
      <c r="D14" s="60"/>
      <c r="E14" s="60"/>
      <c r="F14" s="60"/>
      <c r="G14" s="60">
        <f>'902312'!G15</f>
        <v>500</v>
      </c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</row>
    <row r="15" spans="1:35" s="1" customFormat="1" ht="30" x14ac:dyDescent="0.15">
      <c r="A15" s="74" t="str">
        <f>'902312'!A16</f>
        <v>3. Amazon Canyon (DQ 25-04)</v>
      </c>
      <c r="B15" s="60"/>
      <c r="C15" s="60"/>
      <c r="D15" s="60"/>
      <c r="E15" s="60"/>
      <c r="F15" s="60" t="str">
        <f>'902312'!F16</f>
        <v>May 2026</v>
      </c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</row>
    <row r="16" spans="1:35" s="1" customFormat="1" x14ac:dyDescent="0.15">
      <c r="A16" s="68" t="str">
        <f>'902312'!A17</f>
        <v>Shipping of samples</v>
      </c>
      <c r="B16" s="60"/>
      <c r="C16" s="60"/>
      <c r="D16" s="60"/>
      <c r="E16" s="60"/>
      <c r="F16" s="60"/>
      <c r="G16" s="60">
        <f>'902312'!G17</f>
        <v>2500</v>
      </c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</row>
    <row r="17" spans="1:35" s="1" customFormat="1" ht="88.75" customHeight="1" x14ac:dyDescent="0.15">
      <c r="A17" s="68" t="str">
        <f>'902312'!A18</f>
        <v>Sample analyses (geochronology, elemental analyses, organic carbon analyses, Fourier-transform infrared spectroscopy)</v>
      </c>
      <c r="B17" s="60"/>
      <c r="C17" s="60"/>
      <c r="D17" s="60"/>
      <c r="E17" s="60"/>
      <c r="F17" s="60"/>
      <c r="G17" s="60">
        <f>'902312'!G18</f>
        <v>10000</v>
      </c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</row>
    <row r="18" spans="1:35" s="1" customFormat="1" ht="30" x14ac:dyDescent="0.15">
      <c r="A18" s="68" t="str">
        <f>'902312'!A19</f>
        <v>Moorings (return shipping to Fortaleza)</v>
      </c>
      <c r="B18" s="60"/>
      <c r="C18" s="60"/>
      <c r="D18" s="60"/>
      <c r="E18" s="60" t="str">
        <f>'902312'!E19</f>
        <v>Mooring components</v>
      </c>
      <c r="F18" s="60"/>
      <c r="G18" s="60">
        <f>'902312'!G19</f>
        <v>10000</v>
      </c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75">
        <f>'902312'!V19</f>
        <v>120</v>
      </c>
    </row>
    <row r="19" spans="1:35" s="1" customFormat="1" x14ac:dyDescent="0.15">
      <c r="A19" s="74" t="str">
        <f>'902312'!A20</f>
        <v>4. Tubeworm Slump</v>
      </c>
      <c r="B19" s="60"/>
      <c r="C19" s="60"/>
      <c r="D19" s="60"/>
      <c r="E19" s="60"/>
      <c r="F19" s="60" t="str">
        <f>'902312'!F20</f>
        <v>November 2026</v>
      </c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</row>
    <row r="20" spans="1:35" s="1" customFormat="1" x14ac:dyDescent="0.15">
      <c r="A20" s="68" t="str">
        <f>'902312'!A21</f>
        <v>LASS survey</v>
      </c>
      <c r="B20" s="60">
        <f>'902312'!B21</f>
        <v>6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>
        <f>'902312'!S21</f>
        <v>144</v>
      </c>
      <c r="T20" s="60">
        <f>'902312'!T21</f>
        <v>144</v>
      </c>
      <c r="U20" s="60">
        <f>'902312'!U21</f>
        <v>144</v>
      </c>
      <c r="V20" s="60"/>
    </row>
    <row r="21" spans="1:35" s="22" customFormat="1" ht="30" x14ac:dyDescent="0.15">
      <c r="A21" s="74" t="str">
        <f>'902312'!A22</f>
        <v>International meeting (South Africa)</v>
      </c>
      <c r="B21" s="60"/>
      <c r="C21" s="60"/>
      <c r="D21" s="60"/>
      <c r="E21" s="60"/>
      <c r="F21" s="60" t="str">
        <f>'902312'!F22</f>
        <v>July 2026</v>
      </c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s="21" customFormat="1" x14ac:dyDescent="0.15">
      <c r="A22" s="68" t="str">
        <f>'902312'!A23</f>
        <v>Travel</v>
      </c>
      <c r="B22" s="60"/>
      <c r="C22" s="60"/>
      <c r="D22" s="60"/>
      <c r="E22" s="60"/>
      <c r="F22" s="60"/>
      <c r="G22" s="60">
        <f>'902312'!G23</f>
        <v>3000</v>
      </c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</row>
    <row r="23" spans="1:35" s="21" customFormat="1" ht="45" x14ac:dyDescent="0.15">
      <c r="A23" s="68" t="str">
        <f>'902312'!A24</f>
        <v>Registration, accommodation, subsistence</v>
      </c>
      <c r="B23" s="60"/>
      <c r="C23" s="60"/>
      <c r="D23" s="60"/>
      <c r="E23" s="60"/>
      <c r="F23" s="60"/>
      <c r="G23" s="60">
        <f>'902312'!G24</f>
        <v>1000</v>
      </c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</row>
    <row r="24" spans="1:35" s="25" customFormat="1" x14ac:dyDescent="0.15">
      <c r="A24" s="74" t="str">
        <f>'902312'!A25</f>
        <v>General expenses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s="1" customFormat="1" ht="60" x14ac:dyDescent="0.15">
      <c r="A25" s="68" t="str">
        <f>'902312'!A26</f>
        <v>Lab consumables, materials and supplies, field equipment, memberships</v>
      </c>
      <c r="B25" s="60"/>
      <c r="C25" s="60"/>
      <c r="D25" s="60"/>
      <c r="E25" s="60"/>
      <c r="F25" s="60"/>
      <c r="G25" s="60">
        <f>'902312'!G26</f>
        <v>10000</v>
      </c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</row>
    <row r="26" spans="1:35" s="1" customFormat="1" ht="45" x14ac:dyDescent="0.15">
      <c r="A26" s="68" t="str">
        <f>'902312'!A27</f>
        <v>Research specialist expenses (conference participation)</v>
      </c>
      <c r="B26" s="60"/>
      <c r="C26" s="60"/>
      <c r="D26" s="60"/>
      <c r="E26" s="60"/>
      <c r="F26" s="60"/>
      <c r="G26" s="60">
        <f>'902312'!G27</f>
        <v>4000</v>
      </c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</row>
    <row r="27" spans="1:35" s="1" customFormat="1" x14ac:dyDescent="0.15">
      <c r="A27" s="68" t="str">
        <f>'902312'!A28</f>
        <v>Social media manager</v>
      </c>
      <c r="B27" s="60"/>
      <c r="C27" s="60"/>
      <c r="D27" s="60"/>
      <c r="E27" s="60"/>
      <c r="F27" s="60"/>
      <c r="G27" s="60">
        <f>'902312'!G28</f>
        <v>6000</v>
      </c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</row>
    <row r="28" spans="1:35" x14ac:dyDescent="0.2">
      <c r="A28" s="69" t="str">
        <f>'[1]902401'!A5</f>
        <v>1.1 Kolumbo</v>
      </c>
      <c r="B28" s="52"/>
      <c r="C28" s="52"/>
      <c r="D28" s="52"/>
      <c r="E28" s="55"/>
      <c r="F28" s="86" t="s">
        <v>57</v>
      </c>
      <c r="G28" s="55"/>
      <c r="H28" s="55">
        <f>'[1]902401'!I5</f>
        <v>120</v>
      </c>
      <c r="I28" s="55">
        <f>'[1]902401'!J5</f>
        <v>80</v>
      </c>
      <c r="J28" s="55">
        <f>'[1]902401'!K5</f>
        <v>40</v>
      </c>
      <c r="K28" s="55">
        <f>'[1]902401'!L5</f>
        <v>40</v>
      </c>
      <c r="L28" s="55">
        <f>'[1]902401'!M5</f>
        <v>120</v>
      </c>
      <c r="M28" s="55">
        <f>'[1]902401'!N5</f>
        <v>80</v>
      </c>
      <c r="N28" s="55"/>
      <c r="O28" s="55"/>
      <c r="P28" s="55"/>
      <c r="Q28" s="55"/>
      <c r="R28" s="61">
        <f>'[1]902401'!S5</f>
        <v>120</v>
      </c>
      <c r="S28" s="61"/>
      <c r="T28" s="61"/>
      <c r="U28" s="61"/>
      <c r="V28" s="61"/>
    </row>
    <row r="29" spans="1:35" x14ac:dyDescent="0.2">
      <c r="A29" s="70" t="str">
        <f>'[1]902401'!A6</f>
        <v xml:space="preserve">Travel  </v>
      </c>
      <c r="B29" s="52"/>
      <c r="C29" s="52"/>
      <c r="D29" s="52"/>
      <c r="E29" s="55"/>
      <c r="F29" s="87"/>
      <c r="G29" s="55">
        <f>'[1]902401'!H6</f>
        <v>8000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61"/>
      <c r="S29" s="61"/>
      <c r="T29" s="61"/>
      <c r="U29" s="61"/>
      <c r="V29" s="61"/>
    </row>
    <row r="30" spans="1:35" x14ac:dyDescent="0.2">
      <c r="A30" s="70" t="str">
        <f>'[1]902401'!A7</f>
        <v>Accommodation</v>
      </c>
      <c r="B30" s="52"/>
      <c r="C30" s="52"/>
      <c r="D30" s="52"/>
      <c r="E30" s="55"/>
      <c r="F30" s="87"/>
      <c r="G30" s="55">
        <f>'[1]902401'!H7</f>
        <v>1000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61"/>
      <c r="S30" s="61"/>
      <c r="T30" s="61"/>
      <c r="U30" s="61"/>
      <c r="V30" s="61"/>
    </row>
    <row r="31" spans="1:35" x14ac:dyDescent="0.2">
      <c r="A31" s="70" t="str">
        <f>'[1]902401'!A8</f>
        <v>subsistence</v>
      </c>
      <c r="B31" s="52"/>
      <c r="C31" s="52"/>
      <c r="D31" s="52"/>
      <c r="E31" s="55"/>
      <c r="F31" s="87"/>
      <c r="G31" s="55">
        <f>'[1]902401'!H8</f>
        <v>500</v>
      </c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61"/>
      <c r="S31" s="61"/>
      <c r="T31" s="61"/>
      <c r="U31" s="61"/>
      <c r="V31" s="61"/>
    </row>
    <row r="32" spans="1:35" x14ac:dyDescent="0.2">
      <c r="A32" s="70" t="str">
        <f>'[1]902401'!A9</f>
        <v>Shipping</v>
      </c>
      <c r="B32" s="52"/>
      <c r="C32" s="52"/>
      <c r="D32" s="52"/>
      <c r="E32" s="55"/>
      <c r="F32" s="87"/>
      <c r="G32" s="55">
        <f>'902401'!G9</f>
        <v>26000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61"/>
      <c r="S32" s="61"/>
      <c r="T32" s="61"/>
      <c r="U32" s="61"/>
      <c r="V32" s="61"/>
    </row>
    <row r="33" spans="1:22" x14ac:dyDescent="0.2">
      <c r="A33" s="69" t="str">
        <f>'902401'!A10</f>
        <v>1.2 Milos</v>
      </c>
      <c r="B33" s="52"/>
      <c r="C33" s="52"/>
      <c r="D33" s="52"/>
      <c r="E33" s="55"/>
      <c r="F33" s="86" t="s">
        <v>57</v>
      </c>
      <c r="G33" s="55"/>
      <c r="H33" s="55">
        <f>'902401'!H10</f>
        <v>80</v>
      </c>
      <c r="I33" s="55">
        <f>'902401'!I10</f>
        <v>120</v>
      </c>
      <c r="J33" s="55">
        <f>'902401'!J10</f>
        <v>40</v>
      </c>
      <c r="K33" s="55">
        <f>'902401'!K10</f>
        <v>40</v>
      </c>
      <c r="L33" s="55">
        <f>'902401'!L10</f>
        <v>0</v>
      </c>
      <c r="M33" s="55">
        <f>'902401'!M10</f>
        <v>40</v>
      </c>
      <c r="N33" s="55"/>
      <c r="O33" s="55"/>
      <c r="P33" s="55"/>
      <c r="Q33" s="55"/>
      <c r="R33" s="61"/>
      <c r="S33" s="61"/>
      <c r="T33" s="61"/>
      <c r="U33" s="61"/>
      <c r="V33" s="61"/>
    </row>
    <row r="34" spans="1:22" x14ac:dyDescent="0.2">
      <c r="A34" s="70" t="str">
        <f>'902401'!A11</f>
        <v xml:space="preserve">Travel  </v>
      </c>
      <c r="B34" s="52"/>
      <c r="C34" s="52"/>
      <c r="D34" s="52"/>
      <c r="E34" s="55"/>
      <c r="F34" s="87"/>
      <c r="G34" s="55">
        <f>'902401'!G11</f>
        <v>500</v>
      </c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61"/>
      <c r="S34" s="61"/>
      <c r="T34" s="61"/>
      <c r="U34" s="61"/>
      <c r="V34" s="61"/>
    </row>
    <row r="35" spans="1:22" x14ac:dyDescent="0.2">
      <c r="A35" s="70" t="str">
        <f>'902401'!A12</f>
        <v>Accommodation</v>
      </c>
      <c r="B35" s="52"/>
      <c r="C35" s="52"/>
      <c r="D35" s="52"/>
      <c r="E35" s="55"/>
      <c r="F35" s="87"/>
      <c r="G35" s="55">
        <f>'902401'!G12</f>
        <v>2000</v>
      </c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61"/>
      <c r="S35" s="61"/>
      <c r="T35" s="61"/>
      <c r="U35" s="61"/>
      <c r="V35" s="61"/>
    </row>
    <row r="36" spans="1:22" x14ac:dyDescent="0.2">
      <c r="A36" s="70" t="str">
        <f>'902401'!A13</f>
        <v>Subsistence</v>
      </c>
      <c r="B36" s="52"/>
      <c r="C36" s="52"/>
      <c r="D36" s="52"/>
      <c r="E36" s="55"/>
      <c r="F36" s="87"/>
      <c r="G36" s="55">
        <f>'902401'!G13</f>
        <v>750</v>
      </c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61"/>
      <c r="S36" s="61"/>
      <c r="T36" s="61"/>
      <c r="U36" s="61"/>
      <c r="V36" s="61"/>
    </row>
    <row r="37" spans="1:22" x14ac:dyDescent="0.2">
      <c r="A37" s="70" t="str">
        <f>'902401'!A14</f>
        <v>Shipping</v>
      </c>
      <c r="B37" s="52"/>
      <c r="C37" s="52"/>
      <c r="D37" s="52"/>
      <c r="E37" s="55"/>
      <c r="F37" s="87"/>
      <c r="G37" s="55">
        <f>'902401'!G14</f>
        <v>5000</v>
      </c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61"/>
      <c r="S37" s="61"/>
      <c r="T37" s="61"/>
      <c r="U37" s="61"/>
      <c r="V37" s="61"/>
    </row>
    <row r="38" spans="1:22" x14ac:dyDescent="0.2">
      <c r="A38" s="70" t="str">
        <f>'902401'!A15</f>
        <v>Power consumption</v>
      </c>
      <c r="B38" s="52"/>
      <c r="C38" s="52"/>
      <c r="D38" s="52"/>
      <c r="E38" s="55"/>
      <c r="F38" s="87"/>
      <c r="G38" s="55">
        <f>'902401'!G15</f>
        <v>100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61"/>
      <c r="S38" s="61"/>
      <c r="T38" s="61"/>
      <c r="U38" s="61"/>
      <c r="V38" s="61"/>
    </row>
    <row r="39" spans="1:22" x14ac:dyDescent="0.2">
      <c r="A39" s="70" t="str">
        <f>'902401'!A16</f>
        <v>Diving company services</v>
      </c>
      <c r="B39" s="52"/>
      <c r="C39" s="52"/>
      <c r="D39" s="52"/>
      <c r="E39" s="55"/>
      <c r="F39" s="88"/>
      <c r="G39" s="55">
        <f>'902401'!G16</f>
        <v>2000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61"/>
      <c r="S39" s="61"/>
      <c r="T39" s="61"/>
      <c r="U39" s="61"/>
      <c r="V39" s="61"/>
    </row>
    <row r="40" spans="1:22" x14ac:dyDescent="0.2">
      <c r="A40" s="71" t="str">
        <f>'902401'!A17</f>
        <v>3. LRAUV test</v>
      </c>
      <c r="B40" s="36"/>
      <c r="C40" s="36"/>
      <c r="D40" s="36">
        <f>'902401'!D17</f>
        <v>3</v>
      </c>
      <c r="E40" s="23" t="str">
        <f>'902401'!E17</f>
        <v>LRAUV</v>
      </c>
      <c r="F40" s="89" t="str">
        <f>'902401'!F17</f>
        <v>January 2026</v>
      </c>
      <c r="G40" s="23"/>
      <c r="H40" s="23">
        <f>'902401'!H17</f>
        <v>100</v>
      </c>
      <c r="I40" s="23">
        <f>'902401'!I17</f>
        <v>100</v>
      </c>
      <c r="J40" s="23">
        <f>'902401'!J17</f>
        <v>100</v>
      </c>
      <c r="K40" s="23">
        <f>'902401'!K17</f>
        <v>40</v>
      </c>
      <c r="L40" s="23">
        <f>'902401'!L17</f>
        <v>0</v>
      </c>
      <c r="M40" s="23"/>
      <c r="N40" s="23"/>
      <c r="O40" s="23"/>
      <c r="P40" s="23"/>
      <c r="Q40" s="23"/>
      <c r="R40" s="61"/>
      <c r="S40" s="61"/>
      <c r="T40" s="61"/>
      <c r="U40" s="61"/>
      <c r="V40" s="61"/>
    </row>
    <row r="41" spans="1:22" x14ac:dyDescent="0.2">
      <c r="A41" s="72" t="str">
        <f>'902401'!A18</f>
        <v>Housing</v>
      </c>
      <c r="B41" s="36"/>
      <c r="C41" s="36"/>
      <c r="D41" s="36"/>
      <c r="E41" s="23"/>
      <c r="F41" s="90"/>
      <c r="G41" s="23">
        <f>'902401'!G18</f>
        <v>1500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61"/>
      <c r="S41" s="61"/>
      <c r="T41" s="61"/>
      <c r="U41" s="61"/>
      <c r="V41" s="61"/>
    </row>
    <row r="42" spans="1:22" x14ac:dyDescent="0.2">
      <c r="A42" s="72" t="str">
        <f>'902401'!A19</f>
        <v>Penetrator and connectors</v>
      </c>
      <c r="B42" s="36"/>
      <c r="C42" s="36"/>
      <c r="D42" s="36"/>
      <c r="E42" s="23"/>
      <c r="F42" s="91"/>
      <c r="G42" s="23">
        <f>'902401'!G19</f>
        <v>2600</v>
      </c>
      <c r="H42" s="23"/>
      <c r="I42" s="23"/>
      <c r="J42" s="23"/>
      <c r="K42" s="23"/>
      <c r="L42" s="23"/>
      <c r="M42" s="23"/>
      <c r="N42" s="55">
        <f>'902401'!N19</f>
        <v>30</v>
      </c>
      <c r="O42" s="55">
        <f>'902401'!O19</f>
        <v>30</v>
      </c>
      <c r="P42" s="23"/>
      <c r="Q42" s="23"/>
      <c r="R42" s="61"/>
      <c r="S42" s="61"/>
      <c r="T42" s="61"/>
      <c r="U42" s="61"/>
      <c r="V42" s="61"/>
    </row>
    <row r="43" spans="1:22" ht="30" x14ac:dyDescent="0.2">
      <c r="A43" s="71" t="str">
        <f>'902401'!A20</f>
        <v>4. System maintenance and upgrades</v>
      </c>
      <c r="B43" s="36"/>
      <c r="C43" s="36">
        <f>'902401'!C20</f>
        <v>3</v>
      </c>
      <c r="D43" s="36"/>
      <c r="E43" s="23"/>
      <c r="F43" s="64" t="str">
        <f>'902401'!F20</f>
        <v>January 2026</v>
      </c>
      <c r="G43" s="23"/>
      <c r="H43" s="23">
        <f>'902401'!H20</f>
        <v>120</v>
      </c>
      <c r="I43" s="23">
        <f>'902401'!I20</f>
        <v>100</v>
      </c>
      <c r="J43" s="23">
        <f>'902401'!J20</f>
        <v>120</v>
      </c>
      <c r="K43" s="23">
        <f>'902401'!K20</f>
        <v>40</v>
      </c>
      <c r="L43" s="23"/>
      <c r="M43" s="23">
        <f>'902401'!M20</f>
        <v>80</v>
      </c>
      <c r="N43" s="65"/>
      <c r="O43" s="23"/>
      <c r="P43" s="23"/>
      <c r="Q43" s="23"/>
      <c r="R43" s="61">
        <f>'902401'!R20</f>
        <v>80</v>
      </c>
      <c r="S43" s="61"/>
      <c r="T43" s="61"/>
      <c r="U43" s="61"/>
      <c r="V43" s="61"/>
    </row>
    <row r="44" spans="1:22" s="1" customFormat="1" x14ac:dyDescent="0.15">
      <c r="A44" s="66" t="s">
        <v>6</v>
      </c>
      <c r="B44" s="30">
        <f>SUM(B3:B43)</f>
        <v>6</v>
      </c>
      <c r="C44" s="30">
        <f t="shared" ref="C44:D44" si="0">SUM(C3:C43)</f>
        <v>3</v>
      </c>
      <c r="D44" s="30">
        <f t="shared" si="0"/>
        <v>3</v>
      </c>
      <c r="E44" s="10"/>
      <c r="F44" s="10"/>
      <c r="G44" s="30">
        <f t="shared" ref="G44:V44" si="1">SUM(G3:G43)</f>
        <v>112950</v>
      </c>
      <c r="H44" s="30">
        <f t="shared" si="1"/>
        <v>420</v>
      </c>
      <c r="I44" s="30">
        <f t="shared" si="1"/>
        <v>400</v>
      </c>
      <c r="J44" s="30">
        <f t="shared" si="1"/>
        <v>300</v>
      </c>
      <c r="K44" s="30">
        <f t="shared" si="1"/>
        <v>160</v>
      </c>
      <c r="L44" s="30">
        <f t="shared" si="1"/>
        <v>120</v>
      </c>
      <c r="M44" s="30">
        <f t="shared" si="1"/>
        <v>200</v>
      </c>
      <c r="N44" s="30">
        <f t="shared" si="1"/>
        <v>30</v>
      </c>
      <c r="O44" s="30">
        <f t="shared" si="1"/>
        <v>30</v>
      </c>
      <c r="P44" s="30">
        <f t="shared" si="1"/>
        <v>0</v>
      </c>
      <c r="Q44" s="30">
        <f t="shared" si="1"/>
        <v>200</v>
      </c>
      <c r="R44" s="30">
        <f t="shared" si="1"/>
        <v>200</v>
      </c>
      <c r="S44" s="30">
        <f t="shared" si="1"/>
        <v>144</v>
      </c>
      <c r="T44" s="30">
        <f t="shared" si="1"/>
        <v>144</v>
      </c>
      <c r="U44" s="30">
        <f t="shared" si="1"/>
        <v>144</v>
      </c>
      <c r="V44" s="30">
        <f t="shared" si="1"/>
        <v>120</v>
      </c>
    </row>
  </sheetData>
  <mergeCells count="4">
    <mergeCell ref="H1:L1"/>
    <mergeCell ref="F33:F39"/>
    <mergeCell ref="F40:F42"/>
    <mergeCell ref="F28:F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902312</vt:lpstr>
      <vt:lpstr>902401</vt:lpstr>
      <vt:lpstr>902402</vt:lpstr>
      <vt:lpstr>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2024-05-02T20:37:40Z</dcterms:created>
  <dcterms:modified xsi:type="dcterms:W3CDTF">2025-09-03T19:59:44Z</dcterms:modified>
</cp:coreProperties>
</file>