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15" windowHeight="1191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3" i="1" l="1"/>
  <c r="Q13" i="1" l="1"/>
  <c r="K13" i="1"/>
  <c r="L13" i="1" s="1"/>
  <c r="N13" i="1" s="1"/>
  <c r="I13" i="1"/>
  <c r="Q3" i="1" l="1"/>
  <c r="Q9" i="1"/>
  <c r="Q8" i="1"/>
  <c r="M3" i="1" l="1"/>
  <c r="M4" i="1"/>
  <c r="M5" i="1"/>
  <c r="M6" i="1"/>
  <c r="M7" i="1"/>
  <c r="M8" i="1"/>
  <c r="M9" i="1"/>
  <c r="M10" i="1"/>
  <c r="M11" i="1"/>
  <c r="M2" i="1"/>
  <c r="N3" i="1"/>
  <c r="N4" i="1"/>
  <c r="N5" i="1"/>
  <c r="N6" i="1"/>
  <c r="N7" i="1"/>
  <c r="N8" i="1"/>
  <c r="N9" i="1"/>
  <c r="N10" i="1"/>
  <c r="N11" i="1"/>
  <c r="N2" i="1"/>
  <c r="L14" i="1"/>
  <c r="I3" i="1"/>
  <c r="K3" i="1"/>
  <c r="L3" i="1" s="1"/>
  <c r="I4" i="1"/>
  <c r="K4" i="1"/>
  <c r="L4" i="1" s="1"/>
  <c r="I5" i="1"/>
  <c r="K5" i="1"/>
  <c r="L5" i="1" s="1"/>
  <c r="I6" i="1"/>
  <c r="K6" i="1"/>
  <c r="L6" i="1" s="1"/>
  <c r="I7" i="1"/>
  <c r="K7" i="1"/>
  <c r="L7" i="1" s="1"/>
  <c r="I8" i="1"/>
  <c r="K8" i="1"/>
  <c r="L8" i="1" s="1"/>
  <c r="I9" i="1"/>
  <c r="K9" i="1"/>
  <c r="L9" i="1" s="1"/>
  <c r="I10" i="1"/>
  <c r="K10" i="1"/>
  <c r="L10" i="1" s="1"/>
  <c r="I11" i="1"/>
  <c r="K11" i="1"/>
  <c r="L2" i="1"/>
  <c r="K2" i="1"/>
  <c r="I2" i="1"/>
  <c r="L11" i="1" l="1"/>
</calcChain>
</file>

<file path=xl/sharedStrings.xml><?xml version="1.0" encoding="utf-8"?>
<sst xmlns="http://schemas.openxmlformats.org/spreadsheetml/2006/main" count="57" uniqueCount="48">
  <si>
    <t>3B0076</t>
  </si>
  <si>
    <t>Volume</t>
  </si>
  <si>
    <t>Voltage</t>
  </si>
  <si>
    <t>Energy</t>
  </si>
  <si>
    <t>Diameter (in)</t>
  </si>
  <si>
    <t>Length (in)</t>
  </si>
  <si>
    <t>3B0064</t>
  </si>
  <si>
    <t>DD</t>
  </si>
  <si>
    <t>AA</t>
  </si>
  <si>
    <t>3B0027</t>
  </si>
  <si>
    <t>10 mA</t>
  </si>
  <si>
    <t>50 mA</t>
  </si>
  <si>
    <t>20 mA</t>
  </si>
  <si>
    <t>100 mA</t>
  </si>
  <si>
    <t>C</t>
  </si>
  <si>
    <t>3B0070</t>
  </si>
  <si>
    <t>500 mA</t>
  </si>
  <si>
    <t>C-LMS</t>
  </si>
  <si>
    <t>3B3800</t>
  </si>
  <si>
    <t>175 mA</t>
  </si>
  <si>
    <t>750 mA</t>
  </si>
  <si>
    <t>D</t>
  </si>
  <si>
    <t>3B0075</t>
  </si>
  <si>
    <t>1000 mA</t>
  </si>
  <si>
    <t>D-LMS</t>
  </si>
  <si>
    <t>3B4000</t>
  </si>
  <si>
    <t>350 mA</t>
  </si>
  <si>
    <t>3000 mA</t>
  </si>
  <si>
    <t>SD-LMS</t>
  </si>
  <si>
    <t>3B4700</t>
  </si>
  <si>
    <t>85 mA</t>
  </si>
  <si>
    <t>TSD</t>
  </si>
  <si>
    <t>3B6100</t>
  </si>
  <si>
    <t>2000 mA</t>
  </si>
  <si>
    <t>SUB CC</t>
  </si>
  <si>
    <t>3B6600</t>
  </si>
  <si>
    <t>Cell Size</t>
  </si>
  <si>
    <t>P/N</t>
  </si>
  <si>
    <t>Rated Discharge Current</t>
  </si>
  <si>
    <t>Maximum Continuous Current</t>
  </si>
  <si>
    <t>.5g AA</t>
  </si>
  <si>
    <t>Energy/In^3</t>
  </si>
  <si>
    <t>Rated Capacity (amp-hrs)</t>
  </si>
  <si>
    <t>Weight (grams)</t>
  </si>
  <si>
    <t>Energy/gram</t>
  </si>
  <si>
    <t>num batteries</t>
  </si>
  <si>
    <t>total energy</t>
  </si>
  <si>
    <t>18650B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</si>
</sst>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"/>
  <sheetViews>
    <sheetView tabSelected="1" workbookViewId="0">
      <selection activeCell="D25" sqref="D23:D25"/>
    </sheetView>
  </sheetViews>
  <sheetFormatPr defaultRowHeight="18.75" x14ac:dyDescent="0.3"/>
  <cols>
    <col min="1" max="1" width="10" style="1" bestFit="1" customWidth="1"/>
    <col min="2" max="2" width="9.85546875" style="1" bestFit="1" customWidth="1"/>
    <col min="3" max="3" width="15.85546875" style="1" bestFit="1" customWidth="1"/>
    <col min="4" max="4" width="13" style="1" bestFit="1" customWidth="1"/>
    <col min="5" max="5" width="28.5703125" style="1" bestFit="1" customWidth="1"/>
    <col min="6" max="6" width="29.5703125" style="1" bestFit="1" customWidth="1"/>
    <col min="7" max="7" width="35.28515625" style="1" bestFit="1" customWidth="1"/>
    <col min="8" max="8" width="18.5703125" style="1" bestFit="1" customWidth="1"/>
    <col min="9" max="9" width="17.140625" style="1" bestFit="1" customWidth="1"/>
    <col min="10" max="10" width="9.5703125" style="1" bestFit="1" customWidth="1"/>
    <col min="11" max="11" width="8.85546875" style="1" bestFit="1" customWidth="1"/>
    <col min="12" max="12" width="15" style="2" bestFit="1" customWidth="1"/>
    <col min="13" max="13" width="15.7109375" style="2" bestFit="1" customWidth="1"/>
    <col min="14" max="14" width="9.7109375" style="3" bestFit="1" customWidth="1"/>
    <col min="15" max="15" width="9.140625" style="1"/>
    <col min="16" max="16" width="16.7109375" style="1" bestFit="1" customWidth="1"/>
    <col min="17" max="17" width="14.5703125" style="1" bestFit="1" customWidth="1"/>
    <col min="18" max="16384" width="9.140625" style="1"/>
  </cols>
  <sheetData>
    <row r="1" spans="1:18" x14ac:dyDescent="0.3">
      <c r="A1" s="1" t="s">
        <v>36</v>
      </c>
      <c r="B1" s="1" t="s">
        <v>37</v>
      </c>
      <c r="C1" s="1" t="s">
        <v>4</v>
      </c>
      <c r="D1" s="1" t="s">
        <v>5</v>
      </c>
      <c r="E1" s="1" t="s">
        <v>38</v>
      </c>
      <c r="F1" s="1" t="s">
        <v>42</v>
      </c>
      <c r="G1" s="1" t="s">
        <v>39</v>
      </c>
      <c r="H1" s="1" t="s">
        <v>43</v>
      </c>
      <c r="I1" s="1" t="s">
        <v>1</v>
      </c>
      <c r="J1" s="1" t="s">
        <v>2</v>
      </c>
      <c r="K1" s="1" t="s">
        <v>3</v>
      </c>
      <c r="L1" s="2" t="s">
        <v>41</v>
      </c>
      <c r="M1" s="2" t="s">
        <v>44</v>
      </c>
      <c r="P1" s="1" t="s">
        <v>45</v>
      </c>
      <c r="Q1" s="1" t="s">
        <v>46</v>
      </c>
    </row>
    <row r="2" spans="1:18" x14ac:dyDescent="0.3">
      <c r="A2" s="1" t="s">
        <v>40</v>
      </c>
      <c r="B2" s="1" t="s">
        <v>9</v>
      </c>
      <c r="C2" s="1">
        <v>0.54</v>
      </c>
      <c r="D2" s="1">
        <v>1.94</v>
      </c>
      <c r="E2" s="1" t="s">
        <v>10</v>
      </c>
      <c r="F2" s="1">
        <v>1.6</v>
      </c>
      <c r="G2" s="1" t="s">
        <v>11</v>
      </c>
      <c r="I2" s="1">
        <f>+(PI()/4)*(C2^2)*D2</f>
        <v>0.44430288262659012</v>
      </c>
      <c r="J2" s="1">
        <v>3.5</v>
      </c>
      <c r="K2" s="1">
        <f>+J2*F2</f>
        <v>5.6000000000000005</v>
      </c>
      <c r="L2" s="2">
        <f>+K2/I2</f>
        <v>12.604014556228895</v>
      </c>
      <c r="M2" s="2" t="e">
        <f>+K2/H2</f>
        <v>#DIV/0!</v>
      </c>
      <c r="N2" s="3">
        <f>+L2/$L$14</f>
        <v>0.72114377837172794</v>
      </c>
    </row>
    <row r="3" spans="1:18" x14ac:dyDescent="0.3">
      <c r="A3" s="1" t="s">
        <v>8</v>
      </c>
      <c r="B3" s="1" t="s">
        <v>6</v>
      </c>
      <c r="C3" s="1">
        <v>0.54</v>
      </c>
      <c r="D3" s="1">
        <v>1.94</v>
      </c>
      <c r="E3" s="1" t="s">
        <v>12</v>
      </c>
      <c r="F3" s="1">
        <v>2</v>
      </c>
      <c r="G3" s="1" t="s">
        <v>13</v>
      </c>
      <c r="I3" s="1">
        <f t="shared" ref="I3:I13" si="0">+(PI()/4)*(C3^2)*D3</f>
        <v>0.44430288262659012</v>
      </c>
      <c r="J3" s="1">
        <v>3.5</v>
      </c>
      <c r="K3" s="1">
        <f t="shared" ref="K3:K13" si="1">+J3*F3</f>
        <v>7</v>
      </c>
      <c r="L3" s="2">
        <f t="shared" ref="L3:L13" si="2">+K3/I3</f>
        <v>15.755018195286118</v>
      </c>
      <c r="M3" s="2" t="e">
        <f t="shared" ref="M3:M11" si="3">+K3/H3</f>
        <v>#DIV/0!</v>
      </c>
      <c r="N3" s="3">
        <f t="shared" ref="N3:N13" si="4">+L3/$L$14</f>
        <v>0.90142972296465984</v>
      </c>
      <c r="P3" s="1">
        <v>100</v>
      </c>
      <c r="Q3" s="1">
        <f>+P3*K3</f>
        <v>700</v>
      </c>
    </row>
    <row r="4" spans="1:18" x14ac:dyDescent="0.3">
      <c r="A4" s="1" t="s">
        <v>14</v>
      </c>
      <c r="B4" s="1" t="s">
        <v>15</v>
      </c>
      <c r="C4" s="1">
        <v>1.01</v>
      </c>
      <c r="D4" s="1">
        <v>1.9</v>
      </c>
      <c r="E4" s="1" t="s">
        <v>11</v>
      </c>
      <c r="F4" s="1">
        <v>7</v>
      </c>
      <c r="G4" s="1" t="s">
        <v>16</v>
      </c>
      <c r="I4" s="1">
        <f t="shared" si="0"/>
        <v>1.5222508663153003</v>
      </c>
      <c r="J4" s="1">
        <v>3.5</v>
      </c>
      <c r="K4" s="1">
        <f t="shared" si="1"/>
        <v>24.5</v>
      </c>
      <c r="L4" s="2">
        <f t="shared" si="2"/>
        <v>16.094587654467048</v>
      </c>
      <c r="M4" s="2" t="e">
        <f t="shared" si="3"/>
        <v>#DIV/0!</v>
      </c>
      <c r="N4" s="3">
        <f t="shared" si="4"/>
        <v>0.92085832658304922</v>
      </c>
    </row>
    <row r="5" spans="1:18" x14ac:dyDescent="0.3">
      <c r="A5" s="1" t="s">
        <v>17</v>
      </c>
      <c r="B5" s="1" t="s">
        <v>18</v>
      </c>
      <c r="C5" s="1">
        <v>1.01</v>
      </c>
      <c r="D5" s="1">
        <v>1.9</v>
      </c>
      <c r="E5" s="1" t="s">
        <v>19</v>
      </c>
      <c r="F5" s="1">
        <v>7</v>
      </c>
      <c r="G5" s="1" t="s">
        <v>20</v>
      </c>
      <c r="I5" s="1">
        <f t="shared" si="0"/>
        <v>1.5222508663153003</v>
      </c>
      <c r="J5" s="1">
        <v>3.5</v>
      </c>
      <c r="K5" s="1">
        <f t="shared" si="1"/>
        <v>24.5</v>
      </c>
      <c r="L5" s="2">
        <f t="shared" si="2"/>
        <v>16.094587654467048</v>
      </c>
      <c r="M5" s="2" t="e">
        <f t="shared" si="3"/>
        <v>#DIV/0!</v>
      </c>
      <c r="N5" s="3">
        <f t="shared" si="4"/>
        <v>0.92085832658304922</v>
      </c>
    </row>
    <row r="6" spans="1:18" x14ac:dyDescent="0.3">
      <c r="A6" s="1" t="s">
        <v>21</v>
      </c>
      <c r="B6" s="1" t="s">
        <v>22</v>
      </c>
      <c r="C6" s="1">
        <v>1.32</v>
      </c>
      <c r="D6" s="1">
        <v>2.34</v>
      </c>
      <c r="E6" s="1" t="s">
        <v>19</v>
      </c>
      <c r="F6" s="1">
        <v>15</v>
      </c>
      <c r="G6" s="1" t="s">
        <v>23</v>
      </c>
      <c r="I6" s="1">
        <f t="shared" si="0"/>
        <v>3.2022379581746909</v>
      </c>
      <c r="J6" s="1">
        <v>3.5</v>
      </c>
      <c r="K6" s="1">
        <f t="shared" si="1"/>
        <v>52.5</v>
      </c>
      <c r="L6" s="2">
        <f t="shared" si="2"/>
        <v>16.394784112148102</v>
      </c>
      <c r="M6" s="2" t="e">
        <f t="shared" si="3"/>
        <v>#DIV/0!</v>
      </c>
      <c r="N6" s="3">
        <f t="shared" si="4"/>
        <v>0.93803418803418792</v>
      </c>
    </row>
    <row r="7" spans="1:18" x14ac:dyDescent="0.3">
      <c r="A7" s="1" t="s">
        <v>24</v>
      </c>
      <c r="B7" s="1" t="s">
        <v>25</v>
      </c>
      <c r="C7" s="1">
        <v>1.32</v>
      </c>
      <c r="D7" s="1">
        <v>2.34</v>
      </c>
      <c r="E7" s="1" t="s">
        <v>19</v>
      </c>
      <c r="F7" s="1">
        <v>15</v>
      </c>
      <c r="G7" s="1" t="s">
        <v>23</v>
      </c>
      <c r="I7" s="1">
        <f t="shared" si="0"/>
        <v>3.2022379581746909</v>
      </c>
      <c r="J7" s="1">
        <v>3.5</v>
      </c>
      <c r="K7" s="1">
        <f t="shared" si="1"/>
        <v>52.5</v>
      </c>
      <c r="L7" s="2">
        <f t="shared" si="2"/>
        <v>16.394784112148102</v>
      </c>
      <c r="M7" s="2" t="e">
        <f t="shared" si="3"/>
        <v>#DIV/0!</v>
      </c>
      <c r="N7" s="3">
        <f t="shared" si="4"/>
        <v>0.93803418803418792</v>
      </c>
    </row>
    <row r="8" spans="1:18" x14ac:dyDescent="0.3">
      <c r="A8" s="1" t="s">
        <v>7</v>
      </c>
      <c r="B8" s="1" t="s">
        <v>0</v>
      </c>
      <c r="C8" s="1">
        <v>1.32</v>
      </c>
      <c r="D8" s="1">
        <v>4.3899999999999997</v>
      </c>
      <c r="E8" s="1" t="s">
        <v>26</v>
      </c>
      <c r="F8" s="1">
        <v>30</v>
      </c>
      <c r="G8" s="1" t="s">
        <v>27</v>
      </c>
      <c r="H8" s="1">
        <v>216</v>
      </c>
      <c r="I8" s="1">
        <f t="shared" si="0"/>
        <v>6.0076173659773042</v>
      </c>
      <c r="J8" s="1">
        <v>3.5</v>
      </c>
      <c r="K8" s="1">
        <f t="shared" si="1"/>
        <v>105</v>
      </c>
      <c r="L8" s="2">
        <f t="shared" si="2"/>
        <v>17.477810853041714</v>
      </c>
      <c r="M8" s="2">
        <f t="shared" si="3"/>
        <v>0.4861111111111111</v>
      </c>
      <c r="N8" s="3">
        <f t="shared" si="4"/>
        <v>1</v>
      </c>
      <c r="P8" s="1">
        <v>24</v>
      </c>
      <c r="Q8" s="1">
        <f>+P8*K8</f>
        <v>2520</v>
      </c>
    </row>
    <row r="9" spans="1:18" x14ac:dyDescent="0.3">
      <c r="A9" s="1" t="s">
        <v>28</v>
      </c>
      <c r="B9" s="1" t="s">
        <v>29</v>
      </c>
      <c r="C9" s="1">
        <v>1.75</v>
      </c>
      <c r="D9" s="1">
        <v>2.67</v>
      </c>
      <c r="E9" s="1" t="s">
        <v>30</v>
      </c>
      <c r="F9" s="1">
        <v>32</v>
      </c>
      <c r="G9" s="1" t="s">
        <v>23</v>
      </c>
      <c r="H9" s="1">
        <v>208</v>
      </c>
      <c r="I9" s="1">
        <f t="shared" si="0"/>
        <v>6.4221026073305092</v>
      </c>
      <c r="J9" s="1">
        <v>3.5</v>
      </c>
      <c r="K9" s="1">
        <f t="shared" si="1"/>
        <v>112</v>
      </c>
      <c r="L9" s="2">
        <f t="shared" si="2"/>
        <v>17.439771185243536</v>
      </c>
      <c r="M9" s="2">
        <f t="shared" si="3"/>
        <v>0.53846153846153844</v>
      </c>
      <c r="N9" s="3">
        <f t="shared" si="4"/>
        <v>0.99782354505847304</v>
      </c>
      <c r="P9" s="1">
        <v>24</v>
      </c>
      <c r="Q9" s="1">
        <f>+P9*K9</f>
        <v>2688</v>
      </c>
    </row>
    <row r="10" spans="1:18" x14ac:dyDescent="0.3">
      <c r="A10" s="1" t="s">
        <v>31</v>
      </c>
      <c r="B10" s="1" t="s">
        <v>32</v>
      </c>
      <c r="C10" s="1">
        <v>1.75</v>
      </c>
      <c r="D10" s="1">
        <v>3.73</v>
      </c>
      <c r="E10" s="1" t="s">
        <v>16</v>
      </c>
      <c r="F10" s="1">
        <v>40</v>
      </c>
      <c r="G10" s="1" t="s">
        <v>33</v>
      </c>
      <c r="H10" s="1">
        <v>295</v>
      </c>
      <c r="I10" s="1">
        <f t="shared" si="0"/>
        <v>8.9717013952594762</v>
      </c>
      <c r="J10" s="1">
        <v>3.5</v>
      </c>
      <c r="K10" s="1">
        <f t="shared" si="1"/>
        <v>140</v>
      </c>
      <c r="L10" s="2">
        <f t="shared" si="2"/>
        <v>15.604621000201153</v>
      </c>
      <c r="M10" s="2">
        <f t="shared" si="3"/>
        <v>0.47457627118644069</v>
      </c>
      <c r="N10" s="3">
        <f t="shared" si="4"/>
        <v>0.89282468676478643</v>
      </c>
    </row>
    <row r="11" spans="1:18" x14ac:dyDescent="0.3">
      <c r="A11" s="1" t="s">
        <v>34</v>
      </c>
      <c r="B11" s="1" t="s">
        <v>35</v>
      </c>
      <c r="C11" s="1">
        <v>0.83</v>
      </c>
      <c r="D11" s="1">
        <v>5</v>
      </c>
      <c r="E11" s="1" t="s">
        <v>13</v>
      </c>
      <c r="F11" s="1">
        <v>10</v>
      </c>
      <c r="G11" s="1" t="s">
        <v>23</v>
      </c>
      <c r="I11" s="1">
        <f t="shared" si="0"/>
        <v>2.7053039738225104</v>
      </c>
      <c r="J11" s="1">
        <v>3.5</v>
      </c>
      <c r="K11" s="1">
        <f t="shared" si="1"/>
        <v>35</v>
      </c>
      <c r="L11" s="2">
        <f t="shared" si="2"/>
        <v>12.937547994115459</v>
      </c>
      <c r="M11" s="2" t="e">
        <f t="shared" si="3"/>
        <v>#DIV/0!</v>
      </c>
      <c r="N11" s="3">
        <f t="shared" si="4"/>
        <v>0.74022702859631306</v>
      </c>
    </row>
    <row r="13" spans="1:18" x14ac:dyDescent="0.3">
      <c r="A13" s="1" t="s">
        <v>8</v>
      </c>
      <c r="B13" s="1" t="s">
        <v>47</v>
      </c>
      <c r="C13" s="1">
        <v>0.72799999999999998</v>
      </c>
      <c r="D13" s="1">
        <v>2.5710000000000002</v>
      </c>
      <c r="F13" s="1">
        <v>3.25</v>
      </c>
      <c r="H13" s="1">
        <v>48.5</v>
      </c>
      <c r="I13" s="1">
        <f t="shared" si="0"/>
        <v>1.0701747912514157</v>
      </c>
      <c r="J13" s="1">
        <v>3.5</v>
      </c>
      <c r="K13" s="1">
        <f t="shared" si="1"/>
        <v>11.375</v>
      </c>
      <c r="L13" s="2">
        <f t="shared" si="2"/>
        <v>10.629104790161028</v>
      </c>
      <c r="N13" s="3">
        <f t="shared" si="4"/>
        <v>0.60814851925870417</v>
      </c>
      <c r="P13" s="1">
        <v>169</v>
      </c>
      <c r="Q13" s="1">
        <f t="shared" ref="Q13" si="5">+P13*K13</f>
        <v>1922.375</v>
      </c>
      <c r="R13" s="1">
        <f>+Q13/Q9</f>
        <v>0.71516927083333337</v>
      </c>
    </row>
    <row r="14" spans="1:18" x14ac:dyDescent="0.3">
      <c r="L14" s="2">
        <f>+MAX(L2:L10)</f>
        <v>17.477810853041714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</dc:creator>
  <cp:lastModifiedBy>Gene Massion</cp:lastModifiedBy>
  <dcterms:created xsi:type="dcterms:W3CDTF">2016-11-27T16:42:33Z</dcterms:created>
  <dcterms:modified xsi:type="dcterms:W3CDTF">2016-12-02T21:16:56Z</dcterms:modified>
</cp:coreProperties>
</file>