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354"/>
  <workbookPr defaultThemeVersion="166925"/>
  <mc:AlternateContent xmlns:mc="http://schemas.openxmlformats.org/markup-compatibility/2006">
    <mc:Choice Requires="x15">
      <x15ac:absPath xmlns:x15ac="http://schemas.microsoft.com/office/spreadsheetml/2010/11/ac" url="\\atlas\ProjectLibrary\CPF\Calcs\"/>
    </mc:Choice>
  </mc:AlternateContent>
  <xr:revisionPtr revIDLastSave="0" documentId="13_ncr:1_{28A3BF81-A542-4900-8ABB-7DF9CE11CC82}" xr6:coauthVersionLast="36" xr6:coauthVersionMax="36" xr10:uidLastSave="{00000000-0000-0000-0000-000000000000}"/>
  <bookViews>
    <workbookView xWindow="0" yWindow="0" windowWidth="28770" windowHeight="12030" xr2:uid="{F133E23C-E785-4ADA-BDE8-B5FA15B5F7C4}"/>
  </bookViews>
  <sheets>
    <sheet name="Sheet1" sheetId="1" r:id="rId1"/>
  </sheets>
  <calcPr calcId="19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E17" i="1" l="1"/>
  <c r="E16" i="1"/>
  <c r="C1" i="1"/>
  <c r="F18" i="1"/>
  <c r="B20" i="1"/>
  <c r="B21" i="1" s="1"/>
</calcChain>
</file>

<file path=xl/sharedStrings.xml><?xml version="1.0" encoding="utf-8"?>
<sst xmlns="http://schemas.openxmlformats.org/spreadsheetml/2006/main" count="51" uniqueCount="48">
  <si>
    <t>Actual</t>
  </si>
  <si>
    <t>Wild guess for future</t>
  </si>
  <si>
    <t>Surface Ops</t>
  </si>
  <si>
    <t>Retract Fast</t>
  </si>
  <si>
    <t>Retract Slow</t>
  </si>
  <si>
    <t>Descend</t>
  </si>
  <si>
    <t>Park</t>
  </si>
  <si>
    <t>Anchor</t>
  </si>
  <si>
    <t>Start CP Mode</t>
  </si>
  <si>
    <t>DeAnchor</t>
  </si>
  <si>
    <t>Ascend</t>
  </si>
  <si>
    <t>Init Profile</t>
  </si>
  <si>
    <t>Surface Ops Set Bellows</t>
  </si>
  <si>
    <t>Dump CP Data</t>
  </si>
  <si>
    <t>Total</t>
  </si>
  <si>
    <t>Without any derating, the new battery pack should have about 4600 KJoules.  4600 / 8.6 = 535 or so  50 meter-ish profiles.  Which would be an optimistic upper limit if you believe any of these numbers.</t>
  </si>
  <si>
    <t>Here’s Dana’s data which includes 3 kJ of energy for the ISUS</t>
  </si>
  <si>
    <t>Subsystem:</t>
  </si>
  <si>
    <t>percent</t>
  </si>
  <si>
    <t>mean</t>
  </si>
  <si>
    <t>stdDev</t>
  </si>
  <si>
    <t>min</t>
  </si>
  <si>
    <t>max</t>
  </si>
  <si>
    <t>(257 profiles)</t>
  </si>
  <si>
    <t>%</t>
  </si>
  <si>
    <t>kJ</t>
  </si>
  <si>
    <t>Apex(260ml):</t>
  </si>
  <si>
    <t>Apf9i:</t>
  </si>
  <si>
    <t>Iridium/GPS:</t>
  </si>
  <si>
    <t>Isus:</t>
  </si>
  <si>
    <t>Optode:</t>
  </si>
  <si>
    <t>Sbe41cp:</t>
  </si>
  <si>
    <t>Self-Discharge:</t>
  </si>
  <si>
    <t>Total:</t>
  </si>
  <si>
    <t>Our current packs have about 3000 kJoules which would suggest we should get 3000/67.8 =  44 profiles. 
 We stopped the mission after 26 profiles with a battery voltage of 29.75.  
That’s about half the energy available so we might have been able to get 52 profiles 
which is at least in the same order of magnitude as 44.</t>
  </si>
  <si>
    <t>1X 18650B</t>
  </si>
  <si>
    <t>volts</t>
  </si>
  <si>
    <t>amp-hrs</t>
  </si>
  <si>
    <t>joules</t>
  </si>
  <si>
    <t>Num battereis</t>
  </si>
  <si>
    <t>Pack Energy</t>
  </si>
  <si>
    <t>Joules</t>
  </si>
  <si>
    <t>Num Profiles</t>
  </si>
  <si>
    <t>profiles</t>
  </si>
  <si>
    <t>Here’s a first pass at the energy in Joules from one profile from the March 20-24, 2017 deployment (3.5 hour profile period)  and a wild guess at what might be achievable in the future.  I made my guesses and didn’t change them even after I saw the pretty unrealistic total just for fun.</t>
  </si>
  <si>
    <t>Joules minus anchor energy</t>
  </si>
  <si>
    <t>uprating based on
battery end of life</t>
  </si>
  <si>
    <t>Percent anchor energy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</si>
</sst>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0" fontId="0" fillId="0" borderId="0" xfId="0" applyAlignment="1">
      <alignment wrapText="1"/>
    </xf>
    <xf numFmtId="10" fontId="0" fillId="0" borderId="0" xfId="0" applyNumberForma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A80886-EC57-4C65-B5CF-BF2DD3E8491F}">
  <dimension ref="A1:G39"/>
  <sheetViews>
    <sheetView tabSelected="1" workbookViewId="0">
      <selection activeCell="F21" sqref="F21"/>
    </sheetView>
  </sheetViews>
  <sheetFormatPr defaultColWidth="90.85546875" defaultRowHeight="15" x14ac:dyDescent="0.25"/>
  <cols>
    <col min="2" max="2" width="19.42578125" customWidth="1"/>
    <col min="3" max="3" width="19.85546875" bestFit="1" customWidth="1"/>
    <col min="4" max="4" width="7.140625" bestFit="1" customWidth="1"/>
    <col min="5" max="5" width="28.5703125" customWidth="1"/>
    <col min="6" max="6" width="25.28515625" customWidth="1"/>
  </cols>
  <sheetData>
    <row r="1" spans="1:6" ht="45" x14ac:dyDescent="0.25">
      <c r="A1" s="1" t="s">
        <v>44</v>
      </c>
      <c r="B1" s="1" t="s">
        <v>46</v>
      </c>
      <c r="C1">
        <f>29.75/28</f>
        <v>1.0625</v>
      </c>
    </row>
    <row r="3" spans="1:6" x14ac:dyDescent="0.25">
      <c r="B3" t="s">
        <v>0</v>
      </c>
      <c r="C3" t="s">
        <v>1</v>
      </c>
    </row>
    <row r="4" spans="1:6" x14ac:dyDescent="0.25">
      <c r="A4" t="s">
        <v>2</v>
      </c>
      <c r="B4">
        <v>216</v>
      </c>
      <c r="C4">
        <v>216</v>
      </c>
    </row>
    <row r="5" spans="1:6" x14ac:dyDescent="0.25">
      <c r="A5" t="s">
        <v>3</v>
      </c>
      <c r="B5">
        <v>2684</v>
      </c>
      <c r="C5">
        <v>100</v>
      </c>
    </row>
    <row r="6" spans="1:6" x14ac:dyDescent="0.25">
      <c r="A6" t="s">
        <v>4</v>
      </c>
      <c r="B6">
        <v>734</v>
      </c>
      <c r="C6">
        <v>500</v>
      </c>
    </row>
    <row r="7" spans="1:6" x14ac:dyDescent="0.25">
      <c r="A7" t="s">
        <v>5</v>
      </c>
      <c r="B7">
        <v>1972</v>
      </c>
      <c r="C7">
        <v>1500</v>
      </c>
    </row>
    <row r="8" spans="1:6" x14ac:dyDescent="0.25">
      <c r="A8" t="s">
        <v>6</v>
      </c>
      <c r="B8">
        <v>0</v>
      </c>
      <c r="C8">
        <v>0</v>
      </c>
    </row>
    <row r="9" spans="1:6" x14ac:dyDescent="0.25">
      <c r="A9" t="s">
        <v>7</v>
      </c>
      <c r="B9">
        <v>49771</v>
      </c>
      <c r="C9">
        <v>500</v>
      </c>
    </row>
    <row r="10" spans="1:6" x14ac:dyDescent="0.25">
      <c r="A10" t="s">
        <v>8</v>
      </c>
      <c r="B10">
        <v>133</v>
      </c>
      <c r="C10">
        <v>133</v>
      </c>
    </row>
    <row r="11" spans="1:6" x14ac:dyDescent="0.25">
      <c r="A11" t="s">
        <v>9</v>
      </c>
      <c r="B11">
        <v>1747</v>
      </c>
      <c r="C11">
        <v>2500</v>
      </c>
    </row>
    <row r="12" spans="1:6" x14ac:dyDescent="0.25">
      <c r="A12" t="s">
        <v>10</v>
      </c>
      <c r="B12">
        <v>4737</v>
      </c>
      <c r="C12">
        <v>1500</v>
      </c>
    </row>
    <row r="13" spans="1:6" x14ac:dyDescent="0.25">
      <c r="A13" t="s">
        <v>11</v>
      </c>
      <c r="B13">
        <v>2</v>
      </c>
      <c r="C13">
        <v>2</v>
      </c>
    </row>
    <row r="14" spans="1:6" x14ac:dyDescent="0.25">
      <c r="A14" t="s">
        <v>12</v>
      </c>
      <c r="B14">
        <v>5648</v>
      </c>
      <c r="C14">
        <v>1500</v>
      </c>
    </row>
    <row r="15" spans="1:6" x14ac:dyDescent="0.25">
      <c r="A15" t="s">
        <v>13</v>
      </c>
      <c r="B15">
        <v>193</v>
      </c>
      <c r="C15">
        <v>193</v>
      </c>
    </row>
    <row r="16" spans="1:6" x14ac:dyDescent="0.25">
      <c r="A16" t="s">
        <v>14</v>
      </c>
      <c r="B16">
        <v>67837</v>
      </c>
      <c r="C16">
        <v>8644</v>
      </c>
      <c r="E16">
        <f>B16-B9</f>
        <v>18066</v>
      </c>
      <c r="F16" t="s">
        <v>45</v>
      </c>
    </row>
    <row r="17" spans="1:7" x14ac:dyDescent="0.25">
      <c r="E17" s="2">
        <f>B9/B16</f>
        <v>0.7336851570676769</v>
      </c>
      <c r="F17" t="s">
        <v>47</v>
      </c>
    </row>
    <row r="18" spans="1:7" x14ac:dyDescent="0.25">
      <c r="A18" t="s">
        <v>35</v>
      </c>
      <c r="B18">
        <v>3.8</v>
      </c>
      <c r="C18" t="s">
        <v>36</v>
      </c>
      <c r="D18">
        <v>3.4</v>
      </c>
      <c r="E18" t="s">
        <v>37</v>
      </c>
      <c r="F18">
        <f>B18*D18*3600</f>
        <v>46512</v>
      </c>
      <c r="G18" t="s">
        <v>38</v>
      </c>
    </row>
    <row r="19" spans="1:7" x14ac:dyDescent="0.25">
      <c r="A19" t="s">
        <v>39</v>
      </c>
      <c r="B19">
        <v>144</v>
      </c>
    </row>
    <row r="20" spans="1:7" x14ac:dyDescent="0.25">
      <c r="A20" t="s">
        <v>40</v>
      </c>
      <c r="B20">
        <f>B19*F18</f>
        <v>6697728</v>
      </c>
      <c r="C20" t="s">
        <v>41</v>
      </c>
    </row>
    <row r="21" spans="1:7" x14ac:dyDescent="0.25">
      <c r="A21" t="s">
        <v>42</v>
      </c>
      <c r="B21">
        <f>B20/C16</f>
        <v>774.84127718648779</v>
      </c>
      <c r="C21" t="s">
        <v>43</v>
      </c>
    </row>
    <row r="24" spans="1:7" ht="75" x14ac:dyDescent="0.25">
      <c r="A24" s="1" t="s">
        <v>34</v>
      </c>
    </row>
    <row r="26" spans="1:7" x14ac:dyDescent="0.25">
      <c r="A26" t="s">
        <v>15</v>
      </c>
    </row>
    <row r="28" spans="1:7" x14ac:dyDescent="0.25">
      <c r="A28" t="s">
        <v>16</v>
      </c>
    </row>
    <row r="30" spans="1:7" x14ac:dyDescent="0.25">
      <c r="A30" t="s">
        <v>17</v>
      </c>
      <c r="B30" t="s">
        <v>18</v>
      </c>
      <c r="C30" t="s">
        <v>19</v>
      </c>
      <c r="D30" t="s">
        <v>20</v>
      </c>
      <c r="E30" t="s">
        <v>21</v>
      </c>
      <c r="F30" t="s">
        <v>22</v>
      </c>
    </row>
    <row r="31" spans="1:7" x14ac:dyDescent="0.25">
      <c r="A31" t="s">
        <v>23</v>
      </c>
      <c r="B31" t="s">
        <v>24</v>
      </c>
      <c r="C31" t="s">
        <v>25</v>
      </c>
      <c r="D31" t="s">
        <v>25</v>
      </c>
      <c r="E31" t="s">
        <v>25</v>
      </c>
      <c r="F31" t="s">
        <v>25</v>
      </c>
    </row>
    <row r="32" spans="1:7" x14ac:dyDescent="0.25">
      <c r="A32" t="s">
        <v>26</v>
      </c>
      <c r="B32">
        <v>26.5</v>
      </c>
      <c r="C32">
        <v>4.0199999999999996</v>
      </c>
      <c r="D32">
        <v>0</v>
      </c>
      <c r="E32">
        <v>4.0199999999999996</v>
      </c>
      <c r="F32">
        <v>4.0199999999999996</v>
      </c>
    </row>
    <row r="33" spans="1:6" x14ac:dyDescent="0.25">
      <c r="A33" t="s">
        <v>27</v>
      </c>
      <c r="B33">
        <v>13.7</v>
      </c>
      <c r="C33">
        <v>2.08</v>
      </c>
      <c r="D33">
        <v>0</v>
      </c>
      <c r="E33">
        <v>2.08</v>
      </c>
      <c r="F33">
        <v>2.08</v>
      </c>
    </row>
    <row r="34" spans="1:6" x14ac:dyDescent="0.25">
      <c r="A34" t="s">
        <v>28</v>
      </c>
      <c r="B34">
        <v>14.1</v>
      </c>
      <c r="C34">
        <v>2.14</v>
      </c>
      <c r="D34">
        <v>5.3999999999999999E-2</v>
      </c>
      <c r="E34">
        <v>2.06</v>
      </c>
      <c r="F34">
        <v>2.2400000000000002</v>
      </c>
    </row>
    <row r="35" spans="1:6" x14ac:dyDescent="0.25">
      <c r="A35" t="s">
        <v>29</v>
      </c>
      <c r="B35">
        <v>19.600000000000001</v>
      </c>
      <c r="C35">
        <v>2.97</v>
      </c>
      <c r="D35">
        <v>0</v>
      </c>
      <c r="E35">
        <v>2.97</v>
      </c>
      <c r="F35">
        <v>2.97</v>
      </c>
    </row>
    <row r="36" spans="1:6" x14ac:dyDescent="0.25">
      <c r="A36" t="s">
        <v>30</v>
      </c>
      <c r="B36">
        <v>0.6</v>
      </c>
      <c r="C36">
        <v>0.09</v>
      </c>
      <c r="D36">
        <v>0</v>
      </c>
      <c r="E36">
        <v>0.09</v>
      </c>
      <c r="F36">
        <v>0.09</v>
      </c>
    </row>
    <row r="37" spans="1:6" x14ac:dyDescent="0.25">
      <c r="A37" t="s">
        <v>31</v>
      </c>
      <c r="B37">
        <v>18.899999999999999</v>
      </c>
      <c r="C37">
        <v>2.86</v>
      </c>
      <c r="D37">
        <v>0</v>
      </c>
      <c r="E37">
        <v>2.86</v>
      </c>
      <c r="F37">
        <v>2.86</v>
      </c>
    </row>
    <row r="38" spans="1:6" x14ac:dyDescent="0.25">
      <c r="A38" t="s">
        <v>32</v>
      </c>
      <c r="B38">
        <v>6.6</v>
      </c>
      <c r="C38">
        <v>1.01</v>
      </c>
      <c r="D38">
        <v>0.59699999999999998</v>
      </c>
      <c r="E38">
        <v>0</v>
      </c>
      <c r="F38">
        <v>2.06</v>
      </c>
    </row>
    <row r="39" spans="1:6" x14ac:dyDescent="0.25">
      <c r="A39" t="s">
        <v>33</v>
      </c>
      <c r="B39">
        <v>100</v>
      </c>
      <c r="C39">
        <v>15.16</v>
      </c>
      <c r="D39">
        <v>0.6</v>
      </c>
      <c r="E39">
        <v>14.1</v>
      </c>
      <c r="F39">
        <v>16.22</v>
      </c>
    </row>
  </sheetData>
  <pageMargins left="0.7" right="0.7" top="0.75" bottom="0.75" header="0.3" footer="0.3"/>
  <pageSetup orientation="portrait" horizontalDpi="1200" verticalDpi="12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MBARI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Gene Massion</dc:creator>
  <cp:lastModifiedBy>Gene Massion</cp:lastModifiedBy>
  <dcterms:created xsi:type="dcterms:W3CDTF">2020-02-11T23:03:27Z</dcterms:created>
  <dcterms:modified xsi:type="dcterms:W3CDTF">2020-02-12T01:18:19Z</dcterms:modified>
</cp:coreProperties>
</file>