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CPF\Calcs\"/>
    </mc:Choice>
  </mc:AlternateContent>
  <bookViews>
    <workbookView xWindow="0" yWindow="60" windowWidth="40140" windowHeight="16335" activeTab="5"/>
  </bookViews>
  <sheets>
    <sheet name="Mot Controller" sheetId="1" r:id="rId1"/>
    <sheet name="Sheet2" sheetId="2" r:id="rId2"/>
    <sheet name="Mot Valve" sheetId="3" r:id="rId3"/>
    <sheet name="Iridum Modem" sheetId="4" r:id="rId4"/>
    <sheet name="Motherboard Power" sheetId="5" r:id="rId5"/>
    <sheet name="Batttery Charger" sheetId="6" r:id="rId6"/>
  </sheets>
  <calcPr calcId="162913"/>
</workbook>
</file>

<file path=xl/calcChain.xml><?xml version="1.0" encoding="utf-8"?>
<calcChain xmlns="http://schemas.openxmlformats.org/spreadsheetml/2006/main">
  <c r="H7" i="6" l="1"/>
  <c r="H8" i="6"/>
  <c r="H9" i="6"/>
  <c r="H10" i="6"/>
  <c r="H11" i="6"/>
  <c r="H12" i="6"/>
  <c r="H13" i="6"/>
  <c r="H14" i="6"/>
  <c r="I14" i="6" s="1"/>
  <c r="J14" i="6" s="1"/>
  <c r="H15" i="6"/>
  <c r="H16" i="6"/>
  <c r="H17" i="6"/>
  <c r="H18" i="6"/>
  <c r="K18" i="6" s="1"/>
  <c r="H19" i="6"/>
  <c r="H20" i="6"/>
  <c r="K20" i="6" s="1"/>
  <c r="H21" i="6"/>
  <c r="K21" i="6" s="1"/>
  <c r="H22" i="6"/>
  <c r="I22" i="6" s="1"/>
  <c r="J22" i="6" s="1"/>
  <c r="H23" i="6"/>
  <c r="H24" i="6"/>
  <c r="H25" i="6"/>
  <c r="H26" i="6"/>
  <c r="I26" i="6" s="1"/>
  <c r="J26" i="6" s="1"/>
  <c r="H27" i="6"/>
  <c r="H28" i="6"/>
  <c r="H29" i="6"/>
  <c r="H30" i="6"/>
  <c r="I30" i="6" s="1"/>
  <c r="J30" i="6" s="1"/>
  <c r="H31" i="6"/>
  <c r="K31" i="6" s="1"/>
  <c r="H32" i="6"/>
  <c r="I32" i="6" s="1"/>
  <c r="J32" i="6" s="1"/>
  <c r="H33" i="6"/>
  <c r="K33" i="6" s="1"/>
  <c r="H34" i="6"/>
  <c r="I34" i="6" s="1"/>
  <c r="J34" i="6" s="1"/>
  <c r="H35" i="6"/>
  <c r="K35" i="6" s="1"/>
  <c r="H36" i="6"/>
  <c r="I36" i="6" s="1"/>
  <c r="J36" i="6" s="1"/>
  <c r="H37" i="6"/>
  <c r="H38" i="6"/>
  <c r="I38" i="6" s="1"/>
  <c r="J38" i="6" s="1"/>
  <c r="H39" i="6"/>
  <c r="K39" i="6" s="1"/>
  <c r="H40" i="6"/>
  <c r="H41" i="6"/>
  <c r="H42" i="6"/>
  <c r="I42" i="6" s="1"/>
  <c r="J42" i="6" s="1"/>
  <c r="H43" i="6"/>
  <c r="H44" i="6"/>
  <c r="H45" i="6"/>
  <c r="H46" i="6"/>
  <c r="K46" i="6" s="1"/>
  <c r="H47" i="6"/>
  <c r="K47" i="6" s="1"/>
  <c r="H48" i="6"/>
  <c r="I48" i="6" s="1"/>
  <c r="J48" i="6" s="1"/>
  <c r="H49" i="6"/>
  <c r="H50" i="6"/>
  <c r="I50" i="6" s="1"/>
  <c r="J50" i="6" s="1"/>
  <c r="H51" i="6"/>
  <c r="K51" i="6" s="1"/>
  <c r="H52" i="6"/>
  <c r="K52" i="6" s="1"/>
  <c r="H53" i="6"/>
  <c r="K53" i="6" s="1"/>
  <c r="H54" i="6"/>
  <c r="I54" i="6" s="1"/>
  <c r="J54" i="6" s="1"/>
  <c r="H55" i="6"/>
  <c r="H56" i="6"/>
  <c r="H57" i="6"/>
  <c r="H58" i="6"/>
  <c r="I58" i="6" s="1"/>
  <c r="J58" i="6" s="1"/>
  <c r="H59" i="6"/>
  <c r="H60" i="6"/>
  <c r="H61" i="6"/>
  <c r="H62" i="6"/>
  <c r="K62" i="6" s="1"/>
  <c r="H63" i="6"/>
  <c r="K63" i="6" s="1"/>
  <c r="H64" i="6"/>
  <c r="I64" i="6" s="1"/>
  <c r="J64" i="6" s="1"/>
  <c r="H65" i="6"/>
  <c r="K65" i="6" s="1"/>
  <c r="H66" i="6"/>
  <c r="I66" i="6" s="1"/>
  <c r="J66" i="6" s="1"/>
  <c r="H67" i="6"/>
  <c r="K67" i="6" s="1"/>
  <c r="H68" i="6"/>
  <c r="I68" i="6" s="1"/>
  <c r="J68" i="6" s="1"/>
  <c r="H69" i="6"/>
  <c r="K69" i="6" s="1"/>
  <c r="H70" i="6"/>
  <c r="K70" i="6" s="1"/>
  <c r="H71" i="6"/>
  <c r="K71" i="6" s="1"/>
  <c r="H72" i="6"/>
  <c r="H73" i="6"/>
  <c r="H74" i="6"/>
  <c r="K74" i="6" s="1"/>
  <c r="H75" i="6"/>
  <c r="K75" i="6" s="1"/>
  <c r="H76" i="6"/>
  <c r="H77" i="6"/>
  <c r="H78" i="6"/>
  <c r="I78" i="6" s="1"/>
  <c r="J78" i="6" s="1"/>
  <c r="H79" i="6"/>
  <c r="K79" i="6" s="1"/>
  <c r="H80" i="6"/>
  <c r="I80" i="6" s="1"/>
  <c r="J80" i="6" s="1"/>
  <c r="H81" i="6"/>
  <c r="K81" i="6" s="1"/>
  <c r="H82" i="6"/>
  <c r="K82" i="6" s="1"/>
  <c r="H83" i="6"/>
  <c r="K83" i="6" s="1"/>
  <c r="H84" i="6"/>
  <c r="I84" i="6" s="1"/>
  <c r="J84" i="6" s="1"/>
  <c r="H85" i="6"/>
  <c r="K85" i="6" s="1"/>
  <c r="H86" i="6"/>
  <c r="I86" i="6" s="1"/>
  <c r="J86" i="6" s="1"/>
  <c r="H87" i="6"/>
  <c r="H88" i="6"/>
  <c r="K88" i="6" s="1"/>
  <c r="H89" i="6"/>
  <c r="H90" i="6"/>
  <c r="I90" i="6" s="1"/>
  <c r="J90" i="6" s="1"/>
  <c r="H91" i="6"/>
  <c r="K91" i="6" s="1"/>
  <c r="H92" i="6"/>
  <c r="K92" i="6" s="1"/>
  <c r="H93" i="6"/>
  <c r="K93" i="6" s="1"/>
  <c r="I10" i="6"/>
  <c r="J10" i="6" s="1"/>
  <c r="K15" i="6"/>
  <c r="I16" i="6"/>
  <c r="J16" i="6" s="1"/>
  <c r="K17" i="6"/>
  <c r="K19" i="6"/>
  <c r="K76" i="6"/>
  <c r="K87" i="6"/>
  <c r="K37" i="6"/>
  <c r="H6" i="6"/>
  <c r="I6" i="6" s="1"/>
  <c r="J6" i="6" s="1"/>
  <c r="M93" i="6"/>
  <c r="M92" i="6"/>
  <c r="M91" i="6"/>
  <c r="M90" i="6"/>
  <c r="M89" i="6"/>
  <c r="K89" i="6"/>
  <c r="M88" i="6"/>
  <c r="I88" i="6"/>
  <c r="J88" i="6" s="1"/>
  <c r="M87" i="6"/>
  <c r="M86" i="6"/>
  <c r="M85" i="6"/>
  <c r="M84" i="6"/>
  <c r="M83" i="6"/>
  <c r="M82" i="6"/>
  <c r="M81" i="6"/>
  <c r="M80" i="6"/>
  <c r="M79" i="6"/>
  <c r="M78" i="6"/>
  <c r="M77" i="6"/>
  <c r="K77" i="6"/>
  <c r="M76" i="6"/>
  <c r="I76" i="6"/>
  <c r="J76" i="6" s="1"/>
  <c r="M75" i="6"/>
  <c r="M74" i="6"/>
  <c r="M73" i="6"/>
  <c r="K73" i="6"/>
  <c r="M72" i="6"/>
  <c r="I72" i="6"/>
  <c r="J72" i="6" s="1"/>
  <c r="M71" i="6"/>
  <c r="M70" i="6"/>
  <c r="M69" i="6"/>
  <c r="M68" i="6"/>
  <c r="M67" i="6"/>
  <c r="M66" i="6"/>
  <c r="M65" i="6"/>
  <c r="M64" i="6"/>
  <c r="M63" i="6"/>
  <c r="M62" i="6"/>
  <c r="M61" i="6"/>
  <c r="K61" i="6"/>
  <c r="M60" i="6"/>
  <c r="I60" i="6"/>
  <c r="J60" i="6" s="1"/>
  <c r="M59" i="6"/>
  <c r="K59" i="6"/>
  <c r="M58" i="6"/>
  <c r="M57" i="6"/>
  <c r="K57" i="6"/>
  <c r="M56" i="6"/>
  <c r="I56" i="6"/>
  <c r="J56" i="6" s="1"/>
  <c r="M55" i="6"/>
  <c r="K55" i="6"/>
  <c r="M54" i="6"/>
  <c r="M53" i="6"/>
  <c r="M52" i="6"/>
  <c r="M51" i="6"/>
  <c r="M50" i="6"/>
  <c r="M49" i="6"/>
  <c r="K49" i="6"/>
  <c r="M48" i="6"/>
  <c r="M47" i="6"/>
  <c r="M46" i="6"/>
  <c r="M45" i="6"/>
  <c r="K45" i="6"/>
  <c r="M44" i="6"/>
  <c r="I44" i="6"/>
  <c r="J44" i="6" s="1"/>
  <c r="M43" i="6"/>
  <c r="K43" i="6"/>
  <c r="M42" i="6"/>
  <c r="M41" i="6"/>
  <c r="K41" i="6"/>
  <c r="M40" i="6"/>
  <c r="I40" i="6"/>
  <c r="J40" i="6" s="1"/>
  <c r="M39" i="6"/>
  <c r="M38" i="6"/>
  <c r="M37" i="6"/>
  <c r="M36" i="6"/>
  <c r="M35" i="6"/>
  <c r="M34" i="6"/>
  <c r="M33" i="6"/>
  <c r="M32" i="6"/>
  <c r="M31" i="6"/>
  <c r="M30" i="6"/>
  <c r="M29" i="6"/>
  <c r="K29" i="6"/>
  <c r="M28" i="6"/>
  <c r="I28" i="6"/>
  <c r="J28" i="6" s="1"/>
  <c r="M27" i="6"/>
  <c r="K27" i="6"/>
  <c r="M26" i="6"/>
  <c r="M25" i="6"/>
  <c r="K25" i="6"/>
  <c r="M24" i="6"/>
  <c r="I24" i="6"/>
  <c r="J24" i="6" s="1"/>
  <c r="M23" i="6"/>
  <c r="K23" i="6"/>
  <c r="M22" i="6"/>
  <c r="M21" i="6"/>
  <c r="M20" i="6"/>
  <c r="M19" i="6"/>
  <c r="M18" i="6"/>
  <c r="M17" i="6"/>
  <c r="M16" i="6"/>
  <c r="M15" i="6"/>
  <c r="M14" i="6"/>
  <c r="M13" i="6"/>
  <c r="K13" i="6"/>
  <c r="M12" i="6"/>
  <c r="I12" i="6"/>
  <c r="J12" i="6" s="1"/>
  <c r="M11" i="6"/>
  <c r="K11" i="6"/>
  <c r="M10" i="6"/>
  <c r="M9" i="6"/>
  <c r="K9" i="6"/>
  <c r="M8" i="6"/>
  <c r="I8" i="6"/>
  <c r="J8" i="6" s="1"/>
  <c r="M7" i="6"/>
  <c r="K7" i="6"/>
  <c r="M6" i="6"/>
  <c r="B3" i="6"/>
  <c r="H2" i="6"/>
  <c r="E2" i="6"/>
  <c r="H1" i="6"/>
  <c r="K58" i="6" l="1"/>
  <c r="I92" i="6"/>
  <c r="J92" i="6" s="1"/>
  <c r="N18" i="6"/>
  <c r="O18" i="6" s="1"/>
  <c r="N58" i="6"/>
  <c r="O58" i="6" s="1"/>
  <c r="L88" i="6"/>
  <c r="N62" i="6"/>
  <c r="O62" i="6" s="1"/>
  <c r="N52" i="6"/>
  <c r="O52" i="6" s="1"/>
  <c r="I18" i="6"/>
  <c r="J18" i="6" s="1"/>
  <c r="I74" i="6"/>
  <c r="J74" i="6" s="1"/>
  <c r="I70" i="6"/>
  <c r="J70" i="6" s="1"/>
  <c r="I62" i="6"/>
  <c r="J62" i="6" s="1"/>
  <c r="K14" i="6"/>
  <c r="N14" i="6" s="1"/>
  <c r="O14" i="6" s="1"/>
  <c r="K32" i="6"/>
  <c r="N32" i="6" s="1"/>
  <c r="O32" i="6" s="1"/>
  <c r="I20" i="6"/>
  <c r="J20" i="6" s="1"/>
  <c r="I52" i="6"/>
  <c r="J52" i="6" s="1"/>
  <c r="I46" i="6"/>
  <c r="J46" i="6" s="1"/>
  <c r="I82" i="6"/>
  <c r="J82" i="6" s="1"/>
  <c r="K90" i="6"/>
  <c r="N90" i="6" s="1"/>
  <c r="O90" i="6" s="1"/>
  <c r="K8" i="6"/>
  <c r="N8" i="6" s="1"/>
  <c r="O8" i="6" s="1"/>
  <c r="K64" i="6"/>
  <c r="N64" i="6" s="1"/>
  <c r="O64" i="6" s="1"/>
  <c r="K34" i="6"/>
  <c r="N34" i="6" s="1"/>
  <c r="O34" i="6" s="1"/>
  <c r="K10" i="6"/>
  <c r="N10" i="6" s="1"/>
  <c r="O10" i="6" s="1"/>
  <c r="K42" i="6"/>
  <c r="N42" i="6" s="1"/>
  <c r="O42" i="6" s="1"/>
  <c r="L58" i="6"/>
  <c r="K24" i="6"/>
  <c r="L24" i="6" s="1"/>
  <c r="K30" i="6"/>
  <c r="N30" i="6" s="1"/>
  <c r="O30" i="6" s="1"/>
  <c r="K36" i="6"/>
  <c r="N36" i="6" s="1"/>
  <c r="O36" i="6" s="1"/>
  <c r="K78" i="6"/>
  <c r="L78" i="6" s="1"/>
  <c r="K22" i="6"/>
  <c r="N22" i="6" s="1"/>
  <c r="O22" i="6" s="1"/>
  <c r="K6" i="6"/>
  <c r="N6" i="6" s="1"/>
  <c r="O6" i="6" s="1"/>
  <c r="K12" i="6"/>
  <c r="N12" i="6" s="1"/>
  <c r="O12" i="6" s="1"/>
  <c r="K16" i="6"/>
  <c r="N16" i="6" s="1"/>
  <c r="O16" i="6" s="1"/>
  <c r="K48" i="6"/>
  <c r="N48" i="6" s="1"/>
  <c r="O48" i="6" s="1"/>
  <c r="K60" i="6"/>
  <c r="L60" i="6" s="1"/>
  <c r="K72" i="6"/>
  <c r="N72" i="6" s="1"/>
  <c r="O72" i="6" s="1"/>
  <c r="K44" i="6"/>
  <c r="L44" i="6" s="1"/>
  <c r="K50" i="6"/>
  <c r="N50" i="6" s="1"/>
  <c r="O50" i="6" s="1"/>
  <c r="K68" i="6"/>
  <c r="N68" i="6" s="1"/>
  <c r="O68" i="6" s="1"/>
  <c r="K80" i="6"/>
  <c r="L80" i="6" s="1"/>
  <c r="K86" i="6"/>
  <c r="L86" i="6" s="1"/>
  <c r="K66" i="6"/>
  <c r="N66" i="6" s="1"/>
  <c r="O66" i="6" s="1"/>
  <c r="K84" i="6"/>
  <c r="L84" i="6" s="1"/>
  <c r="K26" i="6"/>
  <c r="N26" i="6" s="1"/>
  <c r="O26" i="6" s="1"/>
  <c r="K38" i="6"/>
  <c r="N38" i="6" s="1"/>
  <c r="O38" i="6" s="1"/>
  <c r="K40" i="6"/>
  <c r="N40" i="6" s="1"/>
  <c r="O40" i="6" s="1"/>
  <c r="K28" i="6"/>
  <c r="N28" i="6" s="1"/>
  <c r="O28" i="6" s="1"/>
  <c r="K54" i="6"/>
  <c r="N54" i="6" s="1"/>
  <c r="O54" i="6" s="1"/>
  <c r="K56" i="6"/>
  <c r="N56" i="6" s="1"/>
  <c r="O56" i="6" s="1"/>
  <c r="L82" i="6"/>
  <c r="L46" i="6"/>
  <c r="L18" i="6"/>
  <c r="L38" i="6"/>
  <c r="L70" i="6"/>
  <c r="L74" i="6"/>
  <c r="L20" i="6"/>
  <c r="L76" i="6"/>
  <c r="N27" i="6"/>
  <c r="O27" i="6" s="1"/>
  <c r="L27" i="6"/>
  <c r="N59" i="6"/>
  <c r="O59" i="6" s="1"/>
  <c r="L59" i="6"/>
  <c r="N45" i="6"/>
  <c r="O45" i="6" s="1"/>
  <c r="L45" i="6"/>
  <c r="N35" i="6"/>
  <c r="O35" i="6" s="1"/>
  <c r="L35" i="6"/>
  <c r="N87" i="6"/>
  <c r="O87" i="6" s="1"/>
  <c r="L87" i="6"/>
  <c r="N53" i="6"/>
  <c r="O53" i="6" s="1"/>
  <c r="L53" i="6"/>
  <c r="N11" i="6"/>
  <c r="O11" i="6" s="1"/>
  <c r="L11" i="6"/>
  <c r="N9" i="6"/>
  <c r="O9" i="6" s="1"/>
  <c r="L9" i="6"/>
  <c r="N23" i="6"/>
  <c r="O23" i="6" s="1"/>
  <c r="L23" i="6"/>
  <c r="N55" i="6"/>
  <c r="O55" i="6" s="1"/>
  <c r="L55" i="6"/>
  <c r="L62" i="6"/>
  <c r="N41" i="6"/>
  <c r="O41" i="6" s="1"/>
  <c r="L41" i="6"/>
  <c r="N25" i="6"/>
  <c r="O25" i="6" s="1"/>
  <c r="L25" i="6"/>
  <c r="N57" i="6"/>
  <c r="O57" i="6" s="1"/>
  <c r="L57" i="6"/>
  <c r="N31" i="6"/>
  <c r="O31" i="6" s="1"/>
  <c r="L31" i="6"/>
  <c r="N17" i="6"/>
  <c r="O17" i="6" s="1"/>
  <c r="L17" i="6"/>
  <c r="N43" i="6"/>
  <c r="O43" i="6" s="1"/>
  <c r="L43" i="6"/>
  <c r="N46" i="6"/>
  <c r="O46" i="6" s="1"/>
  <c r="L92" i="6"/>
  <c r="N20" i="6"/>
  <c r="O20" i="6" s="1"/>
  <c r="N70" i="6"/>
  <c r="O70" i="6" s="1"/>
  <c r="N7" i="6"/>
  <c r="O7" i="6" s="1"/>
  <c r="L7" i="6"/>
  <c r="N74" i="6"/>
  <c r="O74" i="6" s="1"/>
  <c r="N21" i="6"/>
  <c r="O21" i="6" s="1"/>
  <c r="L21" i="6"/>
  <c r="N49" i="6"/>
  <c r="O49" i="6" s="1"/>
  <c r="L49" i="6"/>
  <c r="N82" i="6"/>
  <c r="O82" i="6" s="1"/>
  <c r="N67" i="6"/>
  <c r="O67" i="6" s="1"/>
  <c r="L67" i="6"/>
  <c r="N29" i="6"/>
  <c r="O29" i="6" s="1"/>
  <c r="L29" i="6"/>
  <c r="N61" i="6"/>
  <c r="O61" i="6" s="1"/>
  <c r="L61" i="6"/>
  <c r="N15" i="6"/>
  <c r="O15" i="6" s="1"/>
  <c r="L15" i="6"/>
  <c r="N47" i="6"/>
  <c r="O47" i="6" s="1"/>
  <c r="L47" i="6"/>
  <c r="N88" i="6"/>
  <c r="O88" i="6" s="1"/>
  <c r="N92" i="6"/>
  <c r="O92" i="6" s="1"/>
  <c r="N33" i="6"/>
  <c r="O33" i="6" s="1"/>
  <c r="L33" i="6"/>
  <c r="N65" i="6"/>
  <c r="O65" i="6" s="1"/>
  <c r="L65" i="6"/>
  <c r="N76" i="6"/>
  <c r="O76" i="6" s="1"/>
  <c r="N13" i="6"/>
  <c r="O13" i="6" s="1"/>
  <c r="L13" i="6"/>
  <c r="N83" i="6"/>
  <c r="O83" i="6" s="1"/>
  <c r="L83" i="6"/>
  <c r="N19" i="6"/>
  <c r="O19" i="6" s="1"/>
  <c r="L19" i="6"/>
  <c r="N51" i="6"/>
  <c r="O51" i="6" s="1"/>
  <c r="L51" i="6"/>
  <c r="N89" i="6"/>
  <c r="O89" i="6" s="1"/>
  <c r="L89" i="6"/>
  <c r="N93" i="6"/>
  <c r="O93" i="6" s="1"/>
  <c r="L93" i="6"/>
  <c r="L52" i="6"/>
  <c r="N63" i="6"/>
  <c r="O63" i="6" s="1"/>
  <c r="L63" i="6"/>
  <c r="N91" i="6"/>
  <c r="O91" i="6" s="1"/>
  <c r="L91" i="6"/>
  <c r="N71" i="6"/>
  <c r="O71" i="6" s="1"/>
  <c r="L71" i="6"/>
  <c r="N75" i="6"/>
  <c r="O75" i="6" s="1"/>
  <c r="L75" i="6"/>
  <c r="N79" i="6"/>
  <c r="O79" i="6" s="1"/>
  <c r="L79" i="6"/>
  <c r="N39" i="6"/>
  <c r="O39" i="6" s="1"/>
  <c r="L39" i="6"/>
  <c r="N37" i="6"/>
  <c r="O37" i="6" s="1"/>
  <c r="L37" i="6"/>
  <c r="N69" i="6"/>
  <c r="O69" i="6" s="1"/>
  <c r="L69" i="6"/>
  <c r="N73" i="6"/>
  <c r="O73" i="6" s="1"/>
  <c r="L73" i="6"/>
  <c r="N77" i="6"/>
  <c r="O77" i="6" s="1"/>
  <c r="L77" i="6"/>
  <c r="N81" i="6"/>
  <c r="O81" i="6" s="1"/>
  <c r="L81" i="6"/>
  <c r="N85" i="6"/>
  <c r="O85" i="6" s="1"/>
  <c r="L85" i="6"/>
  <c r="I7" i="6"/>
  <c r="J7" i="6" s="1"/>
  <c r="I9" i="6"/>
  <c r="J9" i="6" s="1"/>
  <c r="I11" i="6"/>
  <c r="J11" i="6" s="1"/>
  <c r="I13" i="6"/>
  <c r="J13" i="6" s="1"/>
  <c r="I15" i="6"/>
  <c r="J15" i="6" s="1"/>
  <c r="I17" i="6"/>
  <c r="J17" i="6" s="1"/>
  <c r="I19" i="6"/>
  <c r="J19" i="6" s="1"/>
  <c r="I21" i="6"/>
  <c r="J21" i="6" s="1"/>
  <c r="I23" i="6"/>
  <c r="J23" i="6" s="1"/>
  <c r="I25" i="6"/>
  <c r="J25" i="6" s="1"/>
  <c r="I27" i="6"/>
  <c r="J27" i="6" s="1"/>
  <c r="I29" i="6"/>
  <c r="J29" i="6" s="1"/>
  <c r="I31" i="6"/>
  <c r="J31" i="6" s="1"/>
  <c r="I33" i="6"/>
  <c r="J33" i="6" s="1"/>
  <c r="I35" i="6"/>
  <c r="J35" i="6" s="1"/>
  <c r="I37" i="6"/>
  <c r="J37" i="6" s="1"/>
  <c r="I39" i="6"/>
  <c r="J39" i="6" s="1"/>
  <c r="I41" i="6"/>
  <c r="J41" i="6" s="1"/>
  <c r="I43" i="6"/>
  <c r="J43" i="6" s="1"/>
  <c r="I45" i="6"/>
  <c r="J45" i="6" s="1"/>
  <c r="I47" i="6"/>
  <c r="J47" i="6" s="1"/>
  <c r="I49" i="6"/>
  <c r="J49" i="6" s="1"/>
  <c r="I51" i="6"/>
  <c r="J51" i="6" s="1"/>
  <c r="I53" i="6"/>
  <c r="J53" i="6" s="1"/>
  <c r="I55" i="6"/>
  <c r="J55" i="6" s="1"/>
  <c r="I57" i="6"/>
  <c r="J57" i="6" s="1"/>
  <c r="I59" i="6"/>
  <c r="J59" i="6" s="1"/>
  <c r="I61" i="6"/>
  <c r="J61" i="6" s="1"/>
  <c r="I63" i="6"/>
  <c r="J63" i="6" s="1"/>
  <c r="I65" i="6"/>
  <c r="J65" i="6" s="1"/>
  <c r="I67" i="6"/>
  <c r="J67" i="6" s="1"/>
  <c r="I69" i="6"/>
  <c r="J69" i="6" s="1"/>
  <c r="I71" i="6"/>
  <c r="J71" i="6" s="1"/>
  <c r="I73" i="6"/>
  <c r="J73" i="6" s="1"/>
  <c r="I75" i="6"/>
  <c r="J75" i="6" s="1"/>
  <c r="I77" i="6"/>
  <c r="J77" i="6" s="1"/>
  <c r="I79" i="6"/>
  <c r="J79" i="6" s="1"/>
  <c r="I81" i="6"/>
  <c r="J81" i="6" s="1"/>
  <c r="I83" i="6"/>
  <c r="J83" i="6" s="1"/>
  <c r="I85" i="6"/>
  <c r="J85" i="6" s="1"/>
  <c r="I87" i="6"/>
  <c r="J87" i="6" s="1"/>
  <c r="I89" i="6"/>
  <c r="J89" i="6" s="1"/>
  <c r="I91" i="6"/>
  <c r="J91" i="6" s="1"/>
  <c r="I93" i="6"/>
  <c r="J93" i="6" s="1"/>
  <c r="M93" i="5"/>
  <c r="H93" i="5"/>
  <c r="K93" i="5" s="1"/>
  <c r="M92" i="5"/>
  <c r="H92" i="5"/>
  <c r="I92" i="5" s="1"/>
  <c r="J92" i="5" s="1"/>
  <c r="M91" i="5"/>
  <c r="H91" i="5"/>
  <c r="K91" i="5" s="1"/>
  <c r="M90" i="5"/>
  <c r="H90" i="5"/>
  <c r="I90" i="5" s="1"/>
  <c r="J90" i="5" s="1"/>
  <c r="M89" i="5"/>
  <c r="H89" i="5"/>
  <c r="K89" i="5" s="1"/>
  <c r="M88" i="5"/>
  <c r="H88" i="5"/>
  <c r="I88" i="5" s="1"/>
  <c r="J88" i="5" s="1"/>
  <c r="M87" i="5"/>
  <c r="H87" i="5"/>
  <c r="K87" i="5" s="1"/>
  <c r="M86" i="5"/>
  <c r="H86" i="5"/>
  <c r="I86" i="5" s="1"/>
  <c r="J86" i="5" s="1"/>
  <c r="M85" i="5"/>
  <c r="H85" i="5"/>
  <c r="K85" i="5" s="1"/>
  <c r="M84" i="5"/>
  <c r="H84" i="5"/>
  <c r="I84" i="5" s="1"/>
  <c r="J84" i="5" s="1"/>
  <c r="M83" i="5"/>
  <c r="H83" i="5"/>
  <c r="K83" i="5" s="1"/>
  <c r="M82" i="5"/>
  <c r="H82" i="5"/>
  <c r="I82" i="5" s="1"/>
  <c r="J82" i="5" s="1"/>
  <c r="M81" i="5"/>
  <c r="H81" i="5"/>
  <c r="K81" i="5" s="1"/>
  <c r="M80" i="5"/>
  <c r="H80" i="5"/>
  <c r="I80" i="5" s="1"/>
  <c r="J80" i="5" s="1"/>
  <c r="M79" i="5"/>
  <c r="H79" i="5"/>
  <c r="K79" i="5" s="1"/>
  <c r="M78" i="5"/>
  <c r="H78" i="5"/>
  <c r="I78" i="5" s="1"/>
  <c r="J78" i="5" s="1"/>
  <c r="M77" i="5"/>
  <c r="H77" i="5"/>
  <c r="K77" i="5" s="1"/>
  <c r="M76" i="5"/>
  <c r="H76" i="5"/>
  <c r="I76" i="5" s="1"/>
  <c r="J76" i="5" s="1"/>
  <c r="M75" i="5"/>
  <c r="H75" i="5"/>
  <c r="K75" i="5" s="1"/>
  <c r="M74" i="5"/>
  <c r="H74" i="5"/>
  <c r="I74" i="5" s="1"/>
  <c r="J74" i="5" s="1"/>
  <c r="M73" i="5"/>
  <c r="H73" i="5"/>
  <c r="K73" i="5" s="1"/>
  <c r="M72" i="5"/>
  <c r="H72" i="5"/>
  <c r="I72" i="5" s="1"/>
  <c r="J72" i="5" s="1"/>
  <c r="M71" i="5"/>
  <c r="H71" i="5"/>
  <c r="K71" i="5" s="1"/>
  <c r="M70" i="5"/>
  <c r="H70" i="5"/>
  <c r="I70" i="5" s="1"/>
  <c r="J70" i="5" s="1"/>
  <c r="M69" i="5"/>
  <c r="H69" i="5"/>
  <c r="K69" i="5" s="1"/>
  <c r="M68" i="5"/>
  <c r="K68" i="5"/>
  <c r="H68" i="5"/>
  <c r="I68" i="5" s="1"/>
  <c r="J68" i="5" s="1"/>
  <c r="M67" i="5"/>
  <c r="H67" i="5"/>
  <c r="K67" i="5" s="1"/>
  <c r="M66" i="5"/>
  <c r="H66" i="5"/>
  <c r="I66" i="5" s="1"/>
  <c r="J66" i="5" s="1"/>
  <c r="M65" i="5"/>
  <c r="H65" i="5"/>
  <c r="K65" i="5" s="1"/>
  <c r="M64" i="5"/>
  <c r="H64" i="5"/>
  <c r="I64" i="5" s="1"/>
  <c r="J64" i="5" s="1"/>
  <c r="M63" i="5"/>
  <c r="H63" i="5"/>
  <c r="K63" i="5" s="1"/>
  <c r="M62" i="5"/>
  <c r="H62" i="5"/>
  <c r="I62" i="5" s="1"/>
  <c r="J62" i="5" s="1"/>
  <c r="M61" i="5"/>
  <c r="H61" i="5"/>
  <c r="K61" i="5" s="1"/>
  <c r="M60" i="5"/>
  <c r="H60" i="5"/>
  <c r="I60" i="5" s="1"/>
  <c r="J60" i="5" s="1"/>
  <c r="M59" i="5"/>
  <c r="H59" i="5"/>
  <c r="K59" i="5" s="1"/>
  <c r="M58" i="5"/>
  <c r="H58" i="5"/>
  <c r="I58" i="5" s="1"/>
  <c r="J58" i="5" s="1"/>
  <c r="M57" i="5"/>
  <c r="H57" i="5"/>
  <c r="K57" i="5" s="1"/>
  <c r="M56" i="5"/>
  <c r="H56" i="5"/>
  <c r="I56" i="5" s="1"/>
  <c r="J56" i="5" s="1"/>
  <c r="M55" i="5"/>
  <c r="H55" i="5"/>
  <c r="K55" i="5" s="1"/>
  <c r="M54" i="5"/>
  <c r="H54" i="5"/>
  <c r="I54" i="5" s="1"/>
  <c r="J54" i="5" s="1"/>
  <c r="M53" i="5"/>
  <c r="H53" i="5"/>
  <c r="K53" i="5" s="1"/>
  <c r="M52" i="5"/>
  <c r="H52" i="5"/>
  <c r="I52" i="5" s="1"/>
  <c r="J52" i="5" s="1"/>
  <c r="M51" i="5"/>
  <c r="H51" i="5"/>
  <c r="K51" i="5" s="1"/>
  <c r="M50" i="5"/>
  <c r="H50" i="5"/>
  <c r="I50" i="5" s="1"/>
  <c r="J50" i="5" s="1"/>
  <c r="M49" i="5"/>
  <c r="H49" i="5"/>
  <c r="K49" i="5" s="1"/>
  <c r="M48" i="5"/>
  <c r="H48" i="5"/>
  <c r="I48" i="5" s="1"/>
  <c r="J48" i="5" s="1"/>
  <c r="M47" i="5"/>
  <c r="H47" i="5"/>
  <c r="K47" i="5" s="1"/>
  <c r="M46" i="5"/>
  <c r="H46" i="5"/>
  <c r="I46" i="5" s="1"/>
  <c r="J46" i="5" s="1"/>
  <c r="M45" i="5"/>
  <c r="H45" i="5"/>
  <c r="K45" i="5" s="1"/>
  <c r="M44" i="5"/>
  <c r="H44" i="5"/>
  <c r="I44" i="5" s="1"/>
  <c r="J44" i="5" s="1"/>
  <c r="M43" i="5"/>
  <c r="H43" i="5"/>
  <c r="K43" i="5" s="1"/>
  <c r="M42" i="5"/>
  <c r="H42" i="5"/>
  <c r="I42" i="5" s="1"/>
  <c r="J42" i="5" s="1"/>
  <c r="M41" i="5"/>
  <c r="H41" i="5"/>
  <c r="K41" i="5" s="1"/>
  <c r="M40" i="5"/>
  <c r="H40" i="5"/>
  <c r="I40" i="5" s="1"/>
  <c r="J40" i="5" s="1"/>
  <c r="M39" i="5"/>
  <c r="H39" i="5"/>
  <c r="K39" i="5" s="1"/>
  <c r="M38" i="5"/>
  <c r="H38" i="5"/>
  <c r="I38" i="5" s="1"/>
  <c r="J38" i="5" s="1"/>
  <c r="M37" i="5"/>
  <c r="H37" i="5"/>
  <c r="K37" i="5" s="1"/>
  <c r="M36" i="5"/>
  <c r="H36" i="5"/>
  <c r="I36" i="5" s="1"/>
  <c r="J36" i="5" s="1"/>
  <c r="M35" i="5"/>
  <c r="H35" i="5"/>
  <c r="K35" i="5" s="1"/>
  <c r="M34" i="5"/>
  <c r="H34" i="5"/>
  <c r="I34" i="5" s="1"/>
  <c r="J34" i="5" s="1"/>
  <c r="M33" i="5"/>
  <c r="H33" i="5"/>
  <c r="K33" i="5" s="1"/>
  <c r="M32" i="5"/>
  <c r="H32" i="5"/>
  <c r="I32" i="5" s="1"/>
  <c r="J32" i="5" s="1"/>
  <c r="M31" i="5"/>
  <c r="H31" i="5"/>
  <c r="K31" i="5" s="1"/>
  <c r="M30" i="5"/>
  <c r="H30" i="5"/>
  <c r="I30" i="5" s="1"/>
  <c r="J30" i="5" s="1"/>
  <c r="M29" i="5"/>
  <c r="H29" i="5"/>
  <c r="K29" i="5" s="1"/>
  <c r="M28" i="5"/>
  <c r="H28" i="5"/>
  <c r="I28" i="5" s="1"/>
  <c r="J28" i="5" s="1"/>
  <c r="M27" i="5"/>
  <c r="H27" i="5"/>
  <c r="K27" i="5" s="1"/>
  <c r="M26" i="5"/>
  <c r="H26" i="5"/>
  <c r="I26" i="5" s="1"/>
  <c r="J26" i="5" s="1"/>
  <c r="M25" i="5"/>
  <c r="H25" i="5"/>
  <c r="K25" i="5" s="1"/>
  <c r="M24" i="5"/>
  <c r="H24" i="5"/>
  <c r="I24" i="5" s="1"/>
  <c r="J24" i="5" s="1"/>
  <c r="M23" i="5"/>
  <c r="H23" i="5"/>
  <c r="K23" i="5" s="1"/>
  <c r="M22" i="5"/>
  <c r="H22" i="5"/>
  <c r="I22" i="5" s="1"/>
  <c r="J22" i="5" s="1"/>
  <c r="M21" i="5"/>
  <c r="H21" i="5"/>
  <c r="K21" i="5" s="1"/>
  <c r="M20" i="5"/>
  <c r="H20" i="5"/>
  <c r="I20" i="5" s="1"/>
  <c r="J20" i="5" s="1"/>
  <c r="M19" i="5"/>
  <c r="H19" i="5"/>
  <c r="K19" i="5" s="1"/>
  <c r="M18" i="5"/>
  <c r="H18" i="5"/>
  <c r="I18" i="5" s="1"/>
  <c r="J18" i="5" s="1"/>
  <c r="M17" i="5"/>
  <c r="H17" i="5"/>
  <c r="K17" i="5" s="1"/>
  <c r="M16" i="5"/>
  <c r="H16" i="5"/>
  <c r="I16" i="5" s="1"/>
  <c r="J16" i="5" s="1"/>
  <c r="M15" i="5"/>
  <c r="H15" i="5"/>
  <c r="K15" i="5" s="1"/>
  <c r="M14" i="5"/>
  <c r="H14" i="5"/>
  <c r="I14" i="5" s="1"/>
  <c r="J14" i="5" s="1"/>
  <c r="M13" i="5"/>
  <c r="H13" i="5"/>
  <c r="K13" i="5" s="1"/>
  <c r="M12" i="5"/>
  <c r="H12" i="5"/>
  <c r="I12" i="5" s="1"/>
  <c r="J12" i="5" s="1"/>
  <c r="M11" i="5"/>
  <c r="H11" i="5"/>
  <c r="K11" i="5" s="1"/>
  <c r="M10" i="5"/>
  <c r="H10" i="5"/>
  <c r="I10" i="5" s="1"/>
  <c r="J10" i="5" s="1"/>
  <c r="M9" i="5"/>
  <c r="H9" i="5"/>
  <c r="K9" i="5" s="1"/>
  <c r="M8" i="5"/>
  <c r="H8" i="5"/>
  <c r="I8" i="5" s="1"/>
  <c r="J8" i="5" s="1"/>
  <c r="M7" i="5"/>
  <c r="H7" i="5"/>
  <c r="K7" i="5" s="1"/>
  <c r="M6" i="5"/>
  <c r="H6" i="5"/>
  <c r="I6" i="5" s="1"/>
  <c r="J6" i="5" s="1"/>
  <c r="B3" i="5"/>
  <c r="H2" i="5"/>
  <c r="E2" i="5"/>
  <c r="H1" i="5"/>
  <c r="L68" i="5" l="1"/>
  <c r="L32" i="6"/>
  <c r="L14" i="6"/>
  <c r="L90" i="6"/>
  <c r="L10" i="6"/>
  <c r="N60" i="6"/>
  <c r="O60" i="6" s="1"/>
  <c r="L72" i="6"/>
  <c r="L68" i="6"/>
  <c r="L42" i="6"/>
  <c r="N44" i="6"/>
  <c r="O44" i="6" s="1"/>
  <c r="N80" i="6"/>
  <c r="O80" i="6" s="1"/>
  <c r="L50" i="6"/>
  <c r="L64" i="6"/>
  <c r="N84" i="6"/>
  <c r="O84" i="6" s="1"/>
  <c r="L8" i="6"/>
  <c r="L34" i="6"/>
  <c r="N86" i="6"/>
  <c r="O86" i="6" s="1"/>
  <c r="L56" i="6"/>
  <c r="L36" i="6"/>
  <c r="L6" i="6"/>
  <c r="L22" i="6"/>
  <c r="L48" i="6"/>
  <c r="L40" i="6"/>
  <c r="L28" i="6"/>
  <c r="N78" i="6"/>
  <c r="O78" i="6" s="1"/>
  <c r="L30" i="6"/>
  <c r="N24" i="6"/>
  <c r="O24" i="6" s="1"/>
  <c r="L26" i="6"/>
  <c r="L66" i="6"/>
  <c r="L16" i="6"/>
  <c r="L12" i="6"/>
  <c r="L54" i="6"/>
  <c r="K18" i="5"/>
  <c r="K34" i="5"/>
  <c r="K60" i="5"/>
  <c r="N60" i="5" s="1"/>
  <c r="O60" i="5" s="1"/>
  <c r="K88" i="5"/>
  <c r="N88" i="5" s="1"/>
  <c r="O88" i="5" s="1"/>
  <c r="K28" i="5"/>
  <c r="N28" i="5" s="1"/>
  <c r="O28" i="5" s="1"/>
  <c r="K30" i="5"/>
  <c r="L30" i="5" s="1"/>
  <c r="K50" i="5"/>
  <c r="N50" i="5" s="1"/>
  <c r="O50" i="5" s="1"/>
  <c r="K24" i="5"/>
  <c r="N24" i="5" s="1"/>
  <c r="O24" i="5" s="1"/>
  <c r="K56" i="5"/>
  <c r="L56" i="5" s="1"/>
  <c r="K62" i="5"/>
  <c r="N62" i="5" s="1"/>
  <c r="O62" i="5" s="1"/>
  <c r="K14" i="5"/>
  <c r="L14" i="5" s="1"/>
  <c r="K8" i="5"/>
  <c r="N8" i="5" s="1"/>
  <c r="O8" i="5" s="1"/>
  <c r="K40" i="5"/>
  <c r="N40" i="5" s="1"/>
  <c r="O40" i="5" s="1"/>
  <c r="K78" i="5"/>
  <c r="N78" i="5" s="1"/>
  <c r="O78" i="5" s="1"/>
  <c r="K58" i="5"/>
  <c r="N58" i="5" s="1"/>
  <c r="O58" i="5" s="1"/>
  <c r="K90" i="5"/>
  <c r="N90" i="5" s="1"/>
  <c r="O90" i="5" s="1"/>
  <c r="K72" i="5"/>
  <c r="L72" i="5" s="1"/>
  <c r="K76" i="5"/>
  <c r="N76" i="5" s="1"/>
  <c r="O76" i="5" s="1"/>
  <c r="K32" i="5"/>
  <c r="N32" i="5" s="1"/>
  <c r="O32" i="5" s="1"/>
  <c r="K26" i="5"/>
  <c r="L26" i="5" s="1"/>
  <c r="K46" i="5"/>
  <c r="N46" i="5" s="1"/>
  <c r="O46" i="5" s="1"/>
  <c r="K66" i="5"/>
  <c r="N66" i="5" s="1"/>
  <c r="O66" i="5" s="1"/>
  <c r="K82" i="5"/>
  <c r="N82" i="5" s="1"/>
  <c r="O82" i="5" s="1"/>
  <c r="K38" i="5"/>
  <c r="N38" i="5" s="1"/>
  <c r="O38" i="5" s="1"/>
  <c r="K54" i="5"/>
  <c r="N54" i="5" s="1"/>
  <c r="O54" i="5" s="1"/>
  <c r="K92" i="5"/>
  <c r="N92" i="5" s="1"/>
  <c r="O92" i="5" s="1"/>
  <c r="K12" i="5"/>
  <c r="K6" i="5"/>
  <c r="N6" i="5" s="1"/>
  <c r="O6" i="5" s="1"/>
  <c r="K70" i="5"/>
  <c r="N70" i="5" s="1"/>
  <c r="O70" i="5" s="1"/>
  <c r="K64" i="5"/>
  <c r="N64" i="5" s="1"/>
  <c r="O64" i="5" s="1"/>
  <c r="K84" i="5"/>
  <c r="N84" i="5" s="1"/>
  <c r="O84" i="5" s="1"/>
  <c r="K86" i="5"/>
  <c r="N86" i="5" s="1"/>
  <c r="O86" i="5" s="1"/>
  <c r="K10" i="5"/>
  <c r="N10" i="5" s="1"/>
  <c r="O10" i="5" s="1"/>
  <c r="K42" i="5"/>
  <c r="N42" i="5" s="1"/>
  <c r="O42" i="5" s="1"/>
  <c r="K80" i="5"/>
  <c r="N80" i="5" s="1"/>
  <c r="O80" i="5" s="1"/>
  <c r="K44" i="5"/>
  <c r="N44" i="5" s="1"/>
  <c r="O44" i="5" s="1"/>
  <c r="K20" i="5"/>
  <c r="N20" i="5" s="1"/>
  <c r="O20" i="5" s="1"/>
  <c r="K52" i="5"/>
  <c r="N52" i="5" s="1"/>
  <c r="O52" i="5" s="1"/>
  <c r="K22" i="5"/>
  <c r="L22" i="5" s="1"/>
  <c r="K16" i="5"/>
  <c r="N16" i="5" s="1"/>
  <c r="O16" i="5" s="1"/>
  <c r="K48" i="5"/>
  <c r="N48" i="5" s="1"/>
  <c r="O48" i="5" s="1"/>
  <c r="K36" i="5"/>
  <c r="N36" i="5" s="1"/>
  <c r="O36" i="5" s="1"/>
  <c r="K74" i="5"/>
  <c r="N74" i="5" s="1"/>
  <c r="O74" i="5" s="1"/>
  <c r="L50" i="5"/>
  <c r="L12" i="5"/>
  <c r="N68" i="5"/>
  <c r="O68" i="5" s="1"/>
  <c r="L18" i="5"/>
  <c r="L34" i="5"/>
  <c r="L66" i="5"/>
  <c r="L15" i="5"/>
  <c r="N15" i="5"/>
  <c r="O15" i="5" s="1"/>
  <c r="N31" i="5"/>
  <c r="O31" i="5" s="1"/>
  <c r="L31" i="5"/>
  <c r="L43" i="5"/>
  <c r="N43" i="5"/>
  <c r="O43" i="5" s="1"/>
  <c r="L51" i="5"/>
  <c r="N51" i="5"/>
  <c r="O51" i="5" s="1"/>
  <c r="L65" i="5"/>
  <c r="N65" i="5"/>
  <c r="O65" i="5" s="1"/>
  <c r="L28" i="5"/>
  <c r="L52" i="5"/>
  <c r="L91" i="5"/>
  <c r="N91" i="5"/>
  <c r="O91" i="5" s="1"/>
  <c r="L81" i="5"/>
  <c r="N81" i="5"/>
  <c r="O81" i="5" s="1"/>
  <c r="N14" i="5"/>
  <c r="O14" i="5" s="1"/>
  <c r="N18" i="5"/>
  <c r="O18" i="5" s="1"/>
  <c r="N30" i="5"/>
  <c r="O30" i="5" s="1"/>
  <c r="N34" i="5"/>
  <c r="O34" i="5" s="1"/>
  <c r="N59" i="5"/>
  <c r="O59" i="5" s="1"/>
  <c r="L59" i="5"/>
  <c r="N35" i="5"/>
  <c r="O35" i="5" s="1"/>
  <c r="L35" i="5"/>
  <c r="N69" i="5"/>
  <c r="O69" i="5" s="1"/>
  <c r="L69" i="5"/>
  <c r="L83" i="5"/>
  <c r="N83" i="5"/>
  <c r="O83" i="5" s="1"/>
  <c r="N12" i="5"/>
  <c r="O12" i="5" s="1"/>
  <c r="N56" i="5"/>
  <c r="O56" i="5" s="1"/>
  <c r="L79" i="5"/>
  <c r="N79" i="5"/>
  <c r="O79" i="5" s="1"/>
  <c r="N77" i="5"/>
  <c r="O77" i="5" s="1"/>
  <c r="L77" i="5"/>
  <c r="L60" i="5"/>
  <c r="N25" i="5"/>
  <c r="O25" i="5" s="1"/>
  <c r="L25" i="5"/>
  <c r="L33" i="5"/>
  <c r="N33" i="5"/>
  <c r="O33" i="5" s="1"/>
  <c r="N37" i="5"/>
  <c r="O37" i="5" s="1"/>
  <c r="L37" i="5"/>
  <c r="N41" i="5"/>
  <c r="O41" i="5" s="1"/>
  <c r="L41" i="5"/>
  <c r="N45" i="5"/>
  <c r="O45" i="5" s="1"/>
  <c r="L45" i="5"/>
  <c r="N49" i="5"/>
  <c r="O49" i="5" s="1"/>
  <c r="L49" i="5"/>
  <c r="N53" i="5"/>
  <c r="O53" i="5" s="1"/>
  <c r="L53" i="5"/>
  <c r="N57" i="5"/>
  <c r="O57" i="5" s="1"/>
  <c r="L57" i="5"/>
  <c r="N7" i="5"/>
  <c r="O7" i="5" s="1"/>
  <c r="L7" i="5"/>
  <c r="N73" i="5"/>
  <c r="O73" i="5" s="1"/>
  <c r="L73" i="5"/>
  <c r="N21" i="5"/>
  <c r="O21" i="5" s="1"/>
  <c r="L21" i="5"/>
  <c r="L75" i="5"/>
  <c r="N75" i="5"/>
  <c r="O75" i="5" s="1"/>
  <c r="N11" i="5"/>
  <c r="O11" i="5" s="1"/>
  <c r="L11" i="5"/>
  <c r="L55" i="5"/>
  <c r="N55" i="5"/>
  <c r="O55" i="5" s="1"/>
  <c r="L87" i="5"/>
  <c r="N87" i="5"/>
  <c r="O87" i="5" s="1"/>
  <c r="N9" i="5"/>
  <c r="O9" i="5" s="1"/>
  <c r="L9" i="5"/>
  <c r="L71" i="5"/>
  <c r="N71" i="5"/>
  <c r="O71" i="5" s="1"/>
  <c r="N27" i="5"/>
  <c r="O27" i="5" s="1"/>
  <c r="L27" i="5"/>
  <c r="L39" i="5"/>
  <c r="N39" i="5"/>
  <c r="O39" i="5" s="1"/>
  <c r="L78" i="5"/>
  <c r="L61" i="5"/>
  <c r="N61" i="5"/>
  <c r="O61" i="5" s="1"/>
  <c r="L67" i="5"/>
  <c r="N67" i="5"/>
  <c r="O67" i="5" s="1"/>
  <c r="L23" i="5"/>
  <c r="N23" i="5"/>
  <c r="O23" i="5" s="1"/>
  <c r="N13" i="5"/>
  <c r="O13" i="5" s="1"/>
  <c r="L13" i="5"/>
  <c r="N29" i="5"/>
  <c r="O29" i="5" s="1"/>
  <c r="L29" i="5"/>
  <c r="N93" i="5"/>
  <c r="O93" i="5" s="1"/>
  <c r="L93" i="5"/>
  <c r="N19" i="5"/>
  <c r="O19" i="5" s="1"/>
  <c r="L19" i="5"/>
  <c r="L47" i="5"/>
  <c r="N47" i="5"/>
  <c r="O47" i="5" s="1"/>
  <c r="N17" i="5"/>
  <c r="O17" i="5" s="1"/>
  <c r="L17" i="5"/>
  <c r="N63" i="5"/>
  <c r="O63" i="5" s="1"/>
  <c r="L63" i="5"/>
  <c r="N85" i="5"/>
  <c r="O85" i="5" s="1"/>
  <c r="L85" i="5"/>
  <c r="N89" i="5"/>
  <c r="O89" i="5" s="1"/>
  <c r="L89" i="5"/>
  <c r="I7" i="5"/>
  <c r="J7" i="5" s="1"/>
  <c r="I9" i="5"/>
  <c r="J9" i="5" s="1"/>
  <c r="I11" i="5"/>
  <c r="J11" i="5" s="1"/>
  <c r="I13" i="5"/>
  <c r="J13" i="5" s="1"/>
  <c r="I15" i="5"/>
  <c r="J15" i="5" s="1"/>
  <c r="I17" i="5"/>
  <c r="J17" i="5" s="1"/>
  <c r="I19" i="5"/>
  <c r="J19" i="5" s="1"/>
  <c r="I21" i="5"/>
  <c r="J21" i="5" s="1"/>
  <c r="I23" i="5"/>
  <c r="J23" i="5" s="1"/>
  <c r="I25" i="5"/>
  <c r="J25" i="5" s="1"/>
  <c r="I27" i="5"/>
  <c r="J27" i="5" s="1"/>
  <c r="I29" i="5"/>
  <c r="J29" i="5" s="1"/>
  <c r="I31" i="5"/>
  <c r="J31" i="5" s="1"/>
  <c r="I33" i="5"/>
  <c r="J33" i="5" s="1"/>
  <c r="I35" i="5"/>
  <c r="J35" i="5" s="1"/>
  <c r="I37" i="5"/>
  <c r="J37" i="5" s="1"/>
  <c r="I39" i="5"/>
  <c r="J39" i="5" s="1"/>
  <c r="I41" i="5"/>
  <c r="J41" i="5" s="1"/>
  <c r="I43" i="5"/>
  <c r="J43" i="5" s="1"/>
  <c r="I45" i="5"/>
  <c r="J45" i="5" s="1"/>
  <c r="I47" i="5"/>
  <c r="J47" i="5" s="1"/>
  <c r="I49" i="5"/>
  <c r="J49" i="5" s="1"/>
  <c r="I51" i="5"/>
  <c r="J51" i="5" s="1"/>
  <c r="I53" i="5"/>
  <c r="J53" i="5" s="1"/>
  <c r="I55" i="5"/>
  <c r="J55" i="5" s="1"/>
  <c r="I57" i="5"/>
  <c r="J57" i="5" s="1"/>
  <c r="I59" i="5"/>
  <c r="J59" i="5" s="1"/>
  <c r="I61" i="5"/>
  <c r="J61" i="5" s="1"/>
  <c r="I63" i="5"/>
  <c r="J63" i="5" s="1"/>
  <c r="I65" i="5"/>
  <c r="J65" i="5" s="1"/>
  <c r="I67" i="5"/>
  <c r="J67" i="5" s="1"/>
  <c r="I69" i="5"/>
  <c r="J69" i="5" s="1"/>
  <c r="I71" i="5"/>
  <c r="J71" i="5" s="1"/>
  <c r="I73" i="5"/>
  <c r="J73" i="5" s="1"/>
  <c r="I75" i="5"/>
  <c r="J75" i="5" s="1"/>
  <c r="I77" i="5"/>
  <c r="J77" i="5" s="1"/>
  <c r="I79" i="5"/>
  <c r="J79" i="5" s="1"/>
  <c r="I81" i="5"/>
  <c r="J81" i="5" s="1"/>
  <c r="I83" i="5"/>
  <c r="J83" i="5" s="1"/>
  <c r="I85" i="5"/>
  <c r="J85" i="5" s="1"/>
  <c r="I87" i="5"/>
  <c r="J87" i="5" s="1"/>
  <c r="I89" i="5"/>
  <c r="J89" i="5" s="1"/>
  <c r="I91" i="5"/>
  <c r="J91" i="5" s="1"/>
  <c r="I93" i="5"/>
  <c r="J93" i="5" s="1"/>
  <c r="M94" i="4"/>
  <c r="H94" i="4"/>
  <c r="K94" i="4" s="1"/>
  <c r="M93" i="4"/>
  <c r="H93" i="4"/>
  <c r="K93" i="4" s="1"/>
  <c r="M92" i="4"/>
  <c r="H92" i="4"/>
  <c r="K92" i="4" s="1"/>
  <c r="M91" i="4"/>
  <c r="H91" i="4"/>
  <c r="K91" i="4" s="1"/>
  <c r="M90" i="4"/>
  <c r="H90" i="4"/>
  <c r="K90" i="4" s="1"/>
  <c r="M89" i="4"/>
  <c r="H89" i="4"/>
  <c r="I89" i="4" s="1"/>
  <c r="J89" i="4" s="1"/>
  <c r="M88" i="4"/>
  <c r="H88" i="4"/>
  <c r="K88" i="4" s="1"/>
  <c r="M87" i="4"/>
  <c r="H87" i="4"/>
  <c r="I87" i="4" s="1"/>
  <c r="J87" i="4" s="1"/>
  <c r="M86" i="4"/>
  <c r="H86" i="4"/>
  <c r="K86" i="4" s="1"/>
  <c r="M85" i="4"/>
  <c r="H85" i="4"/>
  <c r="K85" i="4" s="1"/>
  <c r="M84" i="4"/>
  <c r="H84" i="4"/>
  <c r="K84" i="4" s="1"/>
  <c r="M83" i="4"/>
  <c r="H83" i="4"/>
  <c r="K83" i="4" s="1"/>
  <c r="M82" i="4"/>
  <c r="H82" i="4"/>
  <c r="K82" i="4" s="1"/>
  <c r="M81" i="4"/>
  <c r="H81" i="4"/>
  <c r="K81" i="4" s="1"/>
  <c r="M80" i="4"/>
  <c r="H80" i="4"/>
  <c r="K80" i="4" s="1"/>
  <c r="M79" i="4"/>
  <c r="H79" i="4"/>
  <c r="K79" i="4" s="1"/>
  <c r="M78" i="4"/>
  <c r="H78" i="4"/>
  <c r="K78" i="4" s="1"/>
  <c r="M77" i="4"/>
  <c r="H77" i="4"/>
  <c r="I77" i="4" s="1"/>
  <c r="J77" i="4" s="1"/>
  <c r="M76" i="4"/>
  <c r="H76" i="4"/>
  <c r="K76" i="4" s="1"/>
  <c r="M75" i="4"/>
  <c r="H75" i="4"/>
  <c r="I75" i="4" s="1"/>
  <c r="J75" i="4" s="1"/>
  <c r="M74" i="4"/>
  <c r="H74" i="4"/>
  <c r="M73" i="4"/>
  <c r="H73" i="4"/>
  <c r="I73" i="4" s="1"/>
  <c r="J73" i="4" s="1"/>
  <c r="M72" i="4"/>
  <c r="H72" i="4"/>
  <c r="M71" i="4"/>
  <c r="H71" i="4"/>
  <c r="K71" i="4" s="1"/>
  <c r="M70" i="4"/>
  <c r="H70" i="4"/>
  <c r="M69" i="4"/>
  <c r="H69" i="4"/>
  <c r="K69" i="4" s="1"/>
  <c r="M68" i="4"/>
  <c r="H68" i="4"/>
  <c r="M67" i="4"/>
  <c r="H67" i="4"/>
  <c r="I67" i="4" s="1"/>
  <c r="J67" i="4" s="1"/>
  <c r="M66" i="4"/>
  <c r="H66" i="4"/>
  <c r="M65" i="4"/>
  <c r="H65" i="4"/>
  <c r="I65" i="4" s="1"/>
  <c r="J65" i="4" s="1"/>
  <c r="M64" i="4"/>
  <c r="H64" i="4"/>
  <c r="M63" i="4"/>
  <c r="H63" i="4"/>
  <c r="K63" i="4" s="1"/>
  <c r="M62" i="4"/>
  <c r="H62" i="4"/>
  <c r="M61" i="4"/>
  <c r="H61" i="4"/>
  <c r="I61" i="4" s="1"/>
  <c r="J61" i="4" s="1"/>
  <c r="M60" i="4"/>
  <c r="H60" i="4"/>
  <c r="M59" i="4"/>
  <c r="H59" i="4"/>
  <c r="K59" i="4" s="1"/>
  <c r="M58" i="4"/>
  <c r="H58" i="4"/>
  <c r="M57" i="4"/>
  <c r="H57" i="4"/>
  <c r="K57" i="4" s="1"/>
  <c r="M56" i="4"/>
  <c r="H56" i="4"/>
  <c r="M55" i="4"/>
  <c r="H55" i="4"/>
  <c r="K55" i="4" s="1"/>
  <c r="M54" i="4"/>
  <c r="H54" i="4"/>
  <c r="M53" i="4"/>
  <c r="H53" i="4"/>
  <c r="I53" i="4" s="1"/>
  <c r="J53" i="4" s="1"/>
  <c r="M52" i="4"/>
  <c r="H52" i="4"/>
  <c r="M51" i="4"/>
  <c r="H51" i="4"/>
  <c r="K51" i="4" s="1"/>
  <c r="M50" i="4"/>
  <c r="H50" i="4"/>
  <c r="M49" i="4"/>
  <c r="H49" i="4"/>
  <c r="I49" i="4" s="1"/>
  <c r="J49" i="4" s="1"/>
  <c r="M48" i="4"/>
  <c r="H48" i="4"/>
  <c r="M47" i="4"/>
  <c r="H47" i="4"/>
  <c r="K47" i="4" s="1"/>
  <c r="M46" i="4"/>
  <c r="H46" i="4"/>
  <c r="M45" i="4"/>
  <c r="H45" i="4"/>
  <c r="K45" i="4" s="1"/>
  <c r="M44" i="4"/>
  <c r="H44" i="4"/>
  <c r="M43" i="4"/>
  <c r="H43" i="4"/>
  <c r="K43" i="4" s="1"/>
  <c r="M42" i="4"/>
  <c r="H42" i="4"/>
  <c r="M41" i="4"/>
  <c r="H41" i="4"/>
  <c r="I41" i="4" s="1"/>
  <c r="J41" i="4" s="1"/>
  <c r="M40" i="4"/>
  <c r="H40" i="4"/>
  <c r="M39" i="4"/>
  <c r="H39" i="4"/>
  <c r="K39" i="4" s="1"/>
  <c r="M38" i="4"/>
  <c r="H38" i="4"/>
  <c r="M37" i="4"/>
  <c r="H37" i="4"/>
  <c r="K37" i="4" s="1"/>
  <c r="M36" i="4"/>
  <c r="H36" i="4"/>
  <c r="M35" i="4"/>
  <c r="H35" i="4"/>
  <c r="K35" i="4" s="1"/>
  <c r="M34" i="4"/>
  <c r="H34" i="4"/>
  <c r="M33" i="4"/>
  <c r="H33" i="4"/>
  <c r="I33" i="4" s="1"/>
  <c r="J33" i="4" s="1"/>
  <c r="M32" i="4"/>
  <c r="H32" i="4"/>
  <c r="M31" i="4"/>
  <c r="H31" i="4"/>
  <c r="I31" i="4" s="1"/>
  <c r="J31" i="4" s="1"/>
  <c r="M30" i="4"/>
  <c r="H30" i="4"/>
  <c r="M29" i="4"/>
  <c r="H29" i="4"/>
  <c r="K29" i="4" s="1"/>
  <c r="M28" i="4"/>
  <c r="H28" i="4"/>
  <c r="M27" i="4"/>
  <c r="H27" i="4"/>
  <c r="K27" i="4" s="1"/>
  <c r="M26" i="4"/>
  <c r="H26" i="4"/>
  <c r="M25" i="4"/>
  <c r="H25" i="4"/>
  <c r="K25" i="4" s="1"/>
  <c r="M24" i="4"/>
  <c r="H24" i="4"/>
  <c r="M23" i="4"/>
  <c r="H23" i="4"/>
  <c r="K23" i="4" s="1"/>
  <c r="M22" i="4"/>
  <c r="H22" i="4"/>
  <c r="M21" i="4"/>
  <c r="H21" i="4"/>
  <c r="I21" i="4" s="1"/>
  <c r="J21" i="4" s="1"/>
  <c r="M20" i="4"/>
  <c r="H20" i="4"/>
  <c r="M19" i="4"/>
  <c r="H19" i="4"/>
  <c r="I19" i="4" s="1"/>
  <c r="J19" i="4" s="1"/>
  <c r="M18" i="4"/>
  <c r="H18" i="4"/>
  <c r="M17" i="4"/>
  <c r="H17" i="4"/>
  <c r="I17" i="4" s="1"/>
  <c r="J17" i="4" s="1"/>
  <c r="M16" i="4"/>
  <c r="H16" i="4"/>
  <c r="M15" i="4"/>
  <c r="H15" i="4"/>
  <c r="K15" i="4" s="1"/>
  <c r="M14" i="4"/>
  <c r="H14" i="4"/>
  <c r="M13" i="4"/>
  <c r="H13" i="4"/>
  <c r="K13" i="4" s="1"/>
  <c r="M12" i="4"/>
  <c r="H12" i="4"/>
  <c r="M11" i="4"/>
  <c r="H11" i="4"/>
  <c r="K11" i="4" s="1"/>
  <c r="N11" i="4" s="1"/>
  <c r="O11" i="4" s="1"/>
  <c r="M10" i="4"/>
  <c r="H10" i="4"/>
  <c r="M9" i="4"/>
  <c r="H9" i="4"/>
  <c r="I9" i="4" s="1"/>
  <c r="J9" i="4" s="1"/>
  <c r="M8" i="4"/>
  <c r="H8" i="4"/>
  <c r="M7" i="4"/>
  <c r="H7" i="4"/>
  <c r="I7" i="4" s="1"/>
  <c r="J7" i="4" s="1"/>
  <c r="B3" i="4"/>
  <c r="H2" i="4"/>
  <c r="E2" i="4"/>
  <c r="H1" i="4"/>
  <c r="L6" i="5" l="1"/>
  <c r="L74" i="5"/>
  <c r="L38" i="5"/>
  <c r="L40" i="5"/>
  <c r="L8" i="5"/>
  <c r="L36" i="5"/>
  <c r="L54" i="5"/>
  <c r="L70" i="5"/>
  <c r="L48" i="5"/>
  <c r="L24" i="5"/>
  <c r="L92" i="5"/>
  <c r="L82" i="5"/>
  <c r="L16" i="5"/>
  <c r="L58" i="5"/>
  <c r="L64" i="5"/>
  <c r="L62" i="5"/>
  <c r="L88" i="5"/>
  <c r="L86" i="5"/>
  <c r="L44" i="5"/>
  <c r="L80" i="5"/>
  <c r="N26" i="5"/>
  <c r="O26" i="5" s="1"/>
  <c r="L20" i="5"/>
  <c r="L32" i="5"/>
  <c r="N22" i="5"/>
  <c r="O22" i="5" s="1"/>
  <c r="L76" i="5"/>
  <c r="L42" i="5"/>
  <c r="L10" i="5"/>
  <c r="L46" i="5"/>
  <c r="L90" i="5"/>
  <c r="N72" i="5"/>
  <c r="O72" i="5" s="1"/>
  <c r="L84" i="5"/>
  <c r="I11" i="4"/>
  <c r="J11" i="4" s="1"/>
  <c r="K9" i="4"/>
  <c r="N9" i="4" s="1"/>
  <c r="O9" i="4" s="1"/>
  <c r="K7" i="4"/>
  <c r="N7" i="4" s="1"/>
  <c r="O7" i="4" s="1"/>
  <c r="N23" i="4"/>
  <c r="O23" i="4" s="1"/>
  <c r="L23" i="4"/>
  <c r="N39" i="4"/>
  <c r="O39" i="4" s="1"/>
  <c r="L39" i="4"/>
  <c r="N47" i="4"/>
  <c r="O47" i="4" s="1"/>
  <c r="L47" i="4"/>
  <c r="N55" i="4"/>
  <c r="O55" i="4" s="1"/>
  <c r="L55" i="4"/>
  <c r="N63" i="4"/>
  <c r="O63" i="4" s="1"/>
  <c r="L63" i="4"/>
  <c r="N71" i="4"/>
  <c r="O71" i="4" s="1"/>
  <c r="L71" i="4"/>
  <c r="N79" i="4"/>
  <c r="O79" i="4" s="1"/>
  <c r="L79" i="4"/>
  <c r="N25" i="4"/>
  <c r="O25" i="4" s="1"/>
  <c r="L25" i="4"/>
  <c r="N57" i="4"/>
  <c r="O57" i="4" s="1"/>
  <c r="L57" i="4"/>
  <c r="N81" i="4"/>
  <c r="O81" i="4" s="1"/>
  <c r="L81" i="4"/>
  <c r="N83" i="4"/>
  <c r="O83" i="4" s="1"/>
  <c r="L83" i="4"/>
  <c r="N91" i="4"/>
  <c r="O91" i="4" s="1"/>
  <c r="L91" i="4"/>
  <c r="N15" i="4"/>
  <c r="O15" i="4" s="1"/>
  <c r="L15" i="4"/>
  <c r="N13" i="4"/>
  <c r="O13" i="4" s="1"/>
  <c r="L13" i="4"/>
  <c r="N59" i="4"/>
  <c r="O59" i="4" s="1"/>
  <c r="L59" i="4"/>
  <c r="N27" i="4"/>
  <c r="O27" i="4" s="1"/>
  <c r="L27" i="4"/>
  <c r="N51" i="4"/>
  <c r="O51" i="4" s="1"/>
  <c r="L51" i="4"/>
  <c r="N29" i="4"/>
  <c r="O29" i="4" s="1"/>
  <c r="L29" i="4"/>
  <c r="N45" i="4"/>
  <c r="O45" i="4" s="1"/>
  <c r="L45" i="4"/>
  <c r="N69" i="4"/>
  <c r="O69" i="4" s="1"/>
  <c r="L69" i="4"/>
  <c r="N93" i="4"/>
  <c r="O93" i="4" s="1"/>
  <c r="L93" i="4"/>
  <c r="N35" i="4"/>
  <c r="O35" i="4" s="1"/>
  <c r="L35" i="4"/>
  <c r="N43" i="4"/>
  <c r="O43" i="4" s="1"/>
  <c r="L43" i="4"/>
  <c r="N37" i="4"/>
  <c r="O37" i="4" s="1"/>
  <c r="L37" i="4"/>
  <c r="N85" i="4"/>
  <c r="O85" i="4" s="1"/>
  <c r="L85" i="4"/>
  <c r="L7" i="4"/>
  <c r="I27" i="4"/>
  <c r="J27" i="4" s="1"/>
  <c r="I39" i="4"/>
  <c r="J39" i="4" s="1"/>
  <c r="I43" i="4"/>
  <c r="J43" i="4" s="1"/>
  <c r="I47" i="4"/>
  <c r="J47" i="4" s="1"/>
  <c r="I51" i="4"/>
  <c r="J51" i="4" s="1"/>
  <c r="I55" i="4"/>
  <c r="J55" i="4" s="1"/>
  <c r="I59" i="4"/>
  <c r="J59" i="4" s="1"/>
  <c r="I63" i="4"/>
  <c r="J63" i="4" s="1"/>
  <c r="I91" i="4"/>
  <c r="J91" i="4" s="1"/>
  <c r="L11" i="4"/>
  <c r="K31" i="4"/>
  <c r="K87" i="4"/>
  <c r="K12" i="4"/>
  <c r="I12" i="4"/>
  <c r="J12" i="4" s="1"/>
  <c r="K16" i="4"/>
  <c r="I16" i="4"/>
  <c r="J16" i="4" s="1"/>
  <c r="K20" i="4"/>
  <c r="I20" i="4"/>
  <c r="J20" i="4" s="1"/>
  <c r="K24" i="4"/>
  <c r="I24" i="4"/>
  <c r="J24" i="4" s="1"/>
  <c r="K28" i="4"/>
  <c r="I28" i="4"/>
  <c r="J28" i="4" s="1"/>
  <c r="K32" i="4"/>
  <c r="I32" i="4"/>
  <c r="J32" i="4" s="1"/>
  <c r="K36" i="4"/>
  <c r="I36" i="4"/>
  <c r="J36" i="4" s="1"/>
  <c r="K40" i="4"/>
  <c r="I40" i="4"/>
  <c r="J40" i="4" s="1"/>
  <c r="K44" i="4"/>
  <c r="I44" i="4"/>
  <c r="J44" i="4" s="1"/>
  <c r="K48" i="4"/>
  <c r="I48" i="4"/>
  <c r="J48" i="4" s="1"/>
  <c r="K52" i="4"/>
  <c r="I52" i="4"/>
  <c r="J52" i="4" s="1"/>
  <c r="K56" i="4"/>
  <c r="I56" i="4"/>
  <c r="J56" i="4" s="1"/>
  <c r="K60" i="4"/>
  <c r="I60" i="4"/>
  <c r="J60" i="4" s="1"/>
  <c r="K64" i="4"/>
  <c r="I64" i="4"/>
  <c r="J64" i="4" s="1"/>
  <c r="K68" i="4"/>
  <c r="I68" i="4"/>
  <c r="J68" i="4" s="1"/>
  <c r="K72" i="4"/>
  <c r="I72" i="4"/>
  <c r="J72" i="4" s="1"/>
  <c r="N76" i="4"/>
  <c r="O76" i="4" s="1"/>
  <c r="L76" i="4"/>
  <c r="N80" i="4"/>
  <c r="O80" i="4" s="1"/>
  <c r="L80" i="4"/>
  <c r="N84" i="4"/>
  <c r="O84" i="4" s="1"/>
  <c r="L84" i="4"/>
  <c r="N88" i="4"/>
  <c r="O88" i="4" s="1"/>
  <c r="L88" i="4"/>
  <c r="N92" i="4"/>
  <c r="O92" i="4" s="1"/>
  <c r="L92" i="4"/>
  <c r="I23" i="4"/>
  <c r="J23" i="4" s="1"/>
  <c r="I79" i="4"/>
  <c r="J79" i="4" s="1"/>
  <c r="K75" i="4"/>
  <c r="I13" i="4"/>
  <c r="J13" i="4" s="1"/>
  <c r="I29" i="4"/>
  <c r="J29" i="4" s="1"/>
  <c r="I37" i="4"/>
  <c r="J37" i="4" s="1"/>
  <c r="I45" i="4"/>
  <c r="J45" i="4" s="1"/>
  <c r="I57" i="4"/>
  <c r="J57" i="4" s="1"/>
  <c r="I69" i="4"/>
  <c r="J69" i="4" s="1"/>
  <c r="I81" i="4"/>
  <c r="J81" i="4" s="1"/>
  <c r="I93" i="4"/>
  <c r="J93" i="4" s="1"/>
  <c r="L9" i="4"/>
  <c r="I15" i="4"/>
  <c r="J15" i="4" s="1"/>
  <c r="I83" i="4"/>
  <c r="J83" i="4" s="1"/>
  <c r="K8" i="4"/>
  <c r="I8" i="4"/>
  <c r="J8" i="4" s="1"/>
  <c r="I25" i="4"/>
  <c r="J25" i="4" s="1"/>
  <c r="I85" i="4"/>
  <c r="J85" i="4" s="1"/>
  <c r="K17" i="4"/>
  <c r="K21" i="4"/>
  <c r="K33" i="4"/>
  <c r="K41" i="4"/>
  <c r="K49" i="4"/>
  <c r="K53" i="4"/>
  <c r="K61" i="4"/>
  <c r="K65" i="4"/>
  <c r="K73" i="4"/>
  <c r="K77" i="4"/>
  <c r="K89" i="4"/>
  <c r="I71" i="4"/>
  <c r="J71" i="4" s="1"/>
  <c r="K19" i="4"/>
  <c r="K67" i="4"/>
  <c r="K10" i="4"/>
  <c r="I10" i="4"/>
  <c r="J10" i="4" s="1"/>
  <c r="K18" i="4"/>
  <c r="I18" i="4"/>
  <c r="J18" i="4" s="1"/>
  <c r="K26" i="4"/>
  <c r="I26" i="4"/>
  <c r="J26" i="4" s="1"/>
  <c r="K30" i="4"/>
  <c r="I30" i="4"/>
  <c r="J30" i="4" s="1"/>
  <c r="K34" i="4"/>
  <c r="I34" i="4"/>
  <c r="J34" i="4" s="1"/>
  <c r="K38" i="4"/>
  <c r="I38" i="4"/>
  <c r="J38" i="4" s="1"/>
  <c r="K42" i="4"/>
  <c r="I42" i="4"/>
  <c r="J42" i="4" s="1"/>
  <c r="K46" i="4"/>
  <c r="I46" i="4"/>
  <c r="J46" i="4" s="1"/>
  <c r="K50" i="4"/>
  <c r="I50" i="4"/>
  <c r="J50" i="4" s="1"/>
  <c r="K54" i="4"/>
  <c r="I54" i="4"/>
  <c r="J54" i="4" s="1"/>
  <c r="K58" i="4"/>
  <c r="I58" i="4"/>
  <c r="J58" i="4" s="1"/>
  <c r="K62" i="4"/>
  <c r="I62" i="4"/>
  <c r="J62" i="4" s="1"/>
  <c r="K66" i="4"/>
  <c r="I66" i="4"/>
  <c r="J66" i="4" s="1"/>
  <c r="K70" i="4"/>
  <c r="I70" i="4"/>
  <c r="J70" i="4" s="1"/>
  <c r="K74" i="4"/>
  <c r="I74" i="4"/>
  <c r="J74" i="4" s="1"/>
  <c r="N78" i="4"/>
  <c r="O78" i="4" s="1"/>
  <c r="L78" i="4"/>
  <c r="N82" i="4"/>
  <c r="O82" i="4" s="1"/>
  <c r="L82" i="4"/>
  <c r="N86" i="4"/>
  <c r="O86" i="4" s="1"/>
  <c r="L86" i="4"/>
  <c r="N90" i="4"/>
  <c r="O90" i="4" s="1"/>
  <c r="L90" i="4"/>
  <c r="N94" i="4"/>
  <c r="O94" i="4" s="1"/>
  <c r="L94" i="4"/>
  <c r="I35" i="4"/>
  <c r="J35" i="4" s="1"/>
  <c r="K14" i="4"/>
  <c r="I14" i="4"/>
  <c r="J14" i="4" s="1"/>
  <c r="K22" i="4"/>
  <c r="I22" i="4"/>
  <c r="J22" i="4" s="1"/>
  <c r="I76" i="4"/>
  <c r="J76" i="4" s="1"/>
  <c r="I78" i="4"/>
  <c r="J78" i="4" s="1"/>
  <c r="I80" i="4"/>
  <c r="J80" i="4" s="1"/>
  <c r="I82" i="4"/>
  <c r="J82" i="4" s="1"/>
  <c r="I84" i="4"/>
  <c r="J84" i="4" s="1"/>
  <c r="I86" i="4"/>
  <c r="J86" i="4" s="1"/>
  <c r="I88" i="4"/>
  <c r="J88" i="4" s="1"/>
  <c r="I90" i="4"/>
  <c r="J90" i="4" s="1"/>
  <c r="I92" i="4"/>
  <c r="J92" i="4" s="1"/>
  <c r="I94" i="4"/>
  <c r="J94" i="4" s="1"/>
  <c r="M93" i="3"/>
  <c r="H93" i="3"/>
  <c r="K93" i="3" s="1"/>
  <c r="N93" i="3" s="1"/>
  <c r="M92" i="3"/>
  <c r="H92" i="3"/>
  <c r="M91" i="3"/>
  <c r="H91" i="3"/>
  <c r="K91" i="3" s="1"/>
  <c r="N91" i="3" s="1"/>
  <c r="O91" i="3" s="1"/>
  <c r="M90" i="3"/>
  <c r="H90" i="3"/>
  <c r="M89" i="3"/>
  <c r="H89" i="3"/>
  <c r="M88" i="3"/>
  <c r="H88" i="3"/>
  <c r="M87" i="3"/>
  <c r="H87" i="3"/>
  <c r="M86" i="3"/>
  <c r="H86" i="3"/>
  <c r="M85" i="3"/>
  <c r="H85" i="3"/>
  <c r="M84" i="3"/>
  <c r="H84" i="3"/>
  <c r="M83" i="3"/>
  <c r="H83" i="3"/>
  <c r="M82" i="3"/>
  <c r="H82" i="3"/>
  <c r="M81" i="3"/>
  <c r="H81" i="3"/>
  <c r="M80" i="3"/>
  <c r="H80" i="3"/>
  <c r="M79" i="3"/>
  <c r="H79" i="3"/>
  <c r="M78" i="3"/>
  <c r="H78" i="3"/>
  <c r="M77" i="3"/>
  <c r="H77" i="3"/>
  <c r="M76" i="3"/>
  <c r="H76" i="3"/>
  <c r="M75" i="3"/>
  <c r="H75" i="3"/>
  <c r="M74" i="3"/>
  <c r="H74" i="3"/>
  <c r="I74" i="3" s="1"/>
  <c r="J74" i="3" s="1"/>
  <c r="M73" i="3"/>
  <c r="H73" i="3"/>
  <c r="M72" i="3"/>
  <c r="H72" i="3"/>
  <c r="I72" i="3" s="1"/>
  <c r="J72" i="3" s="1"/>
  <c r="M71" i="3"/>
  <c r="H71" i="3"/>
  <c r="M70" i="3"/>
  <c r="H70" i="3"/>
  <c r="I70" i="3" s="1"/>
  <c r="J70" i="3" s="1"/>
  <c r="M69" i="3"/>
  <c r="H69" i="3"/>
  <c r="M68" i="3"/>
  <c r="H68" i="3"/>
  <c r="I68" i="3" s="1"/>
  <c r="J68" i="3" s="1"/>
  <c r="M67" i="3"/>
  <c r="H67" i="3"/>
  <c r="M66" i="3"/>
  <c r="H66" i="3"/>
  <c r="I66" i="3" s="1"/>
  <c r="J66" i="3" s="1"/>
  <c r="M65" i="3"/>
  <c r="H65" i="3"/>
  <c r="M64" i="3"/>
  <c r="K64" i="3"/>
  <c r="H64" i="3"/>
  <c r="I64" i="3" s="1"/>
  <c r="J64" i="3" s="1"/>
  <c r="M63" i="3"/>
  <c r="H63" i="3"/>
  <c r="M62" i="3"/>
  <c r="H62" i="3"/>
  <c r="I62" i="3" s="1"/>
  <c r="J62" i="3" s="1"/>
  <c r="M61" i="3"/>
  <c r="H61" i="3"/>
  <c r="M60" i="3"/>
  <c r="K60" i="3"/>
  <c r="H60" i="3"/>
  <c r="I60" i="3" s="1"/>
  <c r="J60" i="3" s="1"/>
  <c r="M59" i="3"/>
  <c r="H59" i="3"/>
  <c r="M58" i="3"/>
  <c r="H58" i="3"/>
  <c r="I58" i="3" s="1"/>
  <c r="J58" i="3" s="1"/>
  <c r="M57" i="3"/>
  <c r="H57" i="3"/>
  <c r="M56" i="3"/>
  <c r="H56" i="3"/>
  <c r="I56" i="3" s="1"/>
  <c r="J56" i="3" s="1"/>
  <c r="M55" i="3"/>
  <c r="H55" i="3"/>
  <c r="M54" i="3"/>
  <c r="H54" i="3"/>
  <c r="I54" i="3" s="1"/>
  <c r="J54" i="3" s="1"/>
  <c r="M53" i="3"/>
  <c r="H53" i="3"/>
  <c r="M52" i="3"/>
  <c r="H52" i="3"/>
  <c r="I52" i="3" s="1"/>
  <c r="J52" i="3" s="1"/>
  <c r="M51" i="3"/>
  <c r="H51" i="3"/>
  <c r="M50" i="3"/>
  <c r="H50" i="3"/>
  <c r="I50" i="3" s="1"/>
  <c r="J50" i="3" s="1"/>
  <c r="M49" i="3"/>
  <c r="H49" i="3"/>
  <c r="M48" i="3"/>
  <c r="K48" i="3"/>
  <c r="H48" i="3"/>
  <c r="I48" i="3" s="1"/>
  <c r="J48" i="3" s="1"/>
  <c r="M47" i="3"/>
  <c r="H47" i="3"/>
  <c r="M46" i="3"/>
  <c r="H46" i="3"/>
  <c r="I46" i="3" s="1"/>
  <c r="J46" i="3" s="1"/>
  <c r="M45" i="3"/>
  <c r="H45" i="3"/>
  <c r="M44" i="3"/>
  <c r="K44" i="3"/>
  <c r="H44" i="3"/>
  <c r="I44" i="3" s="1"/>
  <c r="J44" i="3" s="1"/>
  <c r="M43" i="3"/>
  <c r="H43" i="3"/>
  <c r="M42" i="3"/>
  <c r="H42" i="3"/>
  <c r="I42" i="3" s="1"/>
  <c r="J42" i="3" s="1"/>
  <c r="M41" i="3"/>
  <c r="H41" i="3"/>
  <c r="M40" i="3"/>
  <c r="H40" i="3"/>
  <c r="I40" i="3" s="1"/>
  <c r="J40" i="3" s="1"/>
  <c r="M39" i="3"/>
  <c r="H39" i="3"/>
  <c r="M38" i="3"/>
  <c r="H38" i="3"/>
  <c r="I38" i="3" s="1"/>
  <c r="J38" i="3" s="1"/>
  <c r="M37" i="3"/>
  <c r="H37" i="3"/>
  <c r="M36" i="3"/>
  <c r="H36" i="3"/>
  <c r="I36" i="3" s="1"/>
  <c r="J36" i="3" s="1"/>
  <c r="M35" i="3"/>
  <c r="H35" i="3"/>
  <c r="M34" i="3"/>
  <c r="H34" i="3"/>
  <c r="I34" i="3" s="1"/>
  <c r="J34" i="3" s="1"/>
  <c r="M33" i="3"/>
  <c r="H33" i="3"/>
  <c r="M32" i="3"/>
  <c r="K32" i="3"/>
  <c r="H32" i="3"/>
  <c r="I32" i="3" s="1"/>
  <c r="J32" i="3" s="1"/>
  <c r="M31" i="3"/>
  <c r="H31" i="3"/>
  <c r="M30" i="3"/>
  <c r="H30" i="3"/>
  <c r="I30" i="3" s="1"/>
  <c r="J30" i="3" s="1"/>
  <c r="M29" i="3"/>
  <c r="H29" i="3"/>
  <c r="M28" i="3"/>
  <c r="K28" i="3"/>
  <c r="H28" i="3"/>
  <c r="I28" i="3" s="1"/>
  <c r="J28" i="3" s="1"/>
  <c r="M27" i="3"/>
  <c r="H27" i="3"/>
  <c r="M26" i="3"/>
  <c r="H26" i="3"/>
  <c r="I26" i="3" s="1"/>
  <c r="J26" i="3" s="1"/>
  <c r="M25" i="3"/>
  <c r="H25" i="3"/>
  <c r="M24" i="3"/>
  <c r="K24" i="3"/>
  <c r="H24" i="3"/>
  <c r="I24" i="3" s="1"/>
  <c r="J24" i="3" s="1"/>
  <c r="M23" i="3"/>
  <c r="H23" i="3"/>
  <c r="M22" i="3"/>
  <c r="H22" i="3"/>
  <c r="I22" i="3" s="1"/>
  <c r="J22" i="3" s="1"/>
  <c r="M21" i="3"/>
  <c r="H21" i="3"/>
  <c r="M20" i="3"/>
  <c r="H20" i="3"/>
  <c r="I20" i="3" s="1"/>
  <c r="J20" i="3" s="1"/>
  <c r="M19" i="3"/>
  <c r="H19" i="3"/>
  <c r="M18" i="3"/>
  <c r="H18" i="3"/>
  <c r="I18" i="3" s="1"/>
  <c r="J18" i="3" s="1"/>
  <c r="M17" i="3"/>
  <c r="H17" i="3"/>
  <c r="M16" i="3"/>
  <c r="K16" i="3"/>
  <c r="H16" i="3"/>
  <c r="I16" i="3" s="1"/>
  <c r="J16" i="3" s="1"/>
  <c r="M15" i="3"/>
  <c r="H15" i="3"/>
  <c r="M14" i="3"/>
  <c r="H14" i="3"/>
  <c r="I14" i="3" s="1"/>
  <c r="J14" i="3" s="1"/>
  <c r="M13" i="3"/>
  <c r="H13" i="3"/>
  <c r="M12" i="3"/>
  <c r="K12" i="3"/>
  <c r="H12" i="3"/>
  <c r="I12" i="3" s="1"/>
  <c r="J12" i="3" s="1"/>
  <c r="M11" i="3"/>
  <c r="H11" i="3"/>
  <c r="M10" i="3"/>
  <c r="H10" i="3"/>
  <c r="I10" i="3" s="1"/>
  <c r="J10" i="3" s="1"/>
  <c r="M9" i="3"/>
  <c r="H9" i="3"/>
  <c r="M8" i="3"/>
  <c r="K8" i="3"/>
  <c r="H8" i="3"/>
  <c r="I8" i="3" s="1"/>
  <c r="J8" i="3" s="1"/>
  <c r="M7" i="3"/>
  <c r="H7" i="3"/>
  <c r="M6" i="3"/>
  <c r="H6" i="3"/>
  <c r="K6" i="3" s="1"/>
  <c r="B3" i="3"/>
  <c r="H2" i="3"/>
  <c r="E2" i="3"/>
  <c r="H1" i="3"/>
  <c r="K20" i="3" l="1"/>
  <c r="K36" i="3"/>
  <c r="L36" i="3" s="1"/>
  <c r="K52" i="3"/>
  <c r="L52" i="3" s="1"/>
  <c r="K68" i="3"/>
  <c r="L68" i="3" s="1"/>
  <c r="L64" i="3"/>
  <c r="L24" i="3"/>
  <c r="K40" i="3"/>
  <c r="K56" i="3"/>
  <c r="L56" i="3" s="1"/>
  <c r="K72" i="3"/>
  <c r="L16" i="3"/>
  <c r="L32" i="3"/>
  <c r="L12" i="3"/>
  <c r="N26" i="4"/>
  <c r="O26" i="4" s="1"/>
  <c r="L26" i="4"/>
  <c r="N31" i="4"/>
  <c r="O31" i="4" s="1"/>
  <c r="L31" i="4"/>
  <c r="N54" i="4"/>
  <c r="O54" i="4" s="1"/>
  <c r="L54" i="4"/>
  <c r="N50" i="4"/>
  <c r="O50" i="4" s="1"/>
  <c r="L50" i="4"/>
  <c r="N10" i="4"/>
  <c r="O10" i="4" s="1"/>
  <c r="L10" i="4"/>
  <c r="N64" i="4"/>
  <c r="O64" i="4" s="1"/>
  <c r="L64" i="4"/>
  <c r="N32" i="4"/>
  <c r="O32" i="4" s="1"/>
  <c r="L32" i="4"/>
  <c r="N67" i="4"/>
  <c r="O67" i="4" s="1"/>
  <c r="L67" i="4"/>
  <c r="N41" i="4"/>
  <c r="O41" i="4" s="1"/>
  <c r="L41" i="4"/>
  <c r="N36" i="4"/>
  <c r="O36" i="4" s="1"/>
  <c r="L36" i="4"/>
  <c r="N60" i="4"/>
  <c r="O60" i="4" s="1"/>
  <c r="L60" i="4"/>
  <c r="N58" i="4"/>
  <c r="O58" i="4" s="1"/>
  <c r="L58" i="4"/>
  <c r="N40" i="4"/>
  <c r="O40" i="4" s="1"/>
  <c r="L40" i="4"/>
  <c r="N21" i="4"/>
  <c r="O21" i="4" s="1"/>
  <c r="L21" i="4"/>
  <c r="N74" i="4"/>
  <c r="O74" i="4" s="1"/>
  <c r="L74" i="4"/>
  <c r="N42" i="4"/>
  <c r="O42" i="4" s="1"/>
  <c r="L42" i="4"/>
  <c r="N89" i="4"/>
  <c r="O89" i="4" s="1"/>
  <c r="L89" i="4"/>
  <c r="N56" i="4"/>
  <c r="O56" i="4" s="1"/>
  <c r="L56" i="4"/>
  <c r="N24" i="4"/>
  <c r="O24" i="4" s="1"/>
  <c r="L24" i="4"/>
  <c r="N62" i="4"/>
  <c r="O62" i="4" s="1"/>
  <c r="L62" i="4"/>
  <c r="N44" i="4"/>
  <c r="O44" i="4" s="1"/>
  <c r="L44" i="4"/>
  <c r="N87" i="4"/>
  <c r="O87" i="4" s="1"/>
  <c r="L87" i="4"/>
  <c r="N17" i="4"/>
  <c r="O17" i="4" s="1"/>
  <c r="L17" i="4"/>
  <c r="N46" i="4"/>
  <c r="O46" i="4" s="1"/>
  <c r="L46" i="4"/>
  <c r="N22" i="4"/>
  <c r="O22" i="4" s="1"/>
  <c r="L22" i="4"/>
  <c r="N77" i="4"/>
  <c r="O77" i="4" s="1"/>
  <c r="L77" i="4"/>
  <c r="N49" i="4"/>
  <c r="O49" i="4" s="1"/>
  <c r="L49" i="4"/>
  <c r="N33" i="4"/>
  <c r="O33" i="4" s="1"/>
  <c r="L33" i="4"/>
  <c r="N68" i="4"/>
  <c r="O68" i="4" s="1"/>
  <c r="L68" i="4"/>
  <c r="N19" i="4"/>
  <c r="O19" i="4" s="1"/>
  <c r="L19" i="4"/>
  <c r="N70" i="4"/>
  <c r="O70" i="4" s="1"/>
  <c r="L70" i="4"/>
  <c r="N38" i="4"/>
  <c r="O38" i="4" s="1"/>
  <c r="L38" i="4"/>
  <c r="N73" i="4"/>
  <c r="O73" i="4" s="1"/>
  <c r="L73" i="4"/>
  <c r="N52" i="4"/>
  <c r="O52" i="4" s="1"/>
  <c r="L52" i="4"/>
  <c r="N20" i="4"/>
  <c r="O20" i="4" s="1"/>
  <c r="L20" i="4"/>
  <c r="N72" i="4"/>
  <c r="O72" i="4" s="1"/>
  <c r="L72" i="4"/>
  <c r="N18" i="4"/>
  <c r="O18" i="4" s="1"/>
  <c r="L18" i="4"/>
  <c r="N75" i="4"/>
  <c r="O75" i="4" s="1"/>
  <c r="L75" i="4"/>
  <c r="N8" i="4"/>
  <c r="O8" i="4" s="1"/>
  <c r="L8" i="4"/>
  <c r="N28" i="4"/>
  <c r="O28" i="4" s="1"/>
  <c r="L28" i="4"/>
  <c r="N14" i="4"/>
  <c r="O14" i="4" s="1"/>
  <c r="L14" i="4"/>
  <c r="N65" i="4"/>
  <c r="O65" i="4" s="1"/>
  <c r="L65" i="4"/>
  <c r="N30" i="4"/>
  <c r="O30" i="4" s="1"/>
  <c r="L30" i="4"/>
  <c r="N12" i="4"/>
  <c r="O12" i="4" s="1"/>
  <c r="L12" i="4"/>
  <c r="N34" i="4"/>
  <c r="O34" i="4" s="1"/>
  <c r="L34" i="4"/>
  <c r="N61" i="4"/>
  <c r="O61" i="4" s="1"/>
  <c r="L61" i="4"/>
  <c r="N48" i="4"/>
  <c r="O48" i="4" s="1"/>
  <c r="L48" i="4"/>
  <c r="N16" i="4"/>
  <c r="O16" i="4" s="1"/>
  <c r="L16" i="4"/>
  <c r="N66" i="4"/>
  <c r="O66" i="4" s="1"/>
  <c r="L66" i="4"/>
  <c r="N53" i="4"/>
  <c r="O53" i="4" s="1"/>
  <c r="L53" i="4"/>
  <c r="L28" i="3"/>
  <c r="L8" i="3"/>
  <c r="L72" i="3"/>
  <c r="L44" i="3"/>
  <c r="L60" i="3"/>
  <c r="L40" i="3"/>
  <c r="L48" i="3"/>
  <c r="L20" i="3"/>
  <c r="L6" i="3"/>
  <c r="N6" i="3"/>
  <c r="O6" i="3" s="1"/>
  <c r="K25" i="3"/>
  <c r="I25" i="3"/>
  <c r="J25" i="3" s="1"/>
  <c r="K49" i="3"/>
  <c r="I49" i="3"/>
  <c r="J49" i="3" s="1"/>
  <c r="K79" i="3"/>
  <c r="I79" i="3"/>
  <c r="J79" i="3" s="1"/>
  <c r="O93" i="3"/>
  <c r="K11" i="3"/>
  <c r="I11" i="3"/>
  <c r="J11" i="3" s="1"/>
  <c r="K19" i="3"/>
  <c r="I19" i="3"/>
  <c r="J19" i="3" s="1"/>
  <c r="K76" i="3"/>
  <c r="I76" i="3"/>
  <c r="J76" i="3" s="1"/>
  <c r="K85" i="3"/>
  <c r="I85" i="3"/>
  <c r="J85" i="3" s="1"/>
  <c r="K29" i="3"/>
  <c r="I29" i="3"/>
  <c r="J29" i="3" s="1"/>
  <c r="K73" i="3"/>
  <c r="I73" i="3"/>
  <c r="J73" i="3" s="1"/>
  <c r="N8" i="3"/>
  <c r="O8" i="3" s="1"/>
  <c r="N12" i="3"/>
  <c r="O12" i="3" s="1"/>
  <c r="N16" i="3"/>
  <c r="O16" i="3" s="1"/>
  <c r="N20" i="3"/>
  <c r="O20" i="3" s="1"/>
  <c r="N24" i="3"/>
  <c r="O24" i="3" s="1"/>
  <c r="N28" i="3"/>
  <c r="O28" i="3" s="1"/>
  <c r="N32" i="3"/>
  <c r="O32" i="3" s="1"/>
  <c r="N36" i="3"/>
  <c r="O36" i="3" s="1"/>
  <c r="N40" i="3"/>
  <c r="O40" i="3" s="1"/>
  <c r="N44" i="3"/>
  <c r="O44" i="3" s="1"/>
  <c r="N48" i="3"/>
  <c r="O48" i="3" s="1"/>
  <c r="N52" i="3"/>
  <c r="O52" i="3" s="1"/>
  <c r="N60" i="3"/>
  <c r="O60" i="3" s="1"/>
  <c r="N64" i="3"/>
  <c r="O64" i="3" s="1"/>
  <c r="N72" i="3"/>
  <c r="O72" i="3" s="1"/>
  <c r="K86" i="3"/>
  <c r="I86" i="3"/>
  <c r="J86" i="3" s="1"/>
  <c r="K37" i="3"/>
  <c r="I37" i="3"/>
  <c r="J37" i="3" s="1"/>
  <c r="K53" i="3"/>
  <c r="I53" i="3"/>
  <c r="J53" i="3" s="1"/>
  <c r="K90" i="3"/>
  <c r="I90" i="3"/>
  <c r="J90" i="3" s="1"/>
  <c r="K81" i="3"/>
  <c r="I81" i="3"/>
  <c r="J81" i="3" s="1"/>
  <c r="K77" i="3"/>
  <c r="I77" i="3"/>
  <c r="J77" i="3" s="1"/>
  <c r="K21" i="3"/>
  <c r="I21" i="3"/>
  <c r="J21" i="3" s="1"/>
  <c r="K69" i="3"/>
  <c r="I69" i="3"/>
  <c r="J69" i="3" s="1"/>
  <c r="K78" i="3"/>
  <c r="I78" i="3"/>
  <c r="J78" i="3" s="1"/>
  <c r="K92" i="3"/>
  <c r="I92" i="3"/>
  <c r="J92" i="3" s="1"/>
  <c r="K9" i="3"/>
  <c r="I9" i="3"/>
  <c r="J9" i="3" s="1"/>
  <c r="K45" i="3"/>
  <c r="I45" i="3"/>
  <c r="J45" i="3" s="1"/>
  <c r="K82" i="3"/>
  <c r="I82" i="3"/>
  <c r="J82" i="3" s="1"/>
  <c r="I6" i="3"/>
  <c r="J6" i="3" s="1"/>
  <c r="K10" i="3"/>
  <c r="K18" i="3"/>
  <c r="K22" i="3"/>
  <c r="K26" i="3"/>
  <c r="K30" i="3"/>
  <c r="K38" i="3"/>
  <c r="K42" i="3"/>
  <c r="K46" i="3"/>
  <c r="K50" i="3"/>
  <c r="K54" i="3"/>
  <c r="K58" i="3"/>
  <c r="K62" i="3"/>
  <c r="K66" i="3"/>
  <c r="K70" i="3"/>
  <c r="K74" i="3"/>
  <c r="K83" i="3"/>
  <c r="I83" i="3"/>
  <c r="J83" i="3" s="1"/>
  <c r="K13" i="3"/>
  <c r="I13" i="3"/>
  <c r="J13" i="3" s="1"/>
  <c r="K61" i="3"/>
  <c r="I61" i="3"/>
  <c r="J61" i="3" s="1"/>
  <c r="K87" i="3"/>
  <c r="I87" i="3"/>
  <c r="J87" i="3" s="1"/>
  <c r="K14" i="3"/>
  <c r="K34" i="3"/>
  <c r="K88" i="3"/>
  <c r="I88" i="3"/>
  <c r="J88" i="3" s="1"/>
  <c r="K33" i="3"/>
  <c r="I33" i="3"/>
  <c r="J33" i="3" s="1"/>
  <c r="K65" i="3"/>
  <c r="I65" i="3"/>
  <c r="J65" i="3" s="1"/>
  <c r="L91" i="3"/>
  <c r="K7" i="3"/>
  <c r="I7" i="3"/>
  <c r="J7" i="3" s="1"/>
  <c r="K84" i="3"/>
  <c r="I84" i="3"/>
  <c r="J84" i="3" s="1"/>
  <c r="K23" i="3"/>
  <c r="I23" i="3"/>
  <c r="J23" i="3" s="1"/>
  <c r="K35" i="3"/>
  <c r="I35" i="3"/>
  <c r="J35" i="3" s="1"/>
  <c r="K47" i="3"/>
  <c r="I47" i="3"/>
  <c r="J47" i="3" s="1"/>
  <c r="K59" i="3"/>
  <c r="I59" i="3"/>
  <c r="J59" i="3" s="1"/>
  <c r="K67" i="3"/>
  <c r="I67" i="3"/>
  <c r="J67" i="3" s="1"/>
  <c r="K71" i="3"/>
  <c r="I71" i="3"/>
  <c r="J71" i="3" s="1"/>
  <c r="L93" i="3"/>
  <c r="K17" i="3"/>
  <c r="I17" i="3"/>
  <c r="J17" i="3" s="1"/>
  <c r="K41" i="3"/>
  <c r="I41" i="3"/>
  <c r="J41" i="3" s="1"/>
  <c r="K57" i="3"/>
  <c r="I57" i="3"/>
  <c r="J57" i="3" s="1"/>
  <c r="K15" i="3"/>
  <c r="I15" i="3"/>
  <c r="J15" i="3" s="1"/>
  <c r="K27" i="3"/>
  <c r="I27" i="3"/>
  <c r="J27" i="3" s="1"/>
  <c r="K31" i="3"/>
  <c r="I31" i="3"/>
  <c r="J31" i="3" s="1"/>
  <c r="K39" i="3"/>
  <c r="I39" i="3"/>
  <c r="J39" i="3" s="1"/>
  <c r="K43" i="3"/>
  <c r="I43" i="3"/>
  <c r="J43" i="3" s="1"/>
  <c r="K51" i="3"/>
  <c r="I51" i="3"/>
  <c r="J51" i="3" s="1"/>
  <c r="K55" i="3"/>
  <c r="I55" i="3"/>
  <c r="J55" i="3" s="1"/>
  <c r="K63" i="3"/>
  <c r="I63" i="3"/>
  <c r="J63" i="3" s="1"/>
  <c r="K75" i="3"/>
  <c r="I75" i="3"/>
  <c r="J75" i="3" s="1"/>
  <c r="K80" i="3"/>
  <c r="I80" i="3"/>
  <c r="J80" i="3" s="1"/>
  <c r="K89" i="3"/>
  <c r="I89" i="3"/>
  <c r="J89" i="3" s="1"/>
  <c r="I91" i="3"/>
  <c r="J91" i="3" s="1"/>
  <c r="I93" i="3"/>
  <c r="J93" i="3" s="1"/>
  <c r="M93" i="2"/>
  <c r="H93" i="2"/>
  <c r="M92" i="2"/>
  <c r="H92" i="2"/>
  <c r="M91" i="2"/>
  <c r="H91" i="2"/>
  <c r="M90" i="2"/>
  <c r="H90" i="2"/>
  <c r="I90" i="2" s="1"/>
  <c r="J90" i="2" s="1"/>
  <c r="M89" i="2"/>
  <c r="H89" i="2"/>
  <c r="M88" i="2"/>
  <c r="H88" i="2"/>
  <c r="I88" i="2" s="1"/>
  <c r="J88" i="2" s="1"/>
  <c r="M87" i="2"/>
  <c r="H87" i="2"/>
  <c r="M86" i="2"/>
  <c r="H86" i="2"/>
  <c r="I86" i="2" s="1"/>
  <c r="J86" i="2" s="1"/>
  <c r="M85" i="2"/>
  <c r="H85" i="2"/>
  <c r="M84" i="2"/>
  <c r="H84" i="2"/>
  <c r="I84" i="2" s="1"/>
  <c r="J84" i="2" s="1"/>
  <c r="M83" i="2"/>
  <c r="H83" i="2"/>
  <c r="M82" i="2"/>
  <c r="H82" i="2"/>
  <c r="I82" i="2" s="1"/>
  <c r="J82" i="2" s="1"/>
  <c r="M81" i="2"/>
  <c r="H81" i="2"/>
  <c r="M80" i="2"/>
  <c r="H80" i="2"/>
  <c r="I80" i="2" s="1"/>
  <c r="J80" i="2" s="1"/>
  <c r="M79" i="2"/>
  <c r="H79" i="2"/>
  <c r="M78" i="2"/>
  <c r="H78" i="2"/>
  <c r="I78" i="2" s="1"/>
  <c r="J78" i="2" s="1"/>
  <c r="M77" i="2"/>
  <c r="H77" i="2"/>
  <c r="M76" i="2"/>
  <c r="H76" i="2"/>
  <c r="I76" i="2" s="1"/>
  <c r="J76" i="2" s="1"/>
  <c r="M75" i="2"/>
  <c r="H75" i="2"/>
  <c r="M74" i="2"/>
  <c r="H74" i="2"/>
  <c r="I74" i="2" s="1"/>
  <c r="J74" i="2" s="1"/>
  <c r="M73" i="2"/>
  <c r="H73" i="2"/>
  <c r="M72" i="2"/>
  <c r="H72" i="2"/>
  <c r="I72" i="2" s="1"/>
  <c r="J72" i="2" s="1"/>
  <c r="M71" i="2"/>
  <c r="H71" i="2"/>
  <c r="M70" i="2"/>
  <c r="H70" i="2"/>
  <c r="I70" i="2" s="1"/>
  <c r="J70" i="2" s="1"/>
  <c r="M69" i="2"/>
  <c r="H69" i="2"/>
  <c r="M68" i="2"/>
  <c r="H68" i="2"/>
  <c r="I68" i="2" s="1"/>
  <c r="J68" i="2" s="1"/>
  <c r="M67" i="2"/>
  <c r="H67" i="2"/>
  <c r="M66" i="2"/>
  <c r="H66" i="2"/>
  <c r="I66" i="2" s="1"/>
  <c r="J66" i="2" s="1"/>
  <c r="M65" i="2"/>
  <c r="H65" i="2"/>
  <c r="M64" i="2"/>
  <c r="H64" i="2"/>
  <c r="I64" i="2" s="1"/>
  <c r="J64" i="2" s="1"/>
  <c r="M63" i="2"/>
  <c r="H63" i="2"/>
  <c r="M62" i="2"/>
  <c r="H62" i="2"/>
  <c r="I62" i="2" s="1"/>
  <c r="J62" i="2" s="1"/>
  <c r="M61" i="2"/>
  <c r="H61" i="2"/>
  <c r="M60" i="2"/>
  <c r="H60" i="2"/>
  <c r="I60" i="2" s="1"/>
  <c r="J60" i="2" s="1"/>
  <c r="M59" i="2"/>
  <c r="H59" i="2"/>
  <c r="M58" i="2"/>
  <c r="H58" i="2"/>
  <c r="I58" i="2" s="1"/>
  <c r="J58" i="2" s="1"/>
  <c r="M57" i="2"/>
  <c r="H57" i="2"/>
  <c r="M56" i="2"/>
  <c r="H56" i="2"/>
  <c r="I56" i="2" s="1"/>
  <c r="J56" i="2" s="1"/>
  <c r="M55" i="2"/>
  <c r="H55" i="2"/>
  <c r="M54" i="2"/>
  <c r="K54" i="2"/>
  <c r="H54" i="2"/>
  <c r="I54" i="2" s="1"/>
  <c r="J54" i="2" s="1"/>
  <c r="M53" i="2"/>
  <c r="H53" i="2"/>
  <c r="M52" i="2"/>
  <c r="H52" i="2"/>
  <c r="I52" i="2" s="1"/>
  <c r="J52" i="2" s="1"/>
  <c r="M51" i="2"/>
  <c r="H51" i="2"/>
  <c r="M50" i="2"/>
  <c r="H50" i="2"/>
  <c r="I50" i="2" s="1"/>
  <c r="J50" i="2" s="1"/>
  <c r="M49" i="2"/>
  <c r="H49" i="2"/>
  <c r="M48" i="2"/>
  <c r="H48" i="2"/>
  <c r="I48" i="2" s="1"/>
  <c r="J48" i="2" s="1"/>
  <c r="M47" i="2"/>
  <c r="H47" i="2"/>
  <c r="M46" i="2"/>
  <c r="H46" i="2"/>
  <c r="I46" i="2" s="1"/>
  <c r="J46" i="2" s="1"/>
  <c r="M45" i="2"/>
  <c r="H45" i="2"/>
  <c r="M44" i="2"/>
  <c r="H44" i="2"/>
  <c r="I44" i="2" s="1"/>
  <c r="J44" i="2" s="1"/>
  <c r="M43" i="2"/>
  <c r="H43" i="2"/>
  <c r="M42" i="2"/>
  <c r="H42" i="2"/>
  <c r="I42" i="2" s="1"/>
  <c r="J42" i="2" s="1"/>
  <c r="M41" i="2"/>
  <c r="H41" i="2"/>
  <c r="M40" i="2"/>
  <c r="H40" i="2"/>
  <c r="I40" i="2" s="1"/>
  <c r="J40" i="2" s="1"/>
  <c r="M39" i="2"/>
  <c r="H39" i="2"/>
  <c r="M38" i="2"/>
  <c r="H38" i="2"/>
  <c r="I38" i="2" s="1"/>
  <c r="J38" i="2" s="1"/>
  <c r="M37" i="2"/>
  <c r="H37" i="2"/>
  <c r="M36" i="2"/>
  <c r="H36" i="2"/>
  <c r="I36" i="2" s="1"/>
  <c r="J36" i="2" s="1"/>
  <c r="M35" i="2"/>
  <c r="H35" i="2"/>
  <c r="M34" i="2"/>
  <c r="H34" i="2"/>
  <c r="I34" i="2" s="1"/>
  <c r="J34" i="2" s="1"/>
  <c r="M33" i="2"/>
  <c r="H33" i="2"/>
  <c r="M32" i="2"/>
  <c r="H32" i="2"/>
  <c r="I32" i="2" s="1"/>
  <c r="J32" i="2" s="1"/>
  <c r="M31" i="2"/>
  <c r="H31" i="2"/>
  <c r="M30" i="2"/>
  <c r="H30" i="2"/>
  <c r="I30" i="2" s="1"/>
  <c r="J30" i="2" s="1"/>
  <c r="M29" i="2"/>
  <c r="H29" i="2"/>
  <c r="M28" i="2"/>
  <c r="H28" i="2"/>
  <c r="I28" i="2" s="1"/>
  <c r="J28" i="2" s="1"/>
  <c r="M27" i="2"/>
  <c r="H27" i="2"/>
  <c r="M26" i="2"/>
  <c r="H26" i="2"/>
  <c r="I26" i="2" s="1"/>
  <c r="J26" i="2" s="1"/>
  <c r="M25" i="2"/>
  <c r="H25" i="2"/>
  <c r="M24" i="2"/>
  <c r="H24" i="2"/>
  <c r="I24" i="2" s="1"/>
  <c r="J24" i="2" s="1"/>
  <c r="M23" i="2"/>
  <c r="H23" i="2"/>
  <c r="M22" i="2"/>
  <c r="K22" i="2"/>
  <c r="H22" i="2"/>
  <c r="I22" i="2" s="1"/>
  <c r="J22" i="2" s="1"/>
  <c r="M21" i="2"/>
  <c r="H21" i="2"/>
  <c r="M20" i="2"/>
  <c r="H20" i="2"/>
  <c r="I20" i="2" s="1"/>
  <c r="J20" i="2" s="1"/>
  <c r="M19" i="2"/>
  <c r="H19" i="2"/>
  <c r="M18" i="2"/>
  <c r="H18" i="2"/>
  <c r="I18" i="2" s="1"/>
  <c r="J18" i="2" s="1"/>
  <c r="M17" i="2"/>
  <c r="H17" i="2"/>
  <c r="M16" i="2"/>
  <c r="H16" i="2"/>
  <c r="I16" i="2" s="1"/>
  <c r="J16" i="2" s="1"/>
  <c r="M15" i="2"/>
  <c r="H15" i="2"/>
  <c r="M14" i="2"/>
  <c r="H14" i="2"/>
  <c r="I14" i="2" s="1"/>
  <c r="J14" i="2" s="1"/>
  <c r="M13" i="2"/>
  <c r="H13" i="2"/>
  <c r="M12" i="2"/>
  <c r="H12" i="2"/>
  <c r="I12" i="2" s="1"/>
  <c r="J12" i="2" s="1"/>
  <c r="M11" i="2"/>
  <c r="H11" i="2"/>
  <c r="M10" i="2"/>
  <c r="H10" i="2"/>
  <c r="K10" i="2" s="1"/>
  <c r="M9" i="2"/>
  <c r="H9" i="2"/>
  <c r="M8" i="2"/>
  <c r="H8" i="2"/>
  <c r="I8" i="2" s="1"/>
  <c r="J8" i="2" s="1"/>
  <c r="M7" i="2"/>
  <c r="H7" i="2"/>
  <c r="M6" i="2"/>
  <c r="H6" i="2"/>
  <c r="I6" i="2" s="1"/>
  <c r="J6" i="2" s="1"/>
  <c r="B3" i="2"/>
  <c r="H2" i="2"/>
  <c r="E2" i="2"/>
  <c r="H1" i="2"/>
  <c r="N56" i="3" l="1"/>
  <c r="O56" i="3" s="1"/>
  <c r="N22" i="2"/>
  <c r="O22" i="2" s="1"/>
  <c r="N68" i="3"/>
  <c r="O68" i="3" s="1"/>
  <c r="N54" i="2"/>
  <c r="O54" i="2" s="1"/>
  <c r="N71" i="3"/>
  <c r="O71" i="3" s="1"/>
  <c r="L71" i="3"/>
  <c r="L74" i="3"/>
  <c r="N74" i="3"/>
  <c r="O74" i="3" s="1"/>
  <c r="N85" i="3"/>
  <c r="O85" i="3" s="1"/>
  <c r="L85" i="3"/>
  <c r="N39" i="3"/>
  <c r="O39" i="3" s="1"/>
  <c r="L39" i="3"/>
  <c r="N65" i="3"/>
  <c r="O65" i="3" s="1"/>
  <c r="L65" i="3"/>
  <c r="L70" i="3"/>
  <c r="N70" i="3"/>
  <c r="O70" i="3" s="1"/>
  <c r="L82" i="3"/>
  <c r="N82" i="3"/>
  <c r="O82" i="3" s="1"/>
  <c r="N81" i="3"/>
  <c r="O81" i="3" s="1"/>
  <c r="L81" i="3"/>
  <c r="L76" i="3"/>
  <c r="N76" i="3"/>
  <c r="O76" i="3" s="1"/>
  <c r="N31" i="3"/>
  <c r="O31" i="3" s="1"/>
  <c r="L31" i="3"/>
  <c r="N33" i="3"/>
  <c r="O33" i="3" s="1"/>
  <c r="L33" i="3"/>
  <c r="L62" i="3"/>
  <c r="N62" i="3"/>
  <c r="O62" i="3" s="1"/>
  <c r="L90" i="3"/>
  <c r="N90" i="3"/>
  <c r="O90" i="3" s="1"/>
  <c r="N59" i="3"/>
  <c r="O59" i="3" s="1"/>
  <c r="L59" i="3"/>
  <c r="L58" i="3"/>
  <c r="N58" i="3"/>
  <c r="O58" i="3" s="1"/>
  <c r="N19" i="3"/>
  <c r="O19" i="3" s="1"/>
  <c r="L19" i="3"/>
  <c r="N67" i="3"/>
  <c r="O67" i="3" s="1"/>
  <c r="L67" i="3"/>
  <c r="L66" i="3"/>
  <c r="N66" i="3"/>
  <c r="O66" i="3" s="1"/>
  <c r="N89" i="3"/>
  <c r="O89" i="3" s="1"/>
  <c r="L89" i="3"/>
  <c r="N45" i="3"/>
  <c r="O45" i="3" s="1"/>
  <c r="L45" i="3"/>
  <c r="L80" i="3"/>
  <c r="N80" i="3"/>
  <c r="O80" i="3" s="1"/>
  <c r="N27" i="3"/>
  <c r="O27" i="3" s="1"/>
  <c r="L27" i="3"/>
  <c r="L88" i="3"/>
  <c r="N88" i="3"/>
  <c r="O88" i="3" s="1"/>
  <c r="L54" i="3"/>
  <c r="N54" i="3"/>
  <c r="O54" i="3" s="1"/>
  <c r="N9" i="3"/>
  <c r="O9" i="3" s="1"/>
  <c r="L9" i="3"/>
  <c r="N53" i="3"/>
  <c r="O53" i="3" s="1"/>
  <c r="L53" i="3"/>
  <c r="N75" i="3"/>
  <c r="O75" i="3" s="1"/>
  <c r="L75" i="3"/>
  <c r="L14" i="3"/>
  <c r="N14" i="3"/>
  <c r="O14" i="3" s="1"/>
  <c r="L92" i="3"/>
  <c r="N92" i="3"/>
  <c r="O92" i="3" s="1"/>
  <c r="N35" i="3"/>
  <c r="O35" i="3" s="1"/>
  <c r="L35" i="3"/>
  <c r="N63" i="3"/>
  <c r="O63" i="3" s="1"/>
  <c r="L63" i="3"/>
  <c r="N57" i="3"/>
  <c r="O57" i="3" s="1"/>
  <c r="L57" i="3"/>
  <c r="N87" i="3"/>
  <c r="O87" i="3" s="1"/>
  <c r="L87" i="3"/>
  <c r="L38" i="3"/>
  <c r="N38" i="3"/>
  <c r="O38" i="3" s="1"/>
  <c r="L78" i="3"/>
  <c r="N78" i="3"/>
  <c r="O78" i="3" s="1"/>
  <c r="L86" i="3"/>
  <c r="N86" i="3"/>
  <c r="O86" i="3" s="1"/>
  <c r="N79" i="3"/>
  <c r="O79" i="3" s="1"/>
  <c r="L79" i="3"/>
  <c r="N47" i="3"/>
  <c r="O47" i="3" s="1"/>
  <c r="L47" i="3"/>
  <c r="L50" i="3"/>
  <c r="N50" i="3"/>
  <c r="O50" i="3" s="1"/>
  <c r="N55" i="3"/>
  <c r="O55" i="3" s="1"/>
  <c r="L55" i="3"/>
  <c r="N41" i="3"/>
  <c r="O41" i="3" s="1"/>
  <c r="L41" i="3"/>
  <c r="N61" i="3"/>
  <c r="O61" i="3" s="1"/>
  <c r="L61" i="3"/>
  <c r="L26" i="3"/>
  <c r="N26" i="3"/>
  <c r="O26" i="3" s="1"/>
  <c r="N69" i="3"/>
  <c r="O69" i="3" s="1"/>
  <c r="L69" i="3"/>
  <c r="N49" i="3"/>
  <c r="O49" i="3" s="1"/>
  <c r="L49" i="3"/>
  <c r="N23" i="3"/>
  <c r="O23" i="3" s="1"/>
  <c r="L23" i="3"/>
  <c r="L30" i="3"/>
  <c r="N30" i="3"/>
  <c r="O30" i="3" s="1"/>
  <c r="L84" i="3"/>
  <c r="N84" i="3"/>
  <c r="O84" i="3" s="1"/>
  <c r="L22" i="3"/>
  <c r="N22" i="3"/>
  <c r="O22" i="3" s="1"/>
  <c r="N73" i="3"/>
  <c r="O73" i="3" s="1"/>
  <c r="L73" i="3"/>
  <c r="L18" i="3"/>
  <c r="N18" i="3"/>
  <c r="O18" i="3" s="1"/>
  <c r="N21" i="3"/>
  <c r="O21" i="3" s="1"/>
  <c r="L21" i="3"/>
  <c r="N25" i="3"/>
  <c r="O25" i="3" s="1"/>
  <c r="L25" i="3"/>
  <c r="L34" i="3"/>
  <c r="N34" i="3"/>
  <c r="O34" i="3" s="1"/>
  <c r="N15" i="3"/>
  <c r="O15" i="3" s="1"/>
  <c r="L15" i="3"/>
  <c r="N37" i="3"/>
  <c r="O37" i="3" s="1"/>
  <c r="L37" i="3"/>
  <c r="N17" i="3"/>
  <c r="O17" i="3" s="1"/>
  <c r="L17" i="3"/>
  <c r="N13" i="3"/>
  <c r="O13" i="3" s="1"/>
  <c r="L13" i="3"/>
  <c r="N7" i="3"/>
  <c r="O7" i="3" s="1"/>
  <c r="L7" i="3"/>
  <c r="L10" i="3"/>
  <c r="N10" i="3"/>
  <c r="O10" i="3" s="1"/>
  <c r="N29" i="3"/>
  <c r="O29" i="3" s="1"/>
  <c r="L29" i="3"/>
  <c r="N11" i="3"/>
  <c r="O11" i="3" s="1"/>
  <c r="L11" i="3"/>
  <c r="L46" i="3"/>
  <c r="N46" i="3"/>
  <c r="O46" i="3" s="1"/>
  <c r="L42" i="3"/>
  <c r="N42" i="3"/>
  <c r="O42" i="3" s="1"/>
  <c r="N51" i="3"/>
  <c r="O51" i="3" s="1"/>
  <c r="L51" i="3"/>
  <c r="N43" i="3"/>
  <c r="O43" i="3" s="1"/>
  <c r="L43" i="3"/>
  <c r="N83" i="3"/>
  <c r="O83" i="3" s="1"/>
  <c r="L83" i="3"/>
  <c r="N77" i="3"/>
  <c r="O77" i="3" s="1"/>
  <c r="L77" i="3"/>
  <c r="K44" i="2"/>
  <c r="N44" i="2" s="1"/>
  <c r="O44" i="2" s="1"/>
  <c r="K76" i="2"/>
  <c r="N76" i="2" s="1"/>
  <c r="O76" i="2" s="1"/>
  <c r="K42" i="2"/>
  <c r="N42" i="2" s="1"/>
  <c r="O42" i="2" s="1"/>
  <c r="K32" i="2"/>
  <c r="N32" i="2" s="1"/>
  <c r="O32" i="2" s="1"/>
  <c r="K64" i="2"/>
  <c r="N64" i="2" s="1"/>
  <c r="O64" i="2" s="1"/>
  <c r="K60" i="2"/>
  <c r="N60" i="2" s="1"/>
  <c r="O60" i="2" s="1"/>
  <c r="K12" i="2"/>
  <c r="N12" i="2" s="1"/>
  <c r="O12" i="2" s="1"/>
  <c r="K86" i="2"/>
  <c r="N86" i="2" s="1"/>
  <c r="O86" i="2" s="1"/>
  <c r="N10" i="2"/>
  <c r="O10" i="2" s="1"/>
  <c r="L10" i="2"/>
  <c r="K9" i="2"/>
  <c r="I9" i="2"/>
  <c r="J9" i="2" s="1"/>
  <c r="K23" i="2"/>
  <c r="I23" i="2"/>
  <c r="J23" i="2" s="1"/>
  <c r="L44" i="2"/>
  <c r="K55" i="2"/>
  <c r="I55" i="2"/>
  <c r="J55" i="2" s="1"/>
  <c r="K62" i="2"/>
  <c r="K41" i="2"/>
  <c r="I41" i="2"/>
  <c r="J41" i="2" s="1"/>
  <c r="K48" i="2"/>
  <c r="K6" i="2"/>
  <c r="K27" i="2"/>
  <c r="I27" i="2"/>
  <c r="J27" i="2" s="1"/>
  <c r="K34" i="2"/>
  <c r="K59" i="2"/>
  <c r="I59" i="2"/>
  <c r="J59" i="2" s="1"/>
  <c r="K45" i="2"/>
  <c r="I45" i="2"/>
  <c r="J45" i="2" s="1"/>
  <c r="K52" i="2"/>
  <c r="K63" i="2"/>
  <c r="I63" i="2"/>
  <c r="J63" i="2" s="1"/>
  <c r="K7" i="2"/>
  <c r="I7" i="2"/>
  <c r="J7" i="2" s="1"/>
  <c r="K18" i="2"/>
  <c r="K8" i="2"/>
  <c r="K15" i="2"/>
  <c r="I15" i="2"/>
  <c r="J15" i="2" s="1"/>
  <c r="K47" i="2"/>
  <c r="I47" i="2"/>
  <c r="J47" i="2" s="1"/>
  <c r="K79" i="2"/>
  <c r="I79" i="2"/>
  <c r="J79" i="2" s="1"/>
  <c r="L22" i="2"/>
  <c r="K33" i="2"/>
  <c r="I33" i="2"/>
  <c r="J33" i="2" s="1"/>
  <c r="K40" i="2"/>
  <c r="L54" i="2"/>
  <c r="K65" i="2"/>
  <c r="I65" i="2"/>
  <c r="J65" i="2" s="1"/>
  <c r="K72" i="2"/>
  <c r="K19" i="2"/>
  <c r="I19" i="2"/>
  <c r="J19" i="2" s="1"/>
  <c r="K26" i="2"/>
  <c r="K51" i="2"/>
  <c r="I51" i="2"/>
  <c r="J51" i="2" s="1"/>
  <c r="K58" i="2"/>
  <c r="K83" i="2"/>
  <c r="I83" i="2"/>
  <c r="J83" i="2" s="1"/>
  <c r="K90" i="2"/>
  <c r="K69" i="2"/>
  <c r="I69" i="2"/>
  <c r="J69" i="2" s="1"/>
  <c r="L12" i="2"/>
  <c r="K87" i="2"/>
  <c r="I87" i="2"/>
  <c r="J87" i="2" s="1"/>
  <c r="K77" i="2"/>
  <c r="I77" i="2"/>
  <c r="J77" i="2" s="1"/>
  <c r="I10" i="2"/>
  <c r="J10" i="2" s="1"/>
  <c r="K17" i="2"/>
  <c r="I17" i="2"/>
  <c r="J17" i="2" s="1"/>
  <c r="K24" i="2"/>
  <c r="K49" i="2"/>
  <c r="I49" i="2"/>
  <c r="J49" i="2" s="1"/>
  <c r="K56" i="2"/>
  <c r="K81" i="2"/>
  <c r="I81" i="2"/>
  <c r="J81" i="2" s="1"/>
  <c r="K88" i="2"/>
  <c r="K66" i="2"/>
  <c r="K13" i="2"/>
  <c r="I13" i="2"/>
  <c r="J13" i="2" s="1"/>
  <c r="K84" i="2"/>
  <c r="K70" i="2"/>
  <c r="K35" i="2"/>
  <c r="I35" i="2"/>
  <c r="J35" i="2" s="1"/>
  <c r="K67" i="2"/>
  <c r="I67" i="2"/>
  <c r="J67" i="2" s="1"/>
  <c r="K74" i="2"/>
  <c r="K92" i="2"/>
  <c r="I92" i="2"/>
  <c r="J92" i="2" s="1"/>
  <c r="K16" i="2"/>
  <c r="K73" i="2"/>
  <c r="I73" i="2"/>
  <c r="J73" i="2" s="1"/>
  <c r="K91" i="2"/>
  <c r="I91" i="2"/>
  <c r="J91" i="2" s="1"/>
  <c r="K20" i="2"/>
  <c r="K38" i="2"/>
  <c r="K21" i="2"/>
  <c r="I21" i="2"/>
  <c r="J21" i="2" s="1"/>
  <c r="K28" i="2"/>
  <c r="K53" i="2"/>
  <c r="I53" i="2"/>
  <c r="J53" i="2" s="1"/>
  <c r="K85" i="2"/>
  <c r="I85" i="2"/>
  <c r="J85" i="2" s="1"/>
  <c r="K37" i="2"/>
  <c r="I37" i="2"/>
  <c r="J37" i="2" s="1"/>
  <c r="K14" i="2"/>
  <c r="K39" i="2"/>
  <c r="I39" i="2"/>
  <c r="J39" i="2" s="1"/>
  <c r="K46" i="2"/>
  <c r="L60" i="2"/>
  <c r="K71" i="2"/>
  <c r="I71" i="2"/>
  <c r="J71" i="2" s="1"/>
  <c r="K78" i="2"/>
  <c r="K25" i="2"/>
  <c r="I25" i="2"/>
  <c r="J25" i="2" s="1"/>
  <c r="K57" i="2"/>
  <c r="I57" i="2"/>
  <c r="J57" i="2" s="1"/>
  <c r="K89" i="2"/>
  <c r="I89" i="2"/>
  <c r="J89" i="2" s="1"/>
  <c r="K30" i="2"/>
  <c r="L76" i="2"/>
  <c r="K11" i="2"/>
  <c r="I11" i="2"/>
  <c r="J11" i="2" s="1"/>
  <c r="L32" i="2"/>
  <c r="K43" i="2"/>
  <c r="I43" i="2"/>
  <c r="J43" i="2" s="1"/>
  <c r="K50" i="2"/>
  <c r="L64" i="2"/>
  <c r="K75" i="2"/>
  <c r="I75" i="2"/>
  <c r="J75" i="2" s="1"/>
  <c r="K82" i="2"/>
  <c r="K93" i="2"/>
  <c r="I93" i="2"/>
  <c r="J93" i="2" s="1"/>
  <c r="K80" i="2"/>
  <c r="K31" i="2"/>
  <c r="I31" i="2"/>
  <c r="J31" i="2" s="1"/>
  <c r="K29" i="2"/>
  <c r="I29" i="2"/>
  <c r="J29" i="2" s="1"/>
  <c r="K36" i="2"/>
  <c r="K61" i="2"/>
  <c r="I61" i="2"/>
  <c r="J61" i="2" s="1"/>
  <c r="K68" i="2"/>
  <c r="H2" i="1"/>
  <c r="L42" i="2" l="1"/>
  <c r="L86" i="2"/>
  <c r="N8" i="2"/>
  <c r="O8" i="2" s="1"/>
  <c r="L8" i="2"/>
  <c r="N35" i="2"/>
  <c r="O35" i="2" s="1"/>
  <c r="L35" i="2"/>
  <c r="N77" i="2"/>
  <c r="O77" i="2" s="1"/>
  <c r="L77" i="2"/>
  <c r="N50" i="2"/>
  <c r="O50" i="2" s="1"/>
  <c r="L50" i="2"/>
  <c r="N68" i="2"/>
  <c r="O68" i="2" s="1"/>
  <c r="L68" i="2"/>
  <c r="N46" i="2"/>
  <c r="O46" i="2" s="1"/>
  <c r="L46" i="2"/>
  <c r="N69" i="2"/>
  <c r="O69" i="2" s="1"/>
  <c r="L69" i="2"/>
  <c r="N33" i="2"/>
  <c r="O33" i="2" s="1"/>
  <c r="L33" i="2"/>
  <c r="N36" i="2"/>
  <c r="O36" i="2" s="1"/>
  <c r="L36" i="2"/>
  <c r="N39" i="2"/>
  <c r="O39" i="2" s="1"/>
  <c r="L39" i="2"/>
  <c r="N81" i="2"/>
  <c r="O81" i="2" s="1"/>
  <c r="L81" i="2"/>
  <c r="N11" i="2"/>
  <c r="O11" i="2" s="1"/>
  <c r="L11" i="2"/>
  <c r="N14" i="2"/>
  <c r="O14" i="2" s="1"/>
  <c r="L14" i="2"/>
  <c r="N16" i="2"/>
  <c r="O16" i="2" s="1"/>
  <c r="L16" i="2"/>
  <c r="N56" i="2"/>
  <c r="O56" i="2" s="1"/>
  <c r="L56" i="2"/>
  <c r="N83" i="2"/>
  <c r="O83" i="2" s="1"/>
  <c r="L83" i="2"/>
  <c r="N59" i="2"/>
  <c r="O59" i="2" s="1"/>
  <c r="L59" i="2"/>
  <c r="N29" i="2"/>
  <c r="O29" i="2" s="1"/>
  <c r="L29" i="2"/>
  <c r="N58" i="2"/>
  <c r="O58" i="2" s="1"/>
  <c r="L58" i="2"/>
  <c r="N30" i="2"/>
  <c r="O30" i="2" s="1"/>
  <c r="L30" i="2"/>
  <c r="N37" i="2"/>
  <c r="O37" i="2" s="1"/>
  <c r="L37" i="2"/>
  <c r="N92" i="2"/>
  <c r="O92" i="2" s="1"/>
  <c r="L92" i="2"/>
  <c r="N49" i="2"/>
  <c r="O49" i="2" s="1"/>
  <c r="L49" i="2"/>
  <c r="N31" i="2"/>
  <c r="O31" i="2" s="1"/>
  <c r="L31" i="2"/>
  <c r="N74" i="2"/>
  <c r="O74" i="2" s="1"/>
  <c r="L74" i="2"/>
  <c r="N24" i="2"/>
  <c r="O24" i="2" s="1"/>
  <c r="L24" i="2"/>
  <c r="N51" i="2"/>
  <c r="O51" i="2" s="1"/>
  <c r="L51" i="2"/>
  <c r="N47" i="2"/>
  <c r="O47" i="2" s="1"/>
  <c r="L47" i="2"/>
  <c r="N27" i="2"/>
  <c r="O27" i="2" s="1"/>
  <c r="L27" i="2"/>
  <c r="N80" i="2"/>
  <c r="O80" i="2" s="1"/>
  <c r="L80" i="2"/>
  <c r="N89" i="2"/>
  <c r="O89" i="2" s="1"/>
  <c r="L89" i="2"/>
  <c r="N85" i="2"/>
  <c r="O85" i="2" s="1"/>
  <c r="L85" i="2"/>
  <c r="N26" i="2"/>
  <c r="O26" i="2" s="1"/>
  <c r="L26" i="2"/>
  <c r="N6" i="2"/>
  <c r="O6" i="2" s="1"/>
  <c r="L6" i="2"/>
  <c r="N28" i="2"/>
  <c r="O28" i="2" s="1"/>
  <c r="L28" i="2"/>
  <c r="N7" i="2"/>
  <c r="O7" i="2" s="1"/>
  <c r="L7" i="2"/>
  <c r="N38" i="2"/>
  <c r="O38" i="2" s="1"/>
  <c r="L38" i="2"/>
  <c r="N71" i="2"/>
  <c r="O71" i="2" s="1"/>
  <c r="L71" i="2"/>
  <c r="N20" i="2"/>
  <c r="O20" i="2" s="1"/>
  <c r="L20" i="2"/>
  <c r="N13" i="2"/>
  <c r="O13" i="2" s="1"/>
  <c r="L13" i="2"/>
  <c r="N63" i="2"/>
  <c r="O63" i="2" s="1"/>
  <c r="L63" i="2"/>
  <c r="N15" i="2"/>
  <c r="O15" i="2" s="1"/>
  <c r="L15" i="2"/>
  <c r="N57" i="2"/>
  <c r="O57" i="2" s="1"/>
  <c r="L57" i="2"/>
  <c r="N41" i="2"/>
  <c r="O41" i="2" s="1"/>
  <c r="L41" i="2"/>
  <c r="N40" i="2"/>
  <c r="O40" i="2" s="1"/>
  <c r="L40" i="2"/>
  <c r="N52" i="2"/>
  <c r="O52" i="2" s="1"/>
  <c r="L52" i="2"/>
  <c r="N17" i="2"/>
  <c r="O17" i="2" s="1"/>
  <c r="L17" i="2"/>
  <c r="N53" i="2"/>
  <c r="O53" i="2" s="1"/>
  <c r="L53" i="2"/>
  <c r="N18" i="2"/>
  <c r="O18" i="2" s="1"/>
  <c r="L18" i="2"/>
  <c r="N25" i="2"/>
  <c r="O25" i="2" s="1"/>
  <c r="L25" i="2"/>
  <c r="N91" i="2"/>
  <c r="O91" i="2" s="1"/>
  <c r="L91" i="2"/>
  <c r="N23" i="2"/>
  <c r="O23" i="2" s="1"/>
  <c r="L23" i="2"/>
  <c r="N19" i="2"/>
  <c r="O19" i="2" s="1"/>
  <c r="L19" i="2"/>
  <c r="N82" i="2"/>
  <c r="O82" i="2" s="1"/>
  <c r="L82" i="2"/>
  <c r="N62" i="2"/>
  <c r="O62" i="2" s="1"/>
  <c r="L62" i="2"/>
  <c r="N78" i="2"/>
  <c r="O78" i="2" s="1"/>
  <c r="L78" i="2"/>
  <c r="N87" i="2"/>
  <c r="O87" i="2" s="1"/>
  <c r="L87" i="2"/>
  <c r="N45" i="2"/>
  <c r="O45" i="2" s="1"/>
  <c r="L45" i="2"/>
  <c r="N72" i="2"/>
  <c r="O72" i="2" s="1"/>
  <c r="L72" i="2"/>
  <c r="N84" i="2"/>
  <c r="O84" i="2" s="1"/>
  <c r="L84" i="2"/>
  <c r="N65" i="2"/>
  <c r="O65" i="2" s="1"/>
  <c r="L65" i="2"/>
  <c r="N9" i="2"/>
  <c r="O9" i="2" s="1"/>
  <c r="L9" i="2"/>
  <c r="N48" i="2"/>
  <c r="O48" i="2" s="1"/>
  <c r="L48" i="2"/>
  <c r="N93" i="2"/>
  <c r="O93" i="2" s="1"/>
  <c r="L93" i="2"/>
  <c r="N70" i="2"/>
  <c r="O70" i="2" s="1"/>
  <c r="L70" i="2"/>
  <c r="N21" i="2"/>
  <c r="O21" i="2" s="1"/>
  <c r="L21" i="2"/>
  <c r="N67" i="2"/>
  <c r="O67" i="2" s="1"/>
  <c r="L67" i="2"/>
  <c r="N75" i="2"/>
  <c r="O75" i="2" s="1"/>
  <c r="L75" i="2"/>
  <c r="N55" i="2"/>
  <c r="O55" i="2" s="1"/>
  <c r="L55" i="2"/>
  <c r="N66" i="2"/>
  <c r="O66" i="2" s="1"/>
  <c r="L66" i="2"/>
  <c r="N43" i="2"/>
  <c r="O43" i="2" s="1"/>
  <c r="L43" i="2"/>
  <c r="N88" i="2"/>
  <c r="O88" i="2" s="1"/>
  <c r="L88" i="2"/>
  <c r="N61" i="2"/>
  <c r="O61" i="2" s="1"/>
  <c r="L61" i="2"/>
  <c r="N90" i="2"/>
  <c r="O90" i="2" s="1"/>
  <c r="L90" i="2"/>
  <c r="N73" i="2"/>
  <c r="O73" i="2" s="1"/>
  <c r="L73" i="2"/>
  <c r="N79" i="2"/>
  <c r="O79" i="2" s="1"/>
  <c r="L79" i="2"/>
  <c r="N34" i="2"/>
  <c r="O34" i="2" s="1"/>
  <c r="L34" i="2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6" i="1"/>
  <c r="H1" i="1"/>
  <c r="E2" i="1"/>
  <c r="H7" i="1" l="1"/>
  <c r="K7" i="1" s="1"/>
  <c r="H8" i="1"/>
  <c r="K8" i="1" s="1"/>
  <c r="H9" i="1"/>
  <c r="K9" i="1" s="1"/>
  <c r="H10" i="1"/>
  <c r="K10" i="1" s="1"/>
  <c r="H11" i="1"/>
  <c r="I11" i="1" s="1"/>
  <c r="J11" i="1" s="1"/>
  <c r="H12" i="1"/>
  <c r="I12" i="1" s="1"/>
  <c r="J12" i="1" s="1"/>
  <c r="H13" i="1"/>
  <c r="I13" i="1" s="1"/>
  <c r="J13" i="1" s="1"/>
  <c r="H14" i="1"/>
  <c r="I14" i="1" s="1"/>
  <c r="J14" i="1" s="1"/>
  <c r="H15" i="1"/>
  <c r="I15" i="1" s="1"/>
  <c r="J15" i="1" s="1"/>
  <c r="H16" i="1"/>
  <c r="I16" i="1" s="1"/>
  <c r="J16" i="1" s="1"/>
  <c r="H17" i="1"/>
  <c r="K17" i="1" s="1"/>
  <c r="H18" i="1"/>
  <c r="I18" i="1" s="1"/>
  <c r="J18" i="1" s="1"/>
  <c r="H19" i="1"/>
  <c r="I19" i="1" s="1"/>
  <c r="J19" i="1" s="1"/>
  <c r="H20" i="1"/>
  <c r="I20" i="1" s="1"/>
  <c r="J20" i="1" s="1"/>
  <c r="H21" i="1"/>
  <c r="I21" i="1" s="1"/>
  <c r="J21" i="1" s="1"/>
  <c r="H22" i="1"/>
  <c r="I22" i="1" s="1"/>
  <c r="J22" i="1" s="1"/>
  <c r="H23" i="1"/>
  <c r="K23" i="1" s="1"/>
  <c r="H24" i="1"/>
  <c r="K24" i="1" s="1"/>
  <c r="H25" i="1"/>
  <c r="K25" i="1" s="1"/>
  <c r="H26" i="1"/>
  <c r="K26" i="1" s="1"/>
  <c r="H27" i="1"/>
  <c r="I27" i="1" s="1"/>
  <c r="J27" i="1" s="1"/>
  <c r="H28" i="1"/>
  <c r="I28" i="1" s="1"/>
  <c r="J28" i="1" s="1"/>
  <c r="H29" i="1"/>
  <c r="K29" i="1" s="1"/>
  <c r="H30" i="1"/>
  <c r="I30" i="1" s="1"/>
  <c r="J30" i="1" s="1"/>
  <c r="H31" i="1"/>
  <c r="I31" i="1" s="1"/>
  <c r="J31" i="1" s="1"/>
  <c r="H32" i="1"/>
  <c r="K32" i="1" s="1"/>
  <c r="H33" i="1"/>
  <c r="K33" i="1" s="1"/>
  <c r="H34" i="1"/>
  <c r="I34" i="1" s="1"/>
  <c r="J34" i="1" s="1"/>
  <c r="H35" i="1"/>
  <c r="I35" i="1" s="1"/>
  <c r="J35" i="1" s="1"/>
  <c r="H36" i="1"/>
  <c r="K36" i="1" s="1"/>
  <c r="H37" i="1"/>
  <c r="I37" i="1" s="1"/>
  <c r="J37" i="1" s="1"/>
  <c r="H38" i="1"/>
  <c r="I38" i="1" s="1"/>
  <c r="J38" i="1" s="1"/>
  <c r="H39" i="1"/>
  <c r="K39" i="1" s="1"/>
  <c r="H40" i="1"/>
  <c r="K40" i="1" s="1"/>
  <c r="H41" i="1"/>
  <c r="K41" i="1" s="1"/>
  <c r="H42" i="1"/>
  <c r="K42" i="1" s="1"/>
  <c r="H43" i="1"/>
  <c r="I43" i="1" s="1"/>
  <c r="J43" i="1" s="1"/>
  <c r="H44" i="1"/>
  <c r="I44" i="1" s="1"/>
  <c r="J44" i="1" s="1"/>
  <c r="H45" i="1"/>
  <c r="K45" i="1" s="1"/>
  <c r="H46" i="1"/>
  <c r="K46" i="1" s="1"/>
  <c r="H47" i="1"/>
  <c r="I47" i="1" s="1"/>
  <c r="J47" i="1" s="1"/>
  <c r="H48" i="1"/>
  <c r="K48" i="1" s="1"/>
  <c r="H49" i="1"/>
  <c r="I49" i="1" s="1"/>
  <c r="J49" i="1" s="1"/>
  <c r="H50" i="1"/>
  <c r="I50" i="1" s="1"/>
  <c r="J50" i="1" s="1"/>
  <c r="H51" i="1"/>
  <c r="I51" i="1" s="1"/>
  <c r="J51" i="1" s="1"/>
  <c r="H52" i="1"/>
  <c r="I52" i="1" s="1"/>
  <c r="J52" i="1" s="1"/>
  <c r="H53" i="1"/>
  <c r="K53" i="1" s="1"/>
  <c r="H54" i="1"/>
  <c r="K54" i="1" s="1"/>
  <c r="H55" i="1"/>
  <c r="K55" i="1" s="1"/>
  <c r="H56" i="1"/>
  <c r="K56" i="1" s="1"/>
  <c r="H57" i="1"/>
  <c r="K57" i="1" s="1"/>
  <c r="H58" i="1"/>
  <c r="K58" i="1" s="1"/>
  <c r="H59" i="1"/>
  <c r="I59" i="1" s="1"/>
  <c r="J59" i="1" s="1"/>
  <c r="H60" i="1"/>
  <c r="I60" i="1" s="1"/>
  <c r="J60" i="1" s="1"/>
  <c r="H61" i="1"/>
  <c r="I61" i="1" s="1"/>
  <c r="J61" i="1" s="1"/>
  <c r="H62" i="1"/>
  <c r="I62" i="1" s="1"/>
  <c r="J62" i="1" s="1"/>
  <c r="H63" i="1"/>
  <c r="I63" i="1" s="1"/>
  <c r="J63" i="1" s="1"/>
  <c r="H64" i="1"/>
  <c r="K64" i="1" s="1"/>
  <c r="H65" i="1"/>
  <c r="I65" i="1" s="1"/>
  <c r="J65" i="1" s="1"/>
  <c r="H66" i="1"/>
  <c r="I66" i="1" s="1"/>
  <c r="J66" i="1" s="1"/>
  <c r="H67" i="1"/>
  <c r="I67" i="1" s="1"/>
  <c r="J67" i="1" s="1"/>
  <c r="H68" i="1"/>
  <c r="I68" i="1" s="1"/>
  <c r="J68" i="1" s="1"/>
  <c r="H69" i="1"/>
  <c r="K69" i="1" s="1"/>
  <c r="H70" i="1"/>
  <c r="I70" i="1" s="1"/>
  <c r="J70" i="1" s="1"/>
  <c r="H71" i="1"/>
  <c r="K71" i="1" s="1"/>
  <c r="H72" i="1"/>
  <c r="K72" i="1" s="1"/>
  <c r="H73" i="1"/>
  <c r="K73" i="1" s="1"/>
  <c r="H74" i="1"/>
  <c r="K74" i="1" s="1"/>
  <c r="H75" i="1"/>
  <c r="I75" i="1" s="1"/>
  <c r="J75" i="1" s="1"/>
  <c r="H76" i="1"/>
  <c r="I76" i="1" s="1"/>
  <c r="J76" i="1" s="1"/>
  <c r="H77" i="1"/>
  <c r="I77" i="1" s="1"/>
  <c r="J77" i="1" s="1"/>
  <c r="H78" i="1"/>
  <c r="K78" i="1" s="1"/>
  <c r="H79" i="1"/>
  <c r="I79" i="1" s="1"/>
  <c r="J79" i="1" s="1"/>
  <c r="H80" i="1"/>
  <c r="K80" i="1" s="1"/>
  <c r="H81" i="1"/>
  <c r="K81" i="1" s="1"/>
  <c r="H82" i="1"/>
  <c r="I82" i="1" s="1"/>
  <c r="J82" i="1" s="1"/>
  <c r="H83" i="1"/>
  <c r="I83" i="1" s="1"/>
  <c r="J83" i="1" s="1"/>
  <c r="H84" i="1"/>
  <c r="K84" i="1" s="1"/>
  <c r="H85" i="1"/>
  <c r="I85" i="1" s="1"/>
  <c r="J85" i="1" s="1"/>
  <c r="H86" i="1"/>
  <c r="I86" i="1" s="1"/>
  <c r="J86" i="1" s="1"/>
  <c r="H87" i="1"/>
  <c r="K87" i="1" s="1"/>
  <c r="H88" i="1"/>
  <c r="K88" i="1" s="1"/>
  <c r="H89" i="1"/>
  <c r="K89" i="1" s="1"/>
  <c r="H90" i="1"/>
  <c r="K90" i="1" s="1"/>
  <c r="H91" i="1"/>
  <c r="I91" i="1" s="1"/>
  <c r="J91" i="1" s="1"/>
  <c r="H92" i="1"/>
  <c r="I92" i="1" s="1"/>
  <c r="J92" i="1" s="1"/>
  <c r="H93" i="1"/>
  <c r="I93" i="1" s="1"/>
  <c r="J93" i="1" s="1"/>
  <c r="H6" i="1"/>
  <c r="K6" i="1" s="1"/>
  <c r="B3" i="1"/>
  <c r="N54" i="1" l="1"/>
  <c r="O54" i="1" s="1"/>
  <c r="L54" i="1"/>
  <c r="N53" i="1"/>
  <c r="O53" i="1" s="1"/>
  <c r="L53" i="1"/>
  <c r="N17" i="1"/>
  <c r="O17" i="1" s="1"/>
  <c r="L17" i="1"/>
  <c r="N46" i="1"/>
  <c r="O46" i="1" s="1"/>
  <c r="L46" i="1"/>
  <c r="N36" i="1"/>
  <c r="O36" i="1" s="1"/>
  <c r="L36" i="1"/>
  <c r="N64" i="1"/>
  <c r="O64" i="1" s="1"/>
  <c r="L64" i="1"/>
  <c r="N33" i="1"/>
  <c r="O33" i="1" s="1"/>
  <c r="L33" i="1"/>
  <c r="N58" i="1"/>
  <c r="O58" i="1" s="1"/>
  <c r="L58" i="1"/>
  <c r="N42" i="1"/>
  <c r="O42" i="1" s="1"/>
  <c r="L42" i="1"/>
  <c r="N26" i="1"/>
  <c r="O26" i="1" s="1"/>
  <c r="L26" i="1"/>
  <c r="N10" i="1"/>
  <c r="O10" i="1" s="1"/>
  <c r="L10" i="1"/>
  <c r="N48" i="1"/>
  <c r="O48" i="1" s="1"/>
  <c r="L48" i="1"/>
  <c r="N45" i="1"/>
  <c r="O45" i="1" s="1"/>
  <c r="L45" i="1"/>
  <c r="N73" i="1"/>
  <c r="O73" i="1" s="1"/>
  <c r="L73" i="1"/>
  <c r="N57" i="1"/>
  <c r="O57" i="1" s="1"/>
  <c r="L57" i="1"/>
  <c r="N41" i="1"/>
  <c r="O41" i="1" s="1"/>
  <c r="L41" i="1"/>
  <c r="N25" i="1"/>
  <c r="O25" i="1" s="1"/>
  <c r="L25" i="1"/>
  <c r="N9" i="1"/>
  <c r="O9" i="1" s="1"/>
  <c r="L9" i="1"/>
  <c r="N32" i="1"/>
  <c r="O32" i="1" s="1"/>
  <c r="L32" i="1"/>
  <c r="N78" i="1"/>
  <c r="O78" i="1" s="1"/>
  <c r="L78" i="1"/>
  <c r="N90" i="1"/>
  <c r="O90" i="1" s="1"/>
  <c r="L90" i="1"/>
  <c r="N88" i="1"/>
  <c r="O88" i="1" s="1"/>
  <c r="L88" i="1"/>
  <c r="N72" i="1"/>
  <c r="O72" i="1" s="1"/>
  <c r="L72" i="1"/>
  <c r="N56" i="1"/>
  <c r="O56" i="1" s="1"/>
  <c r="L56" i="1"/>
  <c r="N40" i="1"/>
  <c r="O40" i="1" s="1"/>
  <c r="L40" i="1"/>
  <c r="N24" i="1"/>
  <c r="O24" i="1" s="1"/>
  <c r="L24" i="1"/>
  <c r="N8" i="1"/>
  <c r="O8" i="1" s="1"/>
  <c r="L8" i="1"/>
  <c r="N69" i="1"/>
  <c r="O69" i="1" s="1"/>
  <c r="L69" i="1"/>
  <c r="N84" i="1"/>
  <c r="O84" i="1" s="1"/>
  <c r="L84" i="1"/>
  <c r="N81" i="1"/>
  <c r="O81" i="1" s="1"/>
  <c r="L81" i="1"/>
  <c r="N80" i="1"/>
  <c r="O80" i="1" s="1"/>
  <c r="L80" i="1"/>
  <c r="N6" i="1"/>
  <c r="O6" i="1" s="1"/>
  <c r="L6" i="1"/>
  <c r="N29" i="1"/>
  <c r="O29" i="1" s="1"/>
  <c r="L29" i="1"/>
  <c r="N74" i="1"/>
  <c r="O74" i="1" s="1"/>
  <c r="L74" i="1"/>
  <c r="N89" i="1"/>
  <c r="O89" i="1" s="1"/>
  <c r="L89" i="1"/>
  <c r="N87" i="1"/>
  <c r="O87" i="1" s="1"/>
  <c r="L87" i="1"/>
  <c r="N71" i="1"/>
  <c r="O71" i="1" s="1"/>
  <c r="L71" i="1"/>
  <c r="N55" i="1"/>
  <c r="O55" i="1" s="1"/>
  <c r="L55" i="1"/>
  <c r="N39" i="1"/>
  <c r="O39" i="1" s="1"/>
  <c r="L39" i="1"/>
  <c r="N23" i="1"/>
  <c r="O23" i="1" s="1"/>
  <c r="L23" i="1"/>
  <c r="N7" i="1"/>
  <c r="O7" i="1" s="1"/>
  <c r="L7" i="1"/>
  <c r="K38" i="1"/>
  <c r="I40" i="1"/>
  <c r="J40" i="1" s="1"/>
  <c r="I39" i="1"/>
  <c r="J39" i="1" s="1"/>
  <c r="I7" i="1"/>
  <c r="J7" i="1" s="1"/>
  <c r="I36" i="1"/>
  <c r="J36" i="1" s="1"/>
  <c r="I84" i="1"/>
  <c r="J84" i="1" s="1"/>
  <c r="K86" i="1"/>
  <c r="I88" i="1"/>
  <c r="J88" i="1" s="1"/>
  <c r="I73" i="1"/>
  <c r="J73" i="1" s="1"/>
  <c r="K70" i="1"/>
  <c r="I87" i="1"/>
  <c r="J87" i="1" s="1"/>
  <c r="K85" i="1"/>
  <c r="I8" i="1"/>
  <c r="J8" i="1" s="1"/>
  <c r="I74" i="1"/>
  <c r="J74" i="1" s="1"/>
  <c r="I54" i="1"/>
  <c r="J54" i="1" s="1"/>
  <c r="K31" i="1"/>
  <c r="I53" i="1"/>
  <c r="J53" i="1" s="1"/>
  <c r="K22" i="1"/>
  <c r="I72" i="1"/>
  <c r="J72" i="1" s="1"/>
  <c r="I42" i="1"/>
  <c r="J42" i="1" s="1"/>
  <c r="K21" i="1"/>
  <c r="I10" i="1"/>
  <c r="J10" i="1" s="1"/>
  <c r="I41" i="1"/>
  <c r="J41" i="1" s="1"/>
  <c r="K20" i="1"/>
  <c r="I6" i="1"/>
  <c r="J6" i="1" s="1"/>
  <c r="I69" i="1"/>
  <c r="J69" i="1" s="1"/>
  <c r="I26" i="1"/>
  <c r="J26" i="1" s="1"/>
  <c r="I25" i="1"/>
  <c r="J25" i="1" s="1"/>
  <c r="I58" i="1"/>
  <c r="J58" i="1" s="1"/>
  <c r="I24" i="1"/>
  <c r="J24" i="1" s="1"/>
  <c r="K63" i="1"/>
  <c r="I57" i="1"/>
  <c r="J57" i="1" s="1"/>
  <c r="I23" i="1"/>
  <c r="J23" i="1" s="1"/>
  <c r="K68" i="1"/>
  <c r="I90" i="1"/>
  <c r="J90" i="1" s="1"/>
  <c r="I56" i="1"/>
  <c r="J56" i="1" s="1"/>
  <c r="I89" i="1"/>
  <c r="J89" i="1" s="1"/>
  <c r="I55" i="1"/>
  <c r="J55" i="1" s="1"/>
  <c r="K52" i="1"/>
  <c r="K47" i="1"/>
  <c r="I9" i="1"/>
  <c r="J9" i="1" s="1"/>
  <c r="K37" i="1"/>
  <c r="I71" i="1"/>
  <c r="J71" i="1" s="1"/>
  <c r="K79" i="1"/>
  <c r="K15" i="1"/>
  <c r="K83" i="1"/>
  <c r="K67" i="1"/>
  <c r="K51" i="1"/>
  <c r="K35" i="1"/>
  <c r="K19" i="1"/>
  <c r="K82" i="1"/>
  <c r="K66" i="1"/>
  <c r="K50" i="1"/>
  <c r="K34" i="1"/>
  <c r="K18" i="1"/>
  <c r="K65" i="1"/>
  <c r="K16" i="1"/>
  <c r="I33" i="1"/>
  <c r="J33" i="1" s="1"/>
  <c r="K14" i="1"/>
  <c r="K93" i="1"/>
  <c r="I80" i="1"/>
  <c r="J80" i="1" s="1"/>
  <c r="I64" i="1"/>
  <c r="J64" i="1" s="1"/>
  <c r="I48" i="1"/>
  <c r="J48" i="1" s="1"/>
  <c r="I32" i="1"/>
  <c r="J32" i="1" s="1"/>
  <c r="K92" i="1"/>
  <c r="K76" i="1"/>
  <c r="K60" i="1"/>
  <c r="K44" i="1"/>
  <c r="K28" i="1"/>
  <c r="K12" i="1"/>
  <c r="K62" i="1"/>
  <c r="K77" i="1"/>
  <c r="K91" i="1"/>
  <c r="K75" i="1"/>
  <c r="K59" i="1"/>
  <c r="K43" i="1"/>
  <c r="K27" i="1"/>
  <c r="K11" i="1"/>
  <c r="K30" i="1"/>
  <c r="I81" i="1"/>
  <c r="J81" i="1" s="1"/>
  <c r="I17" i="1"/>
  <c r="J17" i="1" s="1"/>
  <c r="K13" i="1"/>
  <c r="I78" i="1"/>
  <c r="J78" i="1" s="1"/>
  <c r="I46" i="1"/>
  <c r="J46" i="1" s="1"/>
  <c r="K61" i="1"/>
  <c r="I45" i="1"/>
  <c r="J45" i="1" s="1"/>
  <c r="I29" i="1"/>
  <c r="J29" i="1" s="1"/>
  <c r="K49" i="1"/>
  <c r="N11" i="1" l="1"/>
  <c r="O11" i="1" s="1"/>
  <c r="L11" i="1"/>
  <c r="N83" i="1"/>
  <c r="O83" i="1" s="1"/>
  <c r="L83" i="1"/>
  <c r="N27" i="1"/>
  <c r="O27" i="1" s="1"/>
  <c r="L27" i="1"/>
  <c r="N15" i="1"/>
  <c r="O15" i="1" s="1"/>
  <c r="L15" i="1"/>
  <c r="N43" i="1"/>
  <c r="O43" i="1" s="1"/>
  <c r="L43" i="1"/>
  <c r="N79" i="1"/>
  <c r="O79" i="1" s="1"/>
  <c r="L79" i="1"/>
  <c r="N14" i="1"/>
  <c r="O14" i="1" s="1"/>
  <c r="L14" i="1"/>
  <c r="N70" i="1"/>
  <c r="O70" i="1" s="1"/>
  <c r="L70" i="1"/>
  <c r="N20" i="1"/>
  <c r="O20" i="1" s="1"/>
  <c r="L20" i="1"/>
  <c r="N52" i="1"/>
  <c r="O52" i="1" s="1"/>
  <c r="L52" i="1"/>
  <c r="N86" i="1"/>
  <c r="O86" i="1" s="1"/>
  <c r="L86" i="1"/>
  <c r="N12" i="1"/>
  <c r="O12" i="1" s="1"/>
  <c r="L12" i="1"/>
  <c r="N34" i="1"/>
  <c r="O34" i="1" s="1"/>
  <c r="L34" i="1"/>
  <c r="N59" i="1"/>
  <c r="O59" i="1" s="1"/>
  <c r="L59" i="1"/>
  <c r="N75" i="1"/>
  <c r="O75" i="1" s="1"/>
  <c r="L75" i="1"/>
  <c r="N49" i="1"/>
  <c r="O49" i="1" s="1"/>
  <c r="L49" i="1"/>
  <c r="N50" i="1"/>
  <c r="O50" i="1" s="1"/>
  <c r="L50" i="1"/>
  <c r="N44" i="1"/>
  <c r="O44" i="1" s="1"/>
  <c r="L44" i="1"/>
  <c r="N66" i="1"/>
  <c r="O66" i="1" s="1"/>
  <c r="L66" i="1"/>
  <c r="N16" i="1"/>
  <c r="O16" i="1" s="1"/>
  <c r="L16" i="1"/>
  <c r="N61" i="1"/>
  <c r="O61" i="1" s="1"/>
  <c r="L61" i="1"/>
  <c r="N21" i="1"/>
  <c r="O21" i="1" s="1"/>
  <c r="L21" i="1"/>
  <c r="N60" i="1"/>
  <c r="O60" i="1" s="1"/>
  <c r="L60" i="1"/>
  <c r="N82" i="1"/>
  <c r="O82" i="1" s="1"/>
  <c r="L82" i="1"/>
  <c r="N91" i="1"/>
  <c r="O91" i="1" s="1"/>
  <c r="L91" i="1"/>
  <c r="N47" i="1"/>
  <c r="O47" i="1" s="1"/>
  <c r="L47" i="1"/>
  <c r="N18" i="1"/>
  <c r="O18" i="1" s="1"/>
  <c r="L18" i="1"/>
  <c r="N76" i="1"/>
  <c r="O76" i="1" s="1"/>
  <c r="L76" i="1"/>
  <c r="N92" i="1"/>
  <c r="O92" i="1" s="1"/>
  <c r="L92" i="1"/>
  <c r="N35" i="1"/>
  <c r="O35" i="1" s="1"/>
  <c r="L35" i="1"/>
  <c r="N38" i="1"/>
  <c r="O38" i="1" s="1"/>
  <c r="L38" i="1"/>
  <c r="N65" i="1"/>
  <c r="O65" i="1" s="1"/>
  <c r="L65" i="1"/>
  <c r="N19" i="1"/>
  <c r="O19" i="1" s="1"/>
  <c r="L19" i="1"/>
  <c r="N22" i="1"/>
  <c r="O22" i="1" s="1"/>
  <c r="L22" i="1"/>
  <c r="N51" i="1"/>
  <c r="O51" i="1" s="1"/>
  <c r="L51" i="1"/>
  <c r="N31" i="1"/>
  <c r="O31" i="1" s="1"/>
  <c r="L31" i="1"/>
  <c r="N93" i="1"/>
  <c r="O93" i="1" s="1"/>
  <c r="L93" i="1"/>
  <c r="N85" i="1"/>
  <c r="O85" i="1" s="1"/>
  <c r="L85" i="1"/>
  <c r="N37" i="1"/>
  <c r="O37" i="1" s="1"/>
  <c r="L37" i="1"/>
  <c r="N77" i="1"/>
  <c r="O77" i="1" s="1"/>
  <c r="L77" i="1"/>
  <c r="N62" i="1"/>
  <c r="O62" i="1" s="1"/>
  <c r="L62" i="1"/>
  <c r="N28" i="1"/>
  <c r="O28" i="1" s="1"/>
  <c r="L28" i="1"/>
  <c r="N13" i="1"/>
  <c r="O13" i="1" s="1"/>
  <c r="L13" i="1"/>
  <c r="N68" i="1"/>
  <c r="O68" i="1" s="1"/>
  <c r="L68" i="1"/>
  <c r="N30" i="1"/>
  <c r="O30" i="1" s="1"/>
  <c r="L30" i="1"/>
  <c r="N67" i="1"/>
  <c r="O67" i="1" s="1"/>
  <c r="L67" i="1"/>
  <c r="N63" i="1"/>
  <c r="O63" i="1" s="1"/>
  <c r="L63" i="1"/>
</calcChain>
</file>

<file path=xl/sharedStrings.xml><?xml version="1.0" encoding="utf-8"?>
<sst xmlns="http://schemas.openxmlformats.org/spreadsheetml/2006/main" count="1208" uniqueCount="135">
  <si>
    <t>19/44</t>
  </si>
  <si>
    <t>19/42</t>
  </si>
  <si>
    <t>19/40</t>
  </si>
  <si>
    <t>19/38</t>
  </si>
  <si>
    <t>19/36</t>
  </si>
  <si>
    <t>41/40</t>
  </si>
  <si>
    <t>19/34</t>
  </si>
  <si>
    <t>26/36</t>
  </si>
  <si>
    <t>19/32</t>
  </si>
  <si>
    <t>26/34</t>
  </si>
  <si>
    <t>41/36</t>
  </si>
  <si>
    <t>16/30</t>
  </si>
  <si>
    <t>19/30</t>
  </si>
  <si>
    <t>41/34</t>
  </si>
  <si>
    <t>65/36</t>
  </si>
  <si>
    <t>19/29</t>
  </si>
  <si>
    <t>26/30</t>
  </si>
  <si>
    <t>65/34</t>
  </si>
  <si>
    <t>105/36</t>
  </si>
  <si>
    <t>19/27</t>
  </si>
  <si>
    <t>41/30</t>
  </si>
  <si>
    <t>105/34</t>
  </si>
  <si>
    <t>19/25</t>
  </si>
  <si>
    <t>65/30</t>
  </si>
  <si>
    <t>165/30</t>
  </si>
  <si>
    <t>37/26</t>
  </si>
  <si>
    <t>49/27</t>
  </si>
  <si>
    <t>105/30</t>
  </si>
  <si>
    <t>49/25</t>
  </si>
  <si>
    <t>133/29</t>
  </si>
  <si>
    <t>655/36</t>
  </si>
  <si>
    <t>133/27</t>
  </si>
  <si>
    <t>259/30</t>
  </si>
  <si>
    <t>1050/36</t>
  </si>
  <si>
    <t>133/25</t>
  </si>
  <si>
    <t>259/27</t>
  </si>
  <si>
    <t>1666/36</t>
  </si>
  <si>
    <t>133/23</t>
  </si>
  <si>
    <t>259/26</t>
  </si>
  <si>
    <t>665/30</t>
  </si>
  <si>
    <t>2646/36</t>
  </si>
  <si>
    <t>133/22</t>
  </si>
  <si>
    <t>259/25</t>
  </si>
  <si>
    <t>817/30</t>
  </si>
  <si>
    <t>2109/34</t>
  </si>
  <si>
    <t>133/21</t>
  </si>
  <si>
    <t>259/24</t>
  </si>
  <si>
    <t>1045/30</t>
  </si>
  <si>
    <t>2660/34</t>
  </si>
  <si>
    <t>4214/36</t>
  </si>
  <si>
    <t>133/20</t>
  </si>
  <si>
    <t>259/23</t>
  </si>
  <si>
    <t>1330/30</t>
  </si>
  <si>
    <t>3325/34</t>
  </si>
  <si>
    <t>5292/36</t>
  </si>
  <si>
    <t>259/22</t>
  </si>
  <si>
    <t>427/24</t>
  </si>
  <si>
    <t>1661/30</t>
  </si>
  <si>
    <t>4256/34</t>
  </si>
  <si>
    <t>6713/36</t>
  </si>
  <si>
    <t>259/21</t>
  </si>
  <si>
    <t>427/23</t>
  </si>
  <si>
    <t>2104/30</t>
  </si>
  <si>
    <t>5230/34</t>
  </si>
  <si>
    <t>8512/36</t>
  </si>
  <si>
    <t>36</t>
  </si>
  <si>
    <t>7/44</t>
  </si>
  <si>
    <t>34</t>
  </si>
  <si>
    <t>7/42</t>
  </si>
  <si>
    <t>32</t>
  </si>
  <si>
    <t>7/40</t>
  </si>
  <si>
    <t>30</t>
  </si>
  <si>
    <t>7/38</t>
  </si>
  <si>
    <t>28</t>
  </si>
  <si>
    <t>7/36</t>
  </si>
  <si>
    <t>27</t>
  </si>
  <si>
    <t>7/35</t>
  </si>
  <si>
    <t>26</t>
  </si>
  <si>
    <t>7/34</t>
  </si>
  <si>
    <t>10/36</t>
  </si>
  <si>
    <t>24</t>
  </si>
  <si>
    <t>7/32</t>
  </si>
  <si>
    <t>10/34</t>
  </si>
  <si>
    <t>22</t>
  </si>
  <si>
    <t>7/30</t>
  </si>
  <si>
    <t>20</t>
  </si>
  <si>
    <t>10/30</t>
  </si>
  <si>
    <t>18</t>
  </si>
  <si>
    <t>7/26</t>
  </si>
  <si>
    <t>16</t>
  </si>
  <si>
    <t>7/24</t>
  </si>
  <si>
    <t>14</t>
  </si>
  <si>
    <t>7/22</t>
  </si>
  <si>
    <t>12</t>
  </si>
  <si>
    <t>7/20</t>
  </si>
  <si>
    <t>10</t>
  </si>
  <si>
    <t>8</t>
  </si>
  <si>
    <t>6</t>
  </si>
  <si>
    <t>4</t>
  </si>
  <si>
    <t>2</t>
  </si>
  <si>
    <t>1</t>
  </si>
  <si>
    <t>1/0</t>
  </si>
  <si>
    <t>2/0</t>
  </si>
  <si>
    <t>3/0</t>
  </si>
  <si>
    <t>4/0</t>
  </si>
  <si>
    <t>Voltage (volts)</t>
  </si>
  <si>
    <t>Current (amps)</t>
  </si>
  <si>
    <t>Length (meters)</t>
  </si>
  <si>
    <t># of Strands</t>
  </si>
  <si>
    <t>AWG Size</t>
  </si>
  <si>
    <t>Nom. O.D. of Strand</t>
  </si>
  <si>
    <t>Approx. O.D.</t>
  </si>
  <si>
    <t>Circular MIL Area</t>
  </si>
  <si>
    <t>Wt. Lbs./1000 ft.</t>
  </si>
  <si>
    <t>Ohms Per 1000 ft.</t>
  </si>
  <si>
    <t>Voltage Drop (volts)</t>
  </si>
  <si>
    <t>Voltage Drop %</t>
  </si>
  <si>
    <t>Power (watts)</t>
  </si>
  <si>
    <t>Resistance (ohms)</t>
  </si>
  <si>
    <t>Power Loss (watts)</t>
  </si>
  <si>
    <t>Power Loss %</t>
  </si>
  <si>
    <t>Total Energy (Joules)</t>
  </si>
  <si>
    <t>Energy Loss %</t>
  </si>
  <si>
    <t>Energy Loss (J)</t>
  </si>
  <si>
    <t>K*ft / watt</t>
  </si>
  <si>
    <t>Temp Rise (K)</t>
  </si>
  <si>
    <t>200 profiles * 5 minutes on per profile</t>
  </si>
  <si>
    <t>On time (seconds)</t>
  </si>
  <si>
    <t>Teflon thermal resistivity</t>
  </si>
  <si>
    <t>Length 2 way (feet)</t>
  </si>
  <si>
    <t>Length 2 way(meters)</t>
  </si>
  <si>
    <t>200 profiles * 10 minutes on per profile</t>
  </si>
  <si>
    <t>Note: this is worst case, peak power is 2 amps over 2 pairs of wire with an average power of 350 mA</t>
  </si>
  <si>
    <t>Length (2 way feet)</t>
  </si>
  <si>
    <t>Number of 
conductor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</si>
</sst>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Alignment="1">
      <alignment vertical="center"/>
    </xf>
    <xf numFmtId="49" fontId="0" fillId="2" borderId="1" xfId="0" applyNumberFormat="1" applyFill="1" applyBorder="1"/>
    <xf numFmtId="0" fontId="0" fillId="2" borderId="1" xfId="0" applyFill="1" applyBorder="1"/>
    <xf numFmtId="4" fontId="0" fillId="2" borderId="1" xfId="0" applyNumberFormat="1" applyFill="1" applyBorder="1"/>
    <xf numFmtId="2" fontId="0" fillId="2" borderId="1" xfId="0" applyNumberFormat="1" applyFill="1" applyBorder="1"/>
    <xf numFmtId="10" fontId="0" fillId="2" borderId="1" xfId="0" applyNumberFormat="1" applyFill="1" applyBorder="1"/>
    <xf numFmtId="164" fontId="0" fillId="2" borderId="1" xfId="0" applyNumberFormat="1" applyFill="1" applyBorder="1"/>
    <xf numFmtId="1" fontId="0" fillId="2" borderId="1" xfId="0" applyNumberFormat="1" applyFill="1" applyBorder="1"/>
    <xf numFmtId="0" fontId="0" fillId="0" borderId="0" xfId="0" applyFill="1"/>
    <xf numFmtId="2" fontId="0" fillId="0" borderId="0" xfId="0" applyNumberFormat="1" applyFill="1"/>
    <xf numFmtId="10" fontId="0" fillId="0" borderId="0" xfId="0" applyNumberFormat="1" applyFill="1"/>
    <xf numFmtId="164" fontId="0" fillId="0" borderId="0" xfId="0" applyNumberFormat="1" applyFill="1"/>
    <xf numFmtId="1" fontId="0" fillId="0" borderId="0" xfId="0" applyNumberFormat="1" applyFill="1"/>
    <xf numFmtId="0" fontId="0" fillId="0" borderId="1" xfId="0" applyFill="1" applyBorder="1" applyAlignment="1">
      <alignment vertical="center"/>
    </xf>
    <xf numFmtId="0" fontId="0" fillId="0" borderId="1" xfId="0" applyFill="1" applyBorder="1"/>
    <xf numFmtId="2" fontId="0" fillId="0" borderId="1" xfId="0" applyNumberFormat="1" applyFill="1" applyBorder="1"/>
    <xf numFmtId="2" fontId="0" fillId="0" borderId="1" xfId="0" applyNumberFormat="1" applyFill="1" applyBorder="1" applyAlignment="1">
      <alignment wrapText="1"/>
    </xf>
    <xf numFmtId="10" fontId="0" fillId="0" borderId="1" xfId="0" applyNumberFormat="1" applyFill="1" applyBorder="1"/>
    <xf numFmtId="164" fontId="0" fillId="0" borderId="1" xfId="0" applyNumberFormat="1" applyFill="1" applyBorder="1"/>
    <xf numFmtId="1" fontId="0" fillId="0" borderId="1" xfId="0" applyNumberFormat="1" applyFill="1" applyBorder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vertical="center"/>
    </xf>
    <xf numFmtId="4" fontId="0" fillId="0" borderId="1" xfId="0" applyNumberFormat="1" applyFill="1" applyBorder="1"/>
    <xf numFmtId="0" fontId="0" fillId="0" borderId="0" xfId="0" applyFill="1" applyAlignment="1">
      <alignment wrapText="1"/>
    </xf>
    <xf numFmtId="165" fontId="0" fillId="0" borderId="0" xfId="0" applyNumberFormat="1" applyFill="1"/>
    <xf numFmtId="165" fontId="0" fillId="0" borderId="1" xfId="0" applyNumberFormat="1" applyFill="1" applyBorder="1"/>
    <xf numFmtId="165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"/>
  <sheetViews>
    <sheetView zoomScale="115" zoomScaleNormal="115" workbookViewId="0">
      <pane ySplit="5" topLeftCell="A15" activePane="bottomLeft" state="frozen"/>
      <selection pane="bottomLeft" activeCell="D1" sqref="D1"/>
    </sheetView>
  </sheetViews>
  <sheetFormatPr defaultRowHeight="15" x14ac:dyDescent="0.25"/>
  <cols>
    <col min="1" max="1" width="14.42578125" style="9" bestFit="1" customWidth="1"/>
    <col min="2" max="2" width="11.42578125" style="9" bestFit="1" customWidth="1"/>
    <col min="3" max="3" width="18.85546875" style="9" bestFit="1" customWidth="1"/>
    <col min="4" max="4" width="15.28515625" style="9" bestFit="1" customWidth="1"/>
    <col min="5" max="5" width="16" style="9" bestFit="1" customWidth="1"/>
    <col min="6" max="6" width="15.85546875" style="9" bestFit="1" customWidth="1"/>
    <col min="7" max="7" width="19.5703125" style="9" bestFit="1" customWidth="1"/>
    <col min="8" max="8" width="17.42578125" style="9" bestFit="1" customWidth="1"/>
    <col min="9" max="9" width="36.28515625" style="10" bestFit="1" customWidth="1"/>
    <col min="10" max="10" width="14.7109375" style="10" bestFit="1" customWidth="1"/>
    <col min="11" max="11" width="23" style="11" customWidth="1"/>
    <col min="12" max="12" width="12.85546875" style="12" bestFit="1" customWidth="1"/>
    <col min="13" max="13" width="12.85546875" style="13" customWidth="1"/>
    <col min="14" max="14" width="13.85546875" style="11" bestFit="1" customWidth="1"/>
    <col min="15" max="15" width="13.28515625" style="13" bestFit="1" customWidth="1"/>
    <col min="16" max="16" width="12.85546875" style="11" bestFit="1" customWidth="1"/>
    <col min="17" max="16384" width="9.140625" style="9"/>
  </cols>
  <sheetData>
    <row r="1" spans="1:16" x14ac:dyDescent="0.25">
      <c r="A1" s="9" t="s">
        <v>105</v>
      </c>
      <c r="B1" s="10">
        <v>24</v>
      </c>
      <c r="D1" s="9" t="s">
        <v>133</v>
      </c>
      <c r="E1" s="10">
        <v>8</v>
      </c>
      <c r="G1" s="9" t="s">
        <v>121</v>
      </c>
      <c r="H1" s="9">
        <f>0.75*3.6*3.2*144*3600</f>
        <v>4478976</v>
      </c>
      <c r="K1" s="11" t="s">
        <v>128</v>
      </c>
      <c r="L1" s="12">
        <v>19.3</v>
      </c>
      <c r="M1" s="13" t="s">
        <v>124</v>
      </c>
    </row>
    <row r="2" spans="1:16" x14ac:dyDescent="0.25">
      <c r="A2" s="9" t="s">
        <v>106</v>
      </c>
      <c r="B2" s="10">
        <v>15</v>
      </c>
      <c r="D2" s="9" t="s">
        <v>107</v>
      </c>
      <c r="E2" s="10">
        <f>+E1*12*2.54/100</f>
        <v>2.4384000000000001</v>
      </c>
      <c r="G2" s="9" t="s">
        <v>127</v>
      </c>
      <c r="H2" s="9">
        <f>200*5*60</f>
        <v>60000</v>
      </c>
      <c r="I2" s="10" t="s">
        <v>126</v>
      </c>
    </row>
    <row r="3" spans="1:16" x14ac:dyDescent="0.25">
      <c r="A3" s="9" t="s">
        <v>117</v>
      </c>
      <c r="B3" s="9">
        <f>+B1*B2</f>
        <v>360</v>
      </c>
    </row>
    <row r="4" spans="1:16" x14ac:dyDescent="0.25">
      <c r="H4" s="10"/>
      <c r="J4" s="11"/>
      <c r="K4" s="12"/>
      <c r="L4" s="11"/>
      <c r="N4" s="13"/>
      <c r="O4" s="11"/>
      <c r="P4" s="9"/>
    </row>
    <row r="5" spans="1:16" ht="18.75" customHeight="1" x14ac:dyDescent="0.25">
      <c r="A5" s="14" t="s">
        <v>109</v>
      </c>
      <c r="B5" s="15" t="s">
        <v>108</v>
      </c>
      <c r="C5" s="15" t="s">
        <v>110</v>
      </c>
      <c r="D5" s="15" t="s">
        <v>111</v>
      </c>
      <c r="E5" s="15" t="s">
        <v>112</v>
      </c>
      <c r="F5" s="15" t="s">
        <v>113</v>
      </c>
      <c r="G5" s="15" t="s">
        <v>114</v>
      </c>
      <c r="H5" s="16" t="s">
        <v>118</v>
      </c>
      <c r="I5" s="17" t="s">
        <v>115</v>
      </c>
      <c r="J5" s="18" t="s">
        <v>116</v>
      </c>
      <c r="K5" s="19" t="s">
        <v>119</v>
      </c>
      <c r="L5" s="18" t="s">
        <v>120</v>
      </c>
      <c r="M5" s="20" t="s">
        <v>125</v>
      </c>
      <c r="N5" s="20" t="s">
        <v>123</v>
      </c>
      <c r="O5" s="18" t="s">
        <v>122</v>
      </c>
      <c r="P5" s="9"/>
    </row>
    <row r="6" spans="1:16" x14ac:dyDescent="0.25">
      <c r="A6" s="21" t="s">
        <v>65</v>
      </c>
      <c r="B6" s="21" t="s">
        <v>66</v>
      </c>
      <c r="C6" s="15">
        <v>2E-3</v>
      </c>
      <c r="D6" s="15">
        <v>6.0000000000000001E-3</v>
      </c>
      <c r="E6" s="15">
        <v>28</v>
      </c>
      <c r="F6" s="15">
        <v>0.09</v>
      </c>
      <c r="G6" s="15">
        <v>371</v>
      </c>
      <c r="H6" s="16">
        <f t="shared" ref="H6:H37" si="0">$E$1 *G6/1000</f>
        <v>2.968</v>
      </c>
      <c r="I6" s="16">
        <f>$B$2*H6</f>
        <v>44.519999999999996</v>
      </c>
      <c r="J6" s="18">
        <f>+I6/$B$1</f>
        <v>1.8549999999999998</v>
      </c>
      <c r="K6" s="19">
        <f>($B$2^2)*H6</f>
        <v>667.8</v>
      </c>
      <c r="L6" s="18">
        <f>K6/$B$3</f>
        <v>1.855</v>
      </c>
      <c r="M6" s="20">
        <f>+($B$2^2)*(G6/1000) *$L$1</f>
        <v>1611.0674999999999</v>
      </c>
      <c r="N6" s="20">
        <f>+K6*$H$2</f>
        <v>40068000</v>
      </c>
      <c r="O6" s="18">
        <f>+N6/$H$1</f>
        <v>8.9457947530864192</v>
      </c>
      <c r="P6" s="9"/>
    </row>
    <row r="7" spans="1:16" x14ac:dyDescent="0.25">
      <c r="A7" s="21" t="s">
        <v>67</v>
      </c>
      <c r="B7" s="21" t="s">
        <v>68</v>
      </c>
      <c r="C7" s="15">
        <v>2.5000000000000001E-3</v>
      </c>
      <c r="D7" s="15">
        <v>7.0000000000000001E-3</v>
      </c>
      <c r="E7" s="15">
        <v>43.75</v>
      </c>
      <c r="F7" s="15">
        <v>0.13</v>
      </c>
      <c r="G7" s="15">
        <v>237</v>
      </c>
      <c r="H7" s="16">
        <f t="shared" si="0"/>
        <v>1.8959999999999999</v>
      </c>
      <c r="I7" s="16">
        <f t="shared" ref="I7:I70" si="1">$B$2*H7</f>
        <v>28.439999999999998</v>
      </c>
      <c r="J7" s="18">
        <f t="shared" ref="J7:J70" si="2">+I7/$B$1</f>
        <v>1.1849999999999998</v>
      </c>
      <c r="K7" s="19">
        <f t="shared" ref="K7:K70" si="3">($B$2^2)*H7</f>
        <v>426.59999999999997</v>
      </c>
      <c r="L7" s="18">
        <f t="shared" ref="L7:L70" si="4">K7/$B$3</f>
        <v>1.1849999999999998</v>
      </c>
      <c r="M7" s="20">
        <f t="shared" ref="M7:M70" si="5">+($B$2^2)*(G7/1000) *$L$1</f>
        <v>1029.1724999999999</v>
      </c>
      <c r="N7" s="20">
        <f t="shared" ref="N7:N70" si="6">+K7*$H$2</f>
        <v>25595999.999999996</v>
      </c>
      <c r="O7" s="18">
        <f t="shared" ref="O7:O70" si="7">+N7/$H$1</f>
        <v>5.7146990740740735</v>
      </c>
      <c r="P7" s="9"/>
    </row>
    <row r="8" spans="1:16" x14ac:dyDescent="0.25">
      <c r="A8" s="21" t="s">
        <v>69</v>
      </c>
      <c r="B8" s="21" t="s">
        <v>70</v>
      </c>
      <c r="C8" s="15">
        <v>3.0999999999999999E-3</v>
      </c>
      <c r="D8" s="15">
        <v>8.0000000000000002E-3</v>
      </c>
      <c r="E8" s="15">
        <v>67.27</v>
      </c>
      <c r="F8" s="15">
        <v>0.2</v>
      </c>
      <c r="G8" s="15">
        <v>164</v>
      </c>
      <c r="H8" s="16">
        <f t="shared" si="0"/>
        <v>1.3120000000000001</v>
      </c>
      <c r="I8" s="16">
        <f t="shared" si="1"/>
        <v>19.68</v>
      </c>
      <c r="J8" s="18">
        <f t="shared" si="2"/>
        <v>0.82</v>
      </c>
      <c r="K8" s="19">
        <f t="shared" si="3"/>
        <v>295.2</v>
      </c>
      <c r="L8" s="18">
        <f t="shared" si="4"/>
        <v>0.82</v>
      </c>
      <c r="M8" s="20">
        <f t="shared" si="5"/>
        <v>712.17</v>
      </c>
      <c r="N8" s="20">
        <f t="shared" si="6"/>
        <v>17712000</v>
      </c>
      <c r="O8" s="18">
        <f t="shared" si="7"/>
        <v>3.9544753086419755</v>
      </c>
      <c r="P8" s="9"/>
    </row>
    <row r="9" spans="1:16" x14ac:dyDescent="0.25">
      <c r="A9" s="21" t="s">
        <v>69</v>
      </c>
      <c r="B9" s="21" t="s">
        <v>0</v>
      </c>
      <c r="C9" s="15">
        <v>2E-3</v>
      </c>
      <c r="D9" s="15">
        <v>8.9999999999999993E-3</v>
      </c>
      <c r="E9" s="15">
        <v>76</v>
      </c>
      <c r="F9" s="15">
        <v>0.23</v>
      </c>
      <c r="G9" s="15">
        <v>136.4</v>
      </c>
      <c r="H9" s="16">
        <f t="shared" si="0"/>
        <v>1.0911999999999999</v>
      </c>
      <c r="I9" s="16">
        <f t="shared" si="1"/>
        <v>16.367999999999999</v>
      </c>
      <c r="J9" s="18">
        <f t="shared" si="2"/>
        <v>0.68199999999999994</v>
      </c>
      <c r="K9" s="19">
        <f t="shared" si="3"/>
        <v>245.51999999999998</v>
      </c>
      <c r="L9" s="18">
        <f t="shared" si="4"/>
        <v>0.68199999999999994</v>
      </c>
      <c r="M9" s="20">
        <f t="shared" si="5"/>
        <v>592.31700000000001</v>
      </c>
      <c r="N9" s="20">
        <f t="shared" si="6"/>
        <v>14731199.999999998</v>
      </c>
      <c r="O9" s="18">
        <f t="shared" si="7"/>
        <v>3.2889660493827155</v>
      </c>
      <c r="P9" s="9"/>
    </row>
    <row r="10" spans="1:16" x14ac:dyDescent="0.25">
      <c r="A10" s="21" t="s">
        <v>71</v>
      </c>
      <c r="B10" s="21" t="s">
        <v>72</v>
      </c>
      <c r="C10" s="15">
        <v>4.0000000000000001E-3</v>
      </c>
      <c r="D10" s="15">
        <v>1.2E-2</v>
      </c>
      <c r="E10" s="15">
        <v>112</v>
      </c>
      <c r="F10" s="15">
        <v>0.34</v>
      </c>
      <c r="G10" s="15">
        <v>103.2</v>
      </c>
      <c r="H10" s="16">
        <f t="shared" si="0"/>
        <v>0.8256</v>
      </c>
      <c r="I10" s="16">
        <f t="shared" si="1"/>
        <v>12.384</v>
      </c>
      <c r="J10" s="18">
        <f t="shared" si="2"/>
        <v>0.51600000000000001</v>
      </c>
      <c r="K10" s="19">
        <f t="shared" si="3"/>
        <v>185.76</v>
      </c>
      <c r="L10" s="18">
        <f t="shared" si="4"/>
        <v>0.51600000000000001</v>
      </c>
      <c r="M10" s="20">
        <f t="shared" si="5"/>
        <v>448.14600000000002</v>
      </c>
      <c r="N10" s="20">
        <f t="shared" si="6"/>
        <v>11145600</v>
      </c>
      <c r="O10" s="18">
        <f t="shared" si="7"/>
        <v>2.488425925925926</v>
      </c>
      <c r="P10" s="9"/>
    </row>
    <row r="11" spans="1:16" x14ac:dyDescent="0.25">
      <c r="A11" s="21" t="s">
        <v>71</v>
      </c>
      <c r="B11" s="21" t="s">
        <v>1</v>
      </c>
      <c r="C11" s="15">
        <v>2.5000000000000001E-3</v>
      </c>
      <c r="D11" s="15">
        <v>1.2E-2</v>
      </c>
      <c r="E11" s="15">
        <v>118.75</v>
      </c>
      <c r="F11" s="15">
        <v>0.36</v>
      </c>
      <c r="G11" s="15">
        <v>87.3</v>
      </c>
      <c r="H11" s="16">
        <f t="shared" si="0"/>
        <v>0.69840000000000002</v>
      </c>
      <c r="I11" s="16">
        <f t="shared" si="1"/>
        <v>10.476000000000001</v>
      </c>
      <c r="J11" s="18">
        <f t="shared" si="2"/>
        <v>0.43650000000000005</v>
      </c>
      <c r="K11" s="19">
        <f t="shared" si="3"/>
        <v>157.14000000000001</v>
      </c>
      <c r="L11" s="18">
        <f t="shared" si="4"/>
        <v>0.43650000000000005</v>
      </c>
      <c r="M11" s="20">
        <f t="shared" si="5"/>
        <v>379.10025000000007</v>
      </c>
      <c r="N11" s="20">
        <f t="shared" si="6"/>
        <v>9428400</v>
      </c>
      <c r="O11" s="18">
        <f t="shared" si="7"/>
        <v>2.1050347222222223</v>
      </c>
      <c r="P11" s="9"/>
    </row>
    <row r="12" spans="1:16" x14ac:dyDescent="0.25">
      <c r="A12" s="21" t="s">
        <v>73</v>
      </c>
      <c r="B12" s="21" t="s">
        <v>74</v>
      </c>
      <c r="C12" s="15">
        <v>5.0000000000000001E-3</v>
      </c>
      <c r="D12" s="15">
        <v>1.4999999999999999E-2</v>
      </c>
      <c r="E12" s="15">
        <v>141.75</v>
      </c>
      <c r="F12" s="15">
        <v>0.53</v>
      </c>
      <c r="G12" s="15">
        <v>64.900000000000006</v>
      </c>
      <c r="H12" s="16">
        <f t="shared" si="0"/>
        <v>0.51919999999999999</v>
      </c>
      <c r="I12" s="16">
        <f t="shared" si="1"/>
        <v>7.7880000000000003</v>
      </c>
      <c r="J12" s="18">
        <f t="shared" si="2"/>
        <v>0.32450000000000001</v>
      </c>
      <c r="K12" s="19">
        <f t="shared" si="3"/>
        <v>116.82</v>
      </c>
      <c r="L12" s="18">
        <f t="shared" si="4"/>
        <v>0.32449999999999996</v>
      </c>
      <c r="M12" s="20">
        <f t="shared" si="5"/>
        <v>281.82824999999997</v>
      </c>
      <c r="N12" s="20">
        <f t="shared" si="6"/>
        <v>7009200</v>
      </c>
      <c r="O12" s="18">
        <f t="shared" si="7"/>
        <v>1.5649112654320987</v>
      </c>
      <c r="P12" s="9"/>
    </row>
    <row r="13" spans="1:16" x14ac:dyDescent="0.25">
      <c r="A13" s="22" t="s">
        <v>73</v>
      </c>
      <c r="B13" s="21" t="s">
        <v>2</v>
      </c>
      <c r="C13" s="15">
        <v>3.0999999999999999E-3</v>
      </c>
      <c r="D13" s="15">
        <v>1.6E-2</v>
      </c>
      <c r="E13" s="15">
        <v>182.59</v>
      </c>
      <c r="F13" s="15">
        <v>0.55000000000000004</v>
      </c>
      <c r="G13" s="15">
        <v>56.7</v>
      </c>
      <c r="H13" s="16">
        <f t="shared" si="0"/>
        <v>0.4536</v>
      </c>
      <c r="I13" s="16">
        <f t="shared" si="1"/>
        <v>6.8040000000000003</v>
      </c>
      <c r="J13" s="18">
        <f t="shared" si="2"/>
        <v>0.28350000000000003</v>
      </c>
      <c r="K13" s="19">
        <f t="shared" si="3"/>
        <v>102.06</v>
      </c>
      <c r="L13" s="18">
        <f t="shared" si="4"/>
        <v>0.28350000000000003</v>
      </c>
      <c r="M13" s="20">
        <f t="shared" si="5"/>
        <v>246.21975</v>
      </c>
      <c r="N13" s="20">
        <f t="shared" si="6"/>
        <v>6123600</v>
      </c>
      <c r="O13" s="18">
        <f t="shared" si="7"/>
        <v>1.3671875</v>
      </c>
      <c r="P13" s="9"/>
    </row>
    <row r="14" spans="1:16" x14ac:dyDescent="0.25">
      <c r="A14" s="22" t="s">
        <v>75</v>
      </c>
      <c r="B14" s="21" t="s">
        <v>76</v>
      </c>
      <c r="C14" s="15">
        <v>5.5999999999999999E-3</v>
      </c>
      <c r="D14" s="15">
        <v>1.7999999999999999E-2</v>
      </c>
      <c r="E14" s="15">
        <v>219.52</v>
      </c>
      <c r="F14" s="15">
        <v>0.66</v>
      </c>
      <c r="G14" s="15">
        <v>51.47</v>
      </c>
      <c r="H14" s="16">
        <f t="shared" si="0"/>
        <v>0.41176000000000001</v>
      </c>
      <c r="I14" s="16">
        <f t="shared" si="1"/>
        <v>6.1764000000000001</v>
      </c>
      <c r="J14" s="18">
        <f t="shared" si="2"/>
        <v>0.25735000000000002</v>
      </c>
      <c r="K14" s="19">
        <f t="shared" si="3"/>
        <v>92.646000000000001</v>
      </c>
      <c r="L14" s="18">
        <f t="shared" si="4"/>
        <v>0.25735000000000002</v>
      </c>
      <c r="M14" s="20">
        <f t="shared" si="5"/>
        <v>223.508475</v>
      </c>
      <c r="N14" s="20">
        <f t="shared" si="6"/>
        <v>5558760</v>
      </c>
      <c r="O14" s="18">
        <f t="shared" si="7"/>
        <v>1.2410783179012346</v>
      </c>
      <c r="P14" s="9"/>
    </row>
    <row r="15" spans="1:16" x14ac:dyDescent="0.25">
      <c r="A15" s="1" t="s">
        <v>77</v>
      </c>
      <c r="B15" s="2" t="s">
        <v>78</v>
      </c>
      <c r="C15" s="3">
        <v>0.63</v>
      </c>
      <c r="D15" s="3">
        <v>1.9E-2</v>
      </c>
      <c r="E15" s="3">
        <v>277.83</v>
      </c>
      <c r="F15" s="3">
        <v>0.84</v>
      </c>
      <c r="G15" s="3">
        <v>37.299999999999997</v>
      </c>
      <c r="H15" s="5">
        <f t="shared" si="0"/>
        <v>0.2984</v>
      </c>
      <c r="I15" s="5">
        <f t="shared" si="1"/>
        <v>4.476</v>
      </c>
      <c r="J15" s="6">
        <f t="shared" si="2"/>
        <v>0.1865</v>
      </c>
      <c r="K15" s="7">
        <f t="shared" si="3"/>
        <v>67.14</v>
      </c>
      <c r="L15" s="6">
        <f t="shared" si="4"/>
        <v>0.1865</v>
      </c>
      <c r="M15" s="8">
        <f t="shared" si="5"/>
        <v>161.97525000000002</v>
      </c>
      <c r="N15" s="8">
        <f t="shared" si="6"/>
        <v>4028400</v>
      </c>
      <c r="O15" s="6">
        <f t="shared" si="7"/>
        <v>0.8994020061728395</v>
      </c>
      <c r="P15" s="9"/>
    </row>
    <row r="16" spans="1:16" x14ac:dyDescent="0.25">
      <c r="A16" s="1" t="s">
        <v>77</v>
      </c>
      <c r="B16" s="2" t="s">
        <v>79</v>
      </c>
      <c r="C16" s="3">
        <v>5.0000000000000001E-3</v>
      </c>
      <c r="D16" s="3">
        <v>2.1000000000000001E-2</v>
      </c>
      <c r="E16" s="3">
        <v>250</v>
      </c>
      <c r="F16" s="3">
        <v>0.76</v>
      </c>
      <c r="G16" s="3">
        <v>41.48</v>
      </c>
      <c r="H16" s="5">
        <f t="shared" si="0"/>
        <v>0.33183999999999997</v>
      </c>
      <c r="I16" s="5">
        <f t="shared" si="1"/>
        <v>4.9775999999999998</v>
      </c>
      <c r="J16" s="6">
        <f t="shared" si="2"/>
        <v>0.2074</v>
      </c>
      <c r="K16" s="7">
        <f t="shared" si="3"/>
        <v>74.663999999999987</v>
      </c>
      <c r="L16" s="6">
        <f t="shared" si="4"/>
        <v>0.20739999999999997</v>
      </c>
      <c r="M16" s="8">
        <f t="shared" si="5"/>
        <v>180.12689999999998</v>
      </c>
      <c r="N16" s="8">
        <f t="shared" si="6"/>
        <v>4479839.9999999991</v>
      </c>
      <c r="O16" s="6">
        <f t="shared" si="7"/>
        <v>1.0001929012345676</v>
      </c>
      <c r="P16" s="9"/>
    </row>
    <row r="17" spans="1:16" x14ac:dyDescent="0.25">
      <c r="A17" s="1" t="s">
        <v>77</v>
      </c>
      <c r="B17" s="2" t="s">
        <v>3</v>
      </c>
      <c r="C17" s="3">
        <v>4.0000000000000001E-3</v>
      </c>
      <c r="D17" s="3">
        <v>0.02</v>
      </c>
      <c r="E17" s="3">
        <v>304</v>
      </c>
      <c r="F17" s="3">
        <v>0.92</v>
      </c>
      <c r="G17" s="3">
        <v>34.43</v>
      </c>
      <c r="H17" s="5">
        <f t="shared" si="0"/>
        <v>0.27544000000000002</v>
      </c>
      <c r="I17" s="5">
        <f t="shared" si="1"/>
        <v>4.1316000000000006</v>
      </c>
      <c r="J17" s="6">
        <f t="shared" si="2"/>
        <v>0.17215000000000003</v>
      </c>
      <c r="K17" s="7">
        <f t="shared" si="3"/>
        <v>61.974000000000004</v>
      </c>
      <c r="L17" s="6">
        <f t="shared" si="4"/>
        <v>0.17215</v>
      </c>
      <c r="M17" s="8">
        <f t="shared" si="5"/>
        <v>149.51227500000002</v>
      </c>
      <c r="N17" s="8">
        <f t="shared" si="6"/>
        <v>3718440</v>
      </c>
      <c r="O17" s="6">
        <f t="shared" si="7"/>
        <v>0.83019868827160492</v>
      </c>
      <c r="P17" s="9"/>
    </row>
    <row r="18" spans="1:16" x14ac:dyDescent="0.25">
      <c r="A18" s="22" t="s">
        <v>80</v>
      </c>
      <c r="B18" s="21" t="s">
        <v>81</v>
      </c>
      <c r="C18" s="15">
        <v>8.0000000000000002E-3</v>
      </c>
      <c r="D18" s="15">
        <v>2.4E-2</v>
      </c>
      <c r="E18" s="15">
        <v>448</v>
      </c>
      <c r="F18" s="15">
        <v>1.36</v>
      </c>
      <c r="G18" s="15">
        <v>23.3</v>
      </c>
      <c r="H18" s="16">
        <f t="shared" si="0"/>
        <v>0.18640000000000001</v>
      </c>
      <c r="I18" s="16">
        <f t="shared" si="1"/>
        <v>2.7960000000000003</v>
      </c>
      <c r="J18" s="18">
        <f t="shared" si="2"/>
        <v>0.11650000000000001</v>
      </c>
      <c r="K18" s="19">
        <f t="shared" si="3"/>
        <v>41.940000000000005</v>
      </c>
      <c r="L18" s="18">
        <f t="shared" si="4"/>
        <v>0.11650000000000002</v>
      </c>
      <c r="M18" s="20">
        <f t="shared" si="5"/>
        <v>101.18025000000002</v>
      </c>
      <c r="N18" s="20">
        <f t="shared" si="6"/>
        <v>2516400.0000000005</v>
      </c>
      <c r="O18" s="18">
        <f t="shared" si="7"/>
        <v>0.56182484567901247</v>
      </c>
      <c r="P18" s="9"/>
    </row>
    <row r="19" spans="1:16" x14ac:dyDescent="0.25">
      <c r="A19" s="22" t="s">
        <v>80</v>
      </c>
      <c r="B19" s="21" t="s">
        <v>82</v>
      </c>
      <c r="C19" s="15">
        <v>6.3E-3</v>
      </c>
      <c r="D19" s="15">
        <v>2.3E-2</v>
      </c>
      <c r="E19" s="15">
        <v>396.9</v>
      </c>
      <c r="F19" s="15">
        <v>1.2</v>
      </c>
      <c r="G19" s="15">
        <v>26.09</v>
      </c>
      <c r="H19" s="16">
        <f t="shared" si="0"/>
        <v>0.20871999999999999</v>
      </c>
      <c r="I19" s="16">
        <f t="shared" si="1"/>
        <v>3.1307999999999998</v>
      </c>
      <c r="J19" s="18">
        <f t="shared" si="2"/>
        <v>0.13044999999999998</v>
      </c>
      <c r="K19" s="19">
        <f t="shared" si="3"/>
        <v>46.961999999999996</v>
      </c>
      <c r="L19" s="18">
        <f t="shared" si="4"/>
        <v>0.13044999999999998</v>
      </c>
      <c r="M19" s="20">
        <f t="shared" si="5"/>
        <v>113.29582499999999</v>
      </c>
      <c r="N19" s="20">
        <f t="shared" si="6"/>
        <v>2817720</v>
      </c>
      <c r="O19" s="18">
        <f t="shared" si="7"/>
        <v>0.62909915123456794</v>
      </c>
      <c r="P19" s="9"/>
    </row>
    <row r="20" spans="1:16" x14ac:dyDescent="0.25">
      <c r="A20" s="22" t="s">
        <v>80</v>
      </c>
      <c r="B20" s="21" t="s">
        <v>4</v>
      </c>
      <c r="C20" s="15">
        <v>5.0000000000000001E-3</v>
      </c>
      <c r="D20" s="15">
        <v>2.4E-2</v>
      </c>
      <c r="E20" s="15">
        <v>475</v>
      </c>
      <c r="F20" s="15">
        <v>1.43</v>
      </c>
      <c r="G20" s="15">
        <v>21.08</v>
      </c>
      <c r="H20" s="16">
        <f t="shared" si="0"/>
        <v>0.16863999999999998</v>
      </c>
      <c r="I20" s="16">
        <f t="shared" si="1"/>
        <v>2.5295999999999998</v>
      </c>
      <c r="J20" s="18">
        <f t="shared" si="2"/>
        <v>0.10539999999999999</v>
      </c>
      <c r="K20" s="19">
        <f t="shared" si="3"/>
        <v>37.943999999999996</v>
      </c>
      <c r="L20" s="18">
        <f t="shared" si="4"/>
        <v>0.10539999999999999</v>
      </c>
      <c r="M20" s="20">
        <f t="shared" si="5"/>
        <v>91.539899999999989</v>
      </c>
      <c r="N20" s="20">
        <f t="shared" si="6"/>
        <v>2276639.9999999995</v>
      </c>
      <c r="O20" s="18">
        <f t="shared" si="7"/>
        <v>0.50829475308641969</v>
      </c>
      <c r="P20" s="9"/>
    </row>
    <row r="21" spans="1:16" x14ac:dyDescent="0.25">
      <c r="A21" s="22" t="s">
        <v>80</v>
      </c>
      <c r="B21" s="21" t="s">
        <v>5</v>
      </c>
      <c r="C21" s="15">
        <v>3.0999999999999999E-3</v>
      </c>
      <c r="D21" s="15">
        <v>2.3E-2</v>
      </c>
      <c r="E21" s="15">
        <v>384.4</v>
      </c>
      <c r="F21" s="15">
        <v>1.1599999999999999</v>
      </c>
      <c r="G21" s="15">
        <v>25.59</v>
      </c>
      <c r="H21" s="16">
        <f t="shared" si="0"/>
        <v>0.20471999999999999</v>
      </c>
      <c r="I21" s="16">
        <f t="shared" si="1"/>
        <v>3.0707999999999998</v>
      </c>
      <c r="J21" s="18">
        <f t="shared" si="2"/>
        <v>0.12794999999999998</v>
      </c>
      <c r="K21" s="19">
        <f t="shared" si="3"/>
        <v>46.061999999999998</v>
      </c>
      <c r="L21" s="18">
        <f t="shared" si="4"/>
        <v>0.12794999999999998</v>
      </c>
      <c r="M21" s="20">
        <f t="shared" si="5"/>
        <v>111.12457499999999</v>
      </c>
      <c r="N21" s="20">
        <f t="shared" si="6"/>
        <v>2763720</v>
      </c>
      <c r="O21" s="18">
        <f t="shared" si="7"/>
        <v>0.61704282407407407</v>
      </c>
      <c r="P21" s="9"/>
    </row>
    <row r="22" spans="1:16" x14ac:dyDescent="0.25">
      <c r="A22" s="1" t="s">
        <v>83</v>
      </c>
      <c r="B22" s="2" t="s">
        <v>84</v>
      </c>
      <c r="C22" s="3">
        <v>0.01</v>
      </c>
      <c r="D22" s="3">
        <v>0.03</v>
      </c>
      <c r="E22" s="3">
        <v>700</v>
      </c>
      <c r="F22" s="3">
        <v>2.12</v>
      </c>
      <c r="G22" s="3">
        <v>14.74</v>
      </c>
      <c r="H22" s="5">
        <f t="shared" si="0"/>
        <v>0.11792</v>
      </c>
      <c r="I22" s="5">
        <f t="shared" si="1"/>
        <v>1.7687999999999999</v>
      </c>
      <c r="J22" s="6">
        <f t="shared" si="2"/>
        <v>7.3700000000000002E-2</v>
      </c>
      <c r="K22" s="7">
        <f t="shared" si="3"/>
        <v>26.532</v>
      </c>
      <c r="L22" s="6">
        <f t="shared" si="4"/>
        <v>7.3700000000000002E-2</v>
      </c>
      <c r="M22" s="8">
        <f t="shared" si="5"/>
        <v>64.008449999999996</v>
      </c>
      <c r="N22" s="8">
        <f t="shared" si="6"/>
        <v>1591920</v>
      </c>
      <c r="O22" s="6">
        <f t="shared" si="7"/>
        <v>0.35542052469135804</v>
      </c>
      <c r="P22" s="9"/>
    </row>
    <row r="23" spans="1:16" x14ac:dyDescent="0.25">
      <c r="A23" s="1" t="s">
        <v>83</v>
      </c>
      <c r="B23" s="2" t="s">
        <v>6</v>
      </c>
      <c r="C23" s="3">
        <v>6.3E-3</v>
      </c>
      <c r="D23" s="3">
        <v>3.1E-2</v>
      </c>
      <c r="E23" s="3">
        <v>754.11</v>
      </c>
      <c r="F23" s="3">
        <v>2.2799999999999998</v>
      </c>
      <c r="G23" s="3">
        <v>13.73</v>
      </c>
      <c r="H23" s="5">
        <f t="shared" si="0"/>
        <v>0.10984000000000001</v>
      </c>
      <c r="I23" s="5">
        <f t="shared" si="1"/>
        <v>1.6476000000000002</v>
      </c>
      <c r="J23" s="6">
        <f t="shared" si="2"/>
        <v>6.8650000000000003E-2</v>
      </c>
      <c r="K23" s="7">
        <f t="shared" si="3"/>
        <v>24.714000000000002</v>
      </c>
      <c r="L23" s="6">
        <f t="shared" si="4"/>
        <v>6.8650000000000003E-2</v>
      </c>
      <c r="M23" s="8">
        <f t="shared" si="5"/>
        <v>59.62252500000001</v>
      </c>
      <c r="N23" s="8">
        <f t="shared" si="6"/>
        <v>1482840.0000000002</v>
      </c>
      <c r="O23" s="6">
        <f t="shared" si="7"/>
        <v>0.33106674382716056</v>
      </c>
      <c r="P23" s="9"/>
    </row>
    <row r="24" spans="1:16" x14ac:dyDescent="0.25">
      <c r="A24" s="1" t="s">
        <v>83</v>
      </c>
      <c r="B24" s="2" t="s">
        <v>7</v>
      </c>
      <c r="C24" s="3">
        <v>5.0000000000000001E-3</v>
      </c>
      <c r="D24" s="3">
        <v>0.03</v>
      </c>
      <c r="E24" s="3">
        <v>650</v>
      </c>
      <c r="F24" s="3">
        <v>1.97</v>
      </c>
      <c r="G24" s="3">
        <v>15.94</v>
      </c>
      <c r="H24" s="5">
        <f t="shared" si="0"/>
        <v>0.12751999999999999</v>
      </c>
      <c r="I24" s="5">
        <f t="shared" si="1"/>
        <v>1.9127999999999998</v>
      </c>
      <c r="J24" s="6">
        <f t="shared" si="2"/>
        <v>7.9699999999999993E-2</v>
      </c>
      <c r="K24" s="7">
        <f t="shared" si="3"/>
        <v>28.692</v>
      </c>
      <c r="L24" s="6">
        <f t="shared" si="4"/>
        <v>7.9700000000000007E-2</v>
      </c>
      <c r="M24" s="8">
        <f t="shared" si="5"/>
        <v>69.219450000000009</v>
      </c>
      <c r="N24" s="8">
        <f t="shared" si="6"/>
        <v>1721520</v>
      </c>
      <c r="O24" s="6">
        <f t="shared" si="7"/>
        <v>0.38435570987654322</v>
      </c>
      <c r="P24" s="9"/>
    </row>
    <row r="25" spans="1:16" x14ac:dyDescent="0.25">
      <c r="A25" s="22" t="s">
        <v>85</v>
      </c>
      <c r="B25" s="21" t="s">
        <v>86</v>
      </c>
      <c r="C25" s="15">
        <v>0.01</v>
      </c>
      <c r="D25" s="15">
        <v>3.5000000000000003E-2</v>
      </c>
      <c r="E25" s="23">
        <v>1000</v>
      </c>
      <c r="F25" s="15">
        <v>3.02</v>
      </c>
      <c r="G25" s="15">
        <v>10.32</v>
      </c>
      <c r="H25" s="16">
        <f t="shared" si="0"/>
        <v>8.2560000000000008E-2</v>
      </c>
      <c r="I25" s="16">
        <f t="shared" si="1"/>
        <v>1.2384000000000002</v>
      </c>
      <c r="J25" s="18">
        <f t="shared" si="2"/>
        <v>5.1600000000000007E-2</v>
      </c>
      <c r="K25" s="19">
        <f t="shared" si="3"/>
        <v>18.576000000000001</v>
      </c>
      <c r="L25" s="18">
        <f t="shared" si="4"/>
        <v>5.16E-2</v>
      </c>
      <c r="M25" s="20">
        <f t="shared" si="5"/>
        <v>44.814600000000006</v>
      </c>
      <c r="N25" s="20">
        <f t="shared" si="6"/>
        <v>1114560</v>
      </c>
      <c r="O25" s="18">
        <f t="shared" si="7"/>
        <v>0.24884259259259259</v>
      </c>
      <c r="P25" s="9"/>
    </row>
    <row r="26" spans="1:16" x14ac:dyDescent="0.25">
      <c r="A26" s="22" t="s">
        <v>85</v>
      </c>
      <c r="B26" s="21" t="s">
        <v>8</v>
      </c>
      <c r="C26" s="15">
        <v>8.0000000000000002E-3</v>
      </c>
      <c r="D26" s="15">
        <v>3.6999999999999998E-2</v>
      </c>
      <c r="E26" s="23">
        <v>1216</v>
      </c>
      <c r="F26" s="15">
        <v>3.68</v>
      </c>
      <c r="G26" s="15">
        <v>8.6300000000000008</v>
      </c>
      <c r="H26" s="16">
        <f t="shared" si="0"/>
        <v>6.9040000000000004E-2</v>
      </c>
      <c r="I26" s="16">
        <f t="shared" si="1"/>
        <v>1.0356000000000001</v>
      </c>
      <c r="J26" s="18">
        <f t="shared" si="2"/>
        <v>4.3150000000000001E-2</v>
      </c>
      <c r="K26" s="19">
        <f t="shared" si="3"/>
        <v>15.534000000000001</v>
      </c>
      <c r="L26" s="18">
        <f t="shared" si="4"/>
        <v>4.3150000000000001E-2</v>
      </c>
      <c r="M26" s="20">
        <f t="shared" si="5"/>
        <v>37.475775000000006</v>
      </c>
      <c r="N26" s="20">
        <f t="shared" si="6"/>
        <v>932040</v>
      </c>
      <c r="O26" s="18">
        <f t="shared" si="7"/>
        <v>0.20809220679012347</v>
      </c>
      <c r="P26" s="9"/>
    </row>
    <row r="27" spans="1:16" x14ac:dyDescent="0.25">
      <c r="A27" s="22" t="s">
        <v>85</v>
      </c>
      <c r="B27" s="21" t="s">
        <v>9</v>
      </c>
      <c r="C27" s="15">
        <v>6.3E-3</v>
      </c>
      <c r="D27" s="15">
        <v>3.5999999999999997E-2</v>
      </c>
      <c r="E27" s="23">
        <v>1031.94</v>
      </c>
      <c r="F27" s="15">
        <v>3.12</v>
      </c>
      <c r="G27" s="15">
        <v>10.050000000000001</v>
      </c>
      <c r="H27" s="16">
        <f t="shared" si="0"/>
        <v>8.0399999999999999E-2</v>
      </c>
      <c r="I27" s="16">
        <f t="shared" si="1"/>
        <v>1.206</v>
      </c>
      <c r="J27" s="18">
        <f t="shared" si="2"/>
        <v>5.0249999999999996E-2</v>
      </c>
      <c r="K27" s="19">
        <f t="shared" si="3"/>
        <v>18.09</v>
      </c>
      <c r="L27" s="18">
        <f t="shared" si="4"/>
        <v>5.0250000000000003E-2</v>
      </c>
      <c r="M27" s="20">
        <f t="shared" si="5"/>
        <v>43.642125</v>
      </c>
      <c r="N27" s="20">
        <f t="shared" si="6"/>
        <v>1085400</v>
      </c>
      <c r="O27" s="18">
        <f t="shared" si="7"/>
        <v>0.24233217592592593</v>
      </c>
      <c r="P27" s="9"/>
    </row>
    <row r="28" spans="1:16" x14ac:dyDescent="0.25">
      <c r="A28" s="22" t="s">
        <v>85</v>
      </c>
      <c r="B28" s="21" t="s">
        <v>10</v>
      </c>
      <c r="C28" s="15">
        <v>5.0000000000000001E-3</v>
      </c>
      <c r="D28" s="15">
        <v>3.5999999999999997E-2</v>
      </c>
      <c r="E28" s="23">
        <v>1025</v>
      </c>
      <c r="F28" s="15">
        <v>3.1</v>
      </c>
      <c r="G28" s="15">
        <v>10.02</v>
      </c>
      <c r="H28" s="16">
        <f t="shared" si="0"/>
        <v>8.0159999999999995E-2</v>
      </c>
      <c r="I28" s="16">
        <f t="shared" si="1"/>
        <v>1.2023999999999999</v>
      </c>
      <c r="J28" s="18">
        <f t="shared" si="2"/>
        <v>5.0099999999999999E-2</v>
      </c>
      <c r="K28" s="19">
        <f t="shared" si="3"/>
        <v>18.035999999999998</v>
      </c>
      <c r="L28" s="18">
        <f t="shared" si="4"/>
        <v>5.0099999999999992E-2</v>
      </c>
      <c r="M28" s="20">
        <f t="shared" si="5"/>
        <v>43.511849999999995</v>
      </c>
      <c r="N28" s="20">
        <f t="shared" si="6"/>
        <v>1082159.9999999998</v>
      </c>
      <c r="O28" s="18">
        <f t="shared" si="7"/>
        <v>0.24160879629629625</v>
      </c>
      <c r="P28" s="9"/>
    </row>
    <row r="29" spans="1:16" x14ac:dyDescent="0.25">
      <c r="A29" s="1" t="s">
        <v>87</v>
      </c>
      <c r="B29" s="2" t="s">
        <v>88</v>
      </c>
      <c r="C29" s="3">
        <v>1.5900000000000001E-2</v>
      </c>
      <c r="D29" s="3">
        <v>4.8000000000000001E-2</v>
      </c>
      <c r="E29" s="4">
        <v>1769.6</v>
      </c>
      <c r="F29" s="3">
        <v>5.36</v>
      </c>
      <c r="G29" s="3">
        <v>5.86</v>
      </c>
      <c r="H29" s="5">
        <f t="shared" si="0"/>
        <v>4.6880000000000005E-2</v>
      </c>
      <c r="I29" s="5">
        <f t="shared" si="1"/>
        <v>0.70320000000000005</v>
      </c>
      <c r="J29" s="6">
        <f t="shared" si="2"/>
        <v>2.9300000000000003E-2</v>
      </c>
      <c r="K29" s="7">
        <f t="shared" si="3"/>
        <v>10.548000000000002</v>
      </c>
      <c r="L29" s="6">
        <f t="shared" si="4"/>
        <v>2.9300000000000007E-2</v>
      </c>
      <c r="M29" s="8">
        <f t="shared" si="5"/>
        <v>25.447050000000004</v>
      </c>
      <c r="N29" s="8">
        <f t="shared" si="6"/>
        <v>632880.00000000012</v>
      </c>
      <c r="O29" s="6">
        <f t="shared" si="7"/>
        <v>0.14130015432098769</v>
      </c>
      <c r="P29" s="9"/>
    </row>
    <row r="30" spans="1:16" x14ac:dyDescent="0.25">
      <c r="A30" s="1" t="s">
        <v>87</v>
      </c>
      <c r="B30" s="2" t="s">
        <v>11</v>
      </c>
      <c r="C30" s="3">
        <v>0.01</v>
      </c>
      <c r="D30" s="3">
        <v>4.7E-2</v>
      </c>
      <c r="E30" s="4">
        <v>1600</v>
      </c>
      <c r="F30" s="3">
        <v>4.84</v>
      </c>
      <c r="G30" s="3">
        <v>6.48</v>
      </c>
      <c r="H30" s="5">
        <f t="shared" si="0"/>
        <v>5.1840000000000004E-2</v>
      </c>
      <c r="I30" s="5">
        <f t="shared" si="1"/>
        <v>0.77760000000000007</v>
      </c>
      <c r="J30" s="6">
        <f t="shared" si="2"/>
        <v>3.2400000000000005E-2</v>
      </c>
      <c r="K30" s="7">
        <f t="shared" si="3"/>
        <v>11.664000000000001</v>
      </c>
      <c r="L30" s="6">
        <f t="shared" si="4"/>
        <v>3.2400000000000005E-2</v>
      </c>
      <c r="M30" s="8">
        <f t="shared" si="5"/>
        <v>28.139400000000006</v>
      </c>
      <c r="N30" s="8">
        <f t="shared" si="6"/>
        <v>699840.00000000012</v>
      </c>
      <c r="O30" s="6">
        <f t="shared" si="7"/>
        <v>0.15625000000000003</v>
      </c>
      <c r="P30" s="9"/>
    </row>
    <row r="31" spans="1:16" x14ac:dyDescent="0.25">
      <c r="A31" s="1" t="s">
        <v>87</v>
      </c>
      <c r="B31" s="2" t="s">
        <v>12</v>
      </c>
      <c r="C31" s="3">
        <v>0.01</v>
      </c>
      <c r="D31" s="3">
        <v>4.9000000000000002E-2</v>
      </c>
      <c r="E31" s="4">
        <v>1900</v>
      </c>
      <c r="F31" s="3">
        <v>5.75</v>
      </c>
      <c r="G31" s="3">
        <v>5.46</v>
      </c>
      <c r="H31" s="5">
        <f t="shared" si="0"/>
        <v>4.3679999999999997E-2</v>
      </c>
      <c r="I31" s="5">
        <f t="shared" si="1"/>
        <v>0.6552</v>
      </c>
      <c r="J31" s="6">
        <f t="shared" si="2"/>
        <v>2.7300000000000001E-2</v>
      </c>
      <c r="K31" s="7">
        <f t="shared" si="3"/>
        <v>9.8279999999999994</v>
      </c>
      <c r="L31" s="6">
        <f t="shared" si="4"/>
        <v>2.7299999999999998E-2</v>
      </c>
      <c r="M31" s="8">
        <f t="shared" si="5"/>
        <v>23.710049999999999</v>
      </c>
      <c r="N31" s="8">
        <f t="shared" si="6"/>
        <v>589680</v>
      </c>
      <c r="O31" s="6">
        <f t="shared" si="7"/>
        <v>0.13165509259259259</v>
      </c>
      <c r="P31" s="9"/>
    </row>
    <row r="32" spans="1:16" x14ac:dyDescent="0.25">
      <c r="A32" s="1" t="s">
        <v>87</v>
      </c>
      <c r="B32" s="2" t="s">
        <v>13</v>
      </c>
      <c r="C32" s="3">
        <v>6.3E-3</v>
      </c>
      <c r="D32" s="3">
        <v>4.7E-2</v>
      </c>
      <c r="E32" s="4">
        <v>1627.29</v>
      </c>
      <c r="F32" s="3">
        <v>4.92</v>
      </c>
      <c r="G32" s="3">
        <v>6.37</v>
      </c>
      <c r="H32" s="5">
        <f t="shared" si="0"/>
        <v>5.0959999999999998E-2</v>
      </c>
      <c r="I32" s="5">
        <f t="shared" si="1"/>
        <v>0.76439999999999997</v>
      </c>
      <c r="J32" s="6">
        <f t="shared" si="2"/>
        <v>3.1849999999999996E-2</v>
      </c>
      <c r="K32" s="7">
        <f t="shared" si="3"/>
        <v>11.465999999999999</v>
      </c>
      <c r="L32" s="6">
        <f t="shared" si="4"/>
        <v>3.1849999999999996E-2</v>
      </c>
      <c r="M32" s="8">
        <f t="shared" si="5"/>
        <v>27.661725000000001</v>
      </c>
      <c r="N32" s="8">
        <f t="shared" si="6"/>
        <v>687960</v>
      </c>
      <c r="O32" s="6">
        <f t="shared" si="7"/>
        <v>0.15359760802469136</v>
      </c>
      <c r="P32" s="9"/>
    </row>
    <row r="33" spans="1:16" x14ac:dyDescent="0.25">
      <c r="A33" s="1" t="s">
        <v>87</v>
      </c>
      <c r="B33" s="2" t="s">
        <v>14</v>
      </c>
      <c r="C33" s="3">
        <v>5.0000000000000001E-3</v>
      </c>
      <c r="D33" s="3">
        <v>4.7E-2</v>
      </c>
      <c r="E33" s="4">
        <v>1625</v>
      </c>
      <c r="F33" s="3">
        <v>4.91</v>
      </c>
      <c r="G33" s="3">
        <v>6.39</v>
      </c>
      <c r="H33" s="5">
        <f t="shared" si="0"/>
        <v>5.1119999999999999E-2</v>
      </c>
      <c r="I33" s="5">
        <f t="shared" si="1"/>
        <v>0.76679999999999993</v>
      </c>
      <c r="J33" s="6">
        <f t="shared" si="2"/>
        <v>3.1949999999999999E-2</v>
      </c>
      <c r="K33" s="7">
        <f t="shared" si="3"/>
        <v>11.501999999999999</v>
      </c>
      <c r="L33" s="6">
        <f t="shared" si="4"/>
        <v>3.1949999999999999E-2</v>
      </c>
      <c r="M33" s="8">
        <f t="shared" si="5"/>
        <v>27.748574999999999</v>
      </c>
      <c r="N33" s="8">
        <f t="shared" si="6"/>
        <v>690119.99999999988</v>
      </c>
      <c r="O33" s="6">
        <f t="shared" si="7"/>
        <v>0.15407986111111108</v>
      </c>
      <c r="P33" s="9"/>
    </row>
    <row r="34" spans="1:16" x14ac:dyDescent="0.25">
      <c r="A34" s="22" t="s">
        <v>89</v>
      </c>
      <c r="B34" s="21" t="s">
        <v>90</v>
      </c>
      <c r="C34" s="15">
        <v>2.01E-2</v>
      </c>
      <c r="D34" s="15">
        <v>0.06</v>
      </c>
      <c r="E34" s="23">
        <v>2828</v>
      </c>
      <c r="F34" s="15">
        <v>8.56</v>
      </c>
      <c r="G34" s="15">
        <v>3.67</v>
      </c>
      <c r="H34" s="16">
        <f t="shared" si="0"/>
        <v>2.9360000000000001E-2</v>
      </c>
      <c r="I34" s="16">
        <f t="shared" si="1"/>
        <v>0.44040000000000001</v>
      </c>
      <c r="J34" s="18">
        <f t="shared" si="2"/>
        <v>1.8350000000000002E-2</v>
      </c>
      <c r="K34" s="19">
        <f t="shared" si="3"/>
        <v>6.6059999999999999</v>
      </c>
      <c r="L34" s="18">
        <f t="shared" si="4"/>
        <v>1.8349999999999998E-2</v>
      </c>
      <c r="M34" s="20">
        <f t="shared" si="5"/>
        <v>15.936975</v>
      </c>
      <c r="N34" s="20">
        <f t="shared" si="6"/>
        <v>396360</v>
      </c>
      <c r="O34" s="18">
        <f t="shared" si="7"/>
        <v>8.8493441358024685E-2</v>
      </c>
      <c r="P34" s="9"/>
    </row>
    <row r="35" spans="1:16" x14ac:dyDescent="0.25">
      <c r="A35" s="22" t="s">
        <v>89</v>
      </c>
      <c r="B35" s="21" t="s">
        <v>15</v>
      </c>
      <c r="C35" s="15">
        <v>1.1299999999999999E-2</v>
      </c>
      <c r="D35" s="15">
        <v>5.8000000000000003E-2</v>
      </c>
      <c r="E35" s="23">
        <v>2426.3000000000002</v>
      </c>
      <c r="F35" s="15">
        <v>7.35</v>
      </c>
      <c r="G35" s="15">
        <v>4.2699999999999996</v>
      </c>
      <c r="H35" s="16">
        <f t="shared" si="0"/>
        <v>3.4159999999999996E-2</v>
      </c>
      <c r="I35" s="16">
        <f t="shared" si="1"/>
        <v>0.51239999999999997</v>
      </c>
      <c r="J35" s="18">
        <f t="shared" si="2"/>
        <v>2.1349999999999997E-2</v>
      </c>
      <c r="K35" s="19">
        <f t="shared" si="3"/>
        <v>7.6859999999999991</v>
      </c>
      <c r="L35" s="18">
        <f t="shared" si="4"/>
        <v>2.1349999999999997E-2</v>
      </c>
      <c r="M35" s="20">
        <f t="shared" si="5"/>
        <v>18.542475</v>
      </c>
      <c r="N35" s="20">
        <f t="shared" si="6"/>
        <v>461159.99999999994</v>
      </c>
      <c r="O35" s="18">
        <f t="shared" si="7"/>
        <v>0.10296103395061727</v>
      </c>
      <c r="P35" s="9"/>
    </row>
    <row r="36" spans="1:16" x14ac:dyDescent="0.25">
      <c r="A36" s="22" t="s">
        <v>89</v>
      </c>
      <c r="B36" s="21" t="s">
        <v>16</v>
      </c>
      <c r="C36" s="15">
        <v>0.01</v>
      </c>
      <c r="D36" s="15">
        <v>5.8999999999999997E-2</v>
      </c>
      <c r="E36" s="23">
        <v>2600</v>
      </c>
      <c r="F36" s="15">
        <v>7.87</v>
      </c>
      <c r="G36" s="15">
        <v>4</v>
      </c>
      <c r="H36" s="16">
        <f t="shared" si="0"/>
        <v>3.2000000000000001E-2</v>
      </c>
      <c r="I36" s="16">
        <f t="shared" si="1"/>
        <v>0.48</v>
      </c>
      <c r="J36" s="18">
        <f t="shared" si="2"/>
        <v>0.02</v>
      </c>
      <c r="K36" s="19">
        <f t="shared" si="3"/>
        <v>7.2</v>
      </c>
      <c r="L36" s="18">
        <f t="shared" si="4"/>
        <v>0.02</v>
      </c>
      <c r="M36" s="20">
        <f t="shared" si="5"/>
        <v>17.37</v>
      </c>
      <c r="N36" s="20">
        <f t="shared" si="6"/>
        <v>432000</v>
      </c>
      <c r="O36" s="18">
        <f t="shared" si="7"/>
        <v>9.6450617283950615E-2</v>
      </c>
      <c r="P36" s="9"/>
    </row>
    <row r="37" spans="1:16" x14ac:dyDescent="0.25">
      <c r="A37" s="22" t="s">
        <v>89</v>
      </c>
      <c r="B37" s="21" t="s">
        <v>17</v>
      </c>
      <c r="C37" s="15">
        <v>6.3E-3</v>
      </c>
      <c r="D37" s="15">
        <v>5.8999999999999997E-2</v>
      </c>
      <c r="E37" s="23">
        <v>2579.85</v>
      </c>
      <c r="F37" s="15">
        <v>7.81</v>
      </c>
      <c r="G37" s="15">
        <v>4.0199999999999996</v>
      </c>
      <c r="H37" s="16">
        <f t="shared" si="0"/>
        <v>3.2159999999999994E-2</v>
      </c>
      <c r="I37" s="16">
        <f t="shared" si="1"/>
        <v>0.48239999999999994</v>
      </c>
      <c r="J37" s="18">
        <f t="shared" si="2"/>
        <v>2.0099999999999996E-2</v>
      </c>
      <c r="K37" s="19">
        <f t="shared" si="3"/>
        <v>7.2359999999999989</v>
      </c>
      <c r="L37" s="18">
        <f t="shared" si="4"/>
        <v>2.0099999999999996E-2</v>
      </c>
      <c r="M37" s="20">
        <f t="shared" si="5"/>
        <v>17.456849999999999</v>
      </c>
      <c r="N37" s="20">
        <f t="shared" si="6"/>
        <v>434159.99999999994</v>
      </c>
      <c r="O37" s="18">
        <f t="shared" si="7"/>
        <v>9.6932870370370364E-2</v>
      </c>
      <c r="P37" s="9"/>
    </row>
    <row r="38" spans="1:16" x14ac:dyDescent="0.25">
      <c r="A38" s="22" t="s">
        <v>89</v>
      </c>
      <c r="B38" s="21" t="s">
        <v>18</v>
      </c>
      <c r="C38" s="15">
        <v>5.0000000000000001E-3</v>
      </c>
      <c r="D38" s="15">
        <v>5.8999999999999997E-2</v>
      </c>
      <c r="E38" s="23">
        <v>2625</v>
      </c>
      <c r="F38" s="15">
        <v>7.95</v>
      </c>
      <c r="G38" s="15">
        <v>3.99</v>
      </c>
      <c r="H38" s="16">
        <f t="shared" ref="H38:H69" si="8">$E$1 *G38/1000</f>
        <v>3.1920000000000004E-2</v>
      </c>
      <c r="I38" s="16">
        <f t="shared" si="1"/>
        <v>0.47880000000000006</v>
      </c>
      <c r="J38" s="18">
        <f t="shared" si="2"/>
        <v>1.9950000000000002E-2</v>
      </c>
      <c r="K38" s="19">
        <f t="shared" si="3"/>
        <v>7.1820000000000013</v>
      </c>
      <c r="L38" s="18">
        <f t="shared" si="4"/>
        <v>1.9950000000000002E-2</v>
      </c>
      <c r="M38" s="20">
        <f t="shared" si="5"/>
        <v>17.326575000000005</v>
      </c>
      <c r="N38" s="20">
        <f t="shared" si="6"/>
        <v>430920.00000000006</v>
      </c>
      <c r="O38" s="18">
        <f t="shared" si="7"/>
        <v>9.6209490740740755E-2</v>
      </c>
      <c r="P38" s="9"/>
    </row>
    <row r="39" spans="1:16" x14ac:dyDescent="0.25">
      <c r="A39" s="1" t="s">
        <v>91</v>
      </c>
      <c r="B39" s="2" t="s">
        <v>92</v>
      </c>
      <c r="C39" s="3">
        <v>2.53E-2</v>
      </c>
      <c r="D39" s="3">
        <v>7.2999999999999995E-2</v>
      </c>
      <c r="E39" s="4">
        <v>4480</v>
      </c>
      <c r="F39" s="3">
        <v>13.56</v>
      </c>
      <c r="G39" s="3">
        <v>2.31</v>
      </c>
      <c r="H39" s="5">
        <f t="shared" si="8"/>
        <v>1.848E-2</v>
      </c>
      <c r="I39" s="5">
        <f t="shared" si="1"/>
        <v>0.2772</v>
      </c>
      <c r="J39" s="6">
        <f t="shared" si="2"/>
        <v>1.155E-2</v>
      </c>
      <c r="K39" s="7">
        <f t="shared" si="3"/>
        <v>4.1580000000000004</v>
      </c>
      <c r="L39" s="6">
        <f t="shared" si="4"/>
        <v>1.1550000000000001E-2</v>
      </c>
      <c r="M39" s="8">
        <f t="shared" si="5"/>
        <v>10.031175000000001</v>
      </c>
      <c r="N39" s="8">
        <f t="shared" si="6"/>
        <v>249480.00000000003</v>
      </c>
      <c r="O39" s="6">
        <f t="shared" si="7"/>
        <v>5.5700231481481489E-2</v>
      </c>
      <c r="P39" s="9"/>
    </row>
    <row r="40" spans="1:16" x14ac:dyDescent="0.25">
      <c r="A40" s="1" t="s">
        <v>91</v>
      </c>
      <c r="B40" s="2" t="s">
        <v>19</v>
      </c>
      <c r="C40" s="3">
        <v>1.4200000000000001E-2</v>
      </c>
      <c r="D40" s="3">
        <v>7.2999999999999995E-2</v>
      </c>
      <c r="E40" s="4">
        <v>3830.4</v>
      </c>
      <c r="F40" s="3">
        <v>11.49</v>
      </c>
      <c r="G40" s="3">
        <v>2.7</v>
      </c>
      <c r="H40" s="5">
        <f t="shared" si="8"/>
        <v>2.1600000000000001E-2</v>
      </c>
      <c r="I40" s="5">
        <f t="shared" si="1"/>
        <v>0.32400000000000001</v>
      </c>
      <c r="J40" s="6">
        <f t="shared" si="2"/>
        <v>1.35E-2</v>
      </c>
      <c r="K40" s="7">
        <f t="shared" si="3"/>
        <v>4.8600000000000003</v>
      </c>
      <c r="L40" s="6">
        <f t="shared" si="4"/>
        <v>1.3500000000000002E-2</v>
      </c>
      <c r="M40" s="8">
        <f t="shared" si="5"/>
        <v>11.724750000000002</v>
      </c>
      <c r="N40" s="8">
        <f t="shared" si="6"/>
        <v>291600</v>
      </c>
      <c r="O40" s="6">
        <f t="shared" si="7"/>
        <v>6.5104166666666671E-2</v>
      </c>
      <c r="P40" s="9"/>
    </row>
    <row r="41" spans="1:16" x14ac:dyDescent="0.25">
      <c r="A41" s="1" t="s">
        <v>91</v>
      </c>
      <c r="B41" s="2" t="s">
        <v>20</v>
      </c>
      <c r="C41" s="3">
        <v>0.01</v>
      </c>
      <c r="D41" s="3">
        <v>7.2999999999999995E-2</v>
      </c>
      <c r="E41" s="4">
        <v>4100</v>
      </c>
      <c r="F41" s="3">
        <v>12.4</v>
      </c>
      <c r="G41" s="3">
        <v>2.5299999999999998</v>
      </c>
      <c r="H41" s="5">
        <f t="shared" si="8"/>
        <v>2.0239999999999998E-2</v>
      </c>
      <c r="I41" s="5">
        <f t="shared" si="1"/>
        <v>0.30359999999999998</v>
      </c>
      <c r="J41" s="6">
        <f t="shared" si="2"/>
        <v>1.265E-2</v>
      </c>
      <c r="K41" s="7">
        <f t="shared" si="3"/>
        <v>4.5539999999999994</v>
      </c>
      <c r="L41" s="6">
        <f t="shared" si="4"/>
        <v>1.2649999999999998E-2</v>
      </c>
      <c r="M41" s="8">
        <f t="shared" si="5"/>
        <v>10.986524999999999</v>
      </c>
      <c r="N41" s="8">
        <f t="shared" si="6"/>
        <v>273239.99999999994</v>
      </c>
      <c r="O41" s="6">
        <f t="shared" si="7"/>
        <v>6.1005015432098755E-2</v>
      </c>
      <c r="P41" s="9"/>
    </row>
    <row r="42" spans="1:16" x14ac:dyDescent="0.25">
      <c r="A42" s="1" t="s">
        <v>91</v>
      </c>
      <c r="B42" s="2" t="s">
        <v>21</v>
      </c>
      <c r="C42" s="3">
        <v>6.3E-3</v>
      </c>
      <c r="D42" s="3">
        <v>7.2999999999999995E-2</v>
      </c>
      <c r="E42" s="4">
        <v>4167.5</v>
      </c>
      <c r="F42" s="3">
        <v>12.61</v>
      </c>
      <c r="G42" s="3">
        <v>2.4900000000000002</v>
      </c>
      <c r="H42" s="5">
        <f t="shared" si="8"/>
        <v>1.992E-2</v>
      </c>
      <c r="I42" s="5">
        <f t="shared" si="1"/>
        <v>0.29880000000000001</v>
      </c>
      <c r="J42" s="6">
        <f t="shared" si="2"/>
        <v>1.2450000000000001E-2</v>
      </c>
      <c r="K42" s="7">
        <f t="shared" si="3"/>
        <v>4.4820000000000002</v>
      </c>
      <c r="L42" s="6">
        <f t="shared" si="4"/>
        <v>1.2450000000000001E-2</v>
      </c>
      <c r="M42" s="8">
        <f t="shared" si="5"/>
        <v>10.812825</v>
      </c>
      <c r="N42" s="8">
        <f t="shared" si="6"/>
        <v>268920</v>
      </c>
      <c r="O42" s="6">
        <f t="shared" si="7"/>
        <v>6.0040509259259259E-2</v>
      </c>
      <c r="P42" s="9"/>
    </row>
    <row r="43" spans="1:16" x14ac:dyDescent="0.25">
      <c r="A43" s="22" t="s">
        <v>93</v>
      </c>
      <c r="B43" s="21" t="s">
        <v>94</v>
      </c>
      <c r="C43" s="15">
        <v>3.2000000000000001E-2</v>
      </c>
      <c r="D43" s="15">
        <v>9.6000000000000002E-2</v>
      </c>
      <c r="E43" s="23">
        <v>7168</v>
      </c>
      <c r="F43" s="15">
        <v>21.69</v>
      </c>
      <c r="G43" s="15">
        <v>1.45</v>
      </c>
      <c r="H43" s="16">
        <f t="shared" si="8"/>
        <v>1.1599999999999999E-2</v>
      </c>
      <c r="I43" s="16">
        <f t="shared" si="1"/>
        <v>0.17399999999999999</v>
      </c>
      <c r="J43" s="18">
        <f t="shared" si="2"/>
        <v>7.2499999999999995E-3</v>
      </c>
      <c r="K43" s="19">
        <f t="shared" si="3"/>
        <v>2.61</v>
      </c>
      <c r="L43" s="18">
        <f t="shared" si="4"/>
        <v>7.2499999999999995E-3</v>
      </c>
      <c r="M43" s="20">
        <f t="shared" si="5"/>
        <v>6.2966249999999997</v>
      </c>
      <c r="N43" s="20">
        <f t="shared" si="6"/>
        <v>156600</v>
      </c>
      <c r="O43" s="18">
        <f t="shared" si="7"/>
        <v>3.4963348765432098E-2</v>
      </c>
      <c r="P43" s="9"/>
    </row>
    <row r="44" spans="1:16" x14ac:dyDescent="0.25">
      <c r="A44" s="22" t="s">
        <v>93</v>
      </c>
      <c r="B44" s="21" t="s">
        <v>22</v>
      </c>
      <c r="C44" s="15">
        <v>1.7899999999999999E-2</v>
      </c>
      <c r="D44" s="15">
        <v>9.2999999999999999E-2</v>
      </c>
      <c r="E44" s="23">
        <v>6087.6</v>
      </c>
      <c r="F44" s="15">
        <v>18.43</v>
      </c>
      <c r="G44" s="15">
        <v>1.7</v>
      </c>
      <c r="H44" s="16">
        <f t="shared" si="8"/>
        <v>1.3599999999999999E-2</v>
      </c>
      <c r="I44" s="16">
        <f t="shared" si="1"/>
        <v>0.20399999999999999</v>
      </c>
      <c r="J44" s="18">
        <f t="shared" si="2"/>
        <v>8.4999999999999989E-3</v>
      </c>
      <c r="K44" s="19">
        <f t="shared" si="3"/>
        <v>3.0599999999999996</v>
      </c>
      <c r="L44" s="18">
        <f t="shared" si="4"/>
        <v>8.4999999999999989E-3</v>
      </c>
      <c r="M44" s="20">
        <f t="shared" si="5"/>
        <v>7.3822499999999991</v>
      </c>
      <c r="N44" s="20">
        <f t="shared" si="6"/>
        <v>183599.99999999997</v>
      </c>
      <c r="O44" s="18">
        <f t="shared" si="7"/>
        <v>4.0991512345679007E-2</v>
      </c>
      <c r="P44" s="9"/>
    </row>
    <row r="45" spans="1:16" x14ac:dyDescent="0.25">
      <c r="A45" s="22" t="s">
        <v>93</v>
      </c>
      <c r="B45" s="21" t="s">
        <v>23</v>
      </c>
      <c r="C45" s="15">
        <v>0.01</v>
      </c>
      <c r="D45" s="15">
        <v>9.5000000000000001E-2</v>
      </c>
      <c r="E45" s="23">
        <v>6500</v>
      </c>
      <c r="F45" s="15">
        <v>19.66</v>
      </c>
      <c r="G45" s="15">
        <v>1.75</v>
      </c>
      <c r="H45" s="16">
        <f t="shared" si="8"/>
        <v>1.4E-2</v>
      </c>
      <c r="I45" s="16">
        <f t="shared" si="1"/>
        <v>0.21</v>
      </c>
      <c r="J45" s="18">
        <f t="shared" si="2"/>
        <v>8.7499999999999991E-3</v>
      </c>
      <c r="K45" s="19">
        <f t="shared" si="3"/>
        <v>3.15</v>
      </c>
      <c r="L45" s="18">
        <f t="shared" si="4"/>
        <v>8.7499999999999991E-3</v>
      </c>
      <c r="M45" s="20">
        <f t="shared" si="5"/>
        <v>7.5993750000000002</v>
      </c>
      <c r="N45" s="20">
        <f t="shared" si="6"/>
        <v>189000</v>
      </c>
      <c r="O45" s="18">
        <f t="shared" si="7"/>
        <v>4.2197145061728392E-2</v>
      </c>
      <c r="P45" s="9"/>
    </row>
    <row r="46" spans="1:16" x14ac:dyDescent="0.25">
      <c r="A46" s="22" t="s">
        <v>93</v>
      </c>
      <c r="B46" s="21" t="s">
        <v>24</v>
      </c>
      <c r="C46" s="15">
        <v>6.3E-3</v>
      </c>
      <c r="D46" s="15">
        <v>9.5000000000000001E-2</v>
      </c>
      <c r="E46" s="23">
        <v>6548.9</v>
      </c>
      <c r="F46" s="15">
        <v>19.82</v>
      </c>
      <c r="G46" s="15">
        <v>1.58</v>
      </c>
      <c r="H46" s="16">
        <f t="shared" si="8"/>
        <v>1.264E-2</v>
      </c>
      <c r="I46" s="16">
        <f t="shared" si="1"/>
        <v>0.18959999999999999</v>
      </c>
      <c r="J46" s="18">
        <f t="shared" si="2"/>
        <v>7.899999999999999E-3</v>
      </c>
      <c r="K46" s="19">
        <f t="shared" si="3"/>
        <v>2.8439999999999999</v>
      </c>
      <c r="L46" s="18">
        <f t="shared" si="4"/>
        <v>7.899999999999999E-3</v>
      </c>
      <c r="M46" s="20">
        <f t="shared" si="5"/>
        <v>6.8611500000000003</v>
      </c>
      <c r="N46" s="20">
        <f t="shared" si="6"/>
        <v>170640</v>
      </c>
      <c r="O46" s="18">
        <f t="shared" si="7"/>
        <v>3.8097993827160496E-2</v>
      </c>
      <c r="P46" s="9"/>
    </row>
    <row r="47" spans="1:16" x14ac:dyDescent="0.25">
      <c r="A47" s="1" t="s">
        <v>95</v>
      </c>
      <c r="B47" s="2" t="s">
        <v>25</v>
      </c>
      <c r="C47" s="3">
        <v>1.5900000000000001E-2</v>
      </c>
      <c r="D47" s="3">
        <v>0.115</v>
      </c>
      <c r="E47" s="4">
        <v>9353.6</v>
      </c>
      <c r="F47" s="3">
        <v>28.31</v>
      </c>
      <c r="G47" s="3">
        <v>1.1100000000000001</v>
      </c>
      <c r="H47" s="5">
        <f t="shared" si="8"/>
        <v>8.8800000000000007E-3</v>
      </c>
      <c r="I47" s="5">
        <f t="shared" si="1"/>
        <v>0.13320000000000001</v>
      </c>
      <c r="J47" s="6">
        <f t="shared" si="2"/>
        <v>5.5500000000000002E-3</v>
      </c>
      <c r="K47" s="7">
        <f t="shared" si="3"/>
        <v>1.9980000000000002</v>
      </c>
      <c r="L47" s="6">
        <f t="shared" si="4"/>
        <v>5.5500000000000002E-3</v>
      </c>
      <c r="M47" s="8">
        <f t="shared" si="5"/>
        <v>4.8201750000000008</v>
      </c>
      <c r="N47" s="8">
        <f t="shared" si="6"/>
        <v>119880.00000000001</v>
      </c>
      <c r="O47" s="6">
        <f t="shared" si="7"/>
        <v>2.6765046296296301E-2</v>
      </c>
      <c r="P47" s="9"/>
    </row>
    <row r="48" spans="1:16" x14ac:dyDescent="0.25">
      <c r="A48" s="1" t="s">
        <v>95</v>
      </c>
      <c r="B48" s="2" t="s">
        <v>26</v>
      </c>
      <c r="C48" s="3">
        <v>1.4200000000000001E-2</v>
      </c>
      <c r="D48" s="3">
        <v>0.11600000000000001</v>
      </c>
      <c r="E48" s="4">
        <v>9878.4</v>
      </c>
      <c r="F48" s="3">
        <v>29.89</v>
      </c>
      <c r="G48" s="3">
        <v>1.0900000000000001</v>
      </c>
      <c r="H48" s="5">
        <f t="shared" si="8"/>
        <v>8.7200000000000003E-3</v>
      </c>
      <c r="I48" s="5">
        <f t="shared" si="1"/>
        <v>0.1308</v>
      </c>
      <c r="J48" s="6">
        <f t="shared" si="2"/>
        <v>5.45E-3</v>
      </c>
      <c r="K48" s="7">
        <f t="shared" si="3"/>
        <v>1.962</v>
      </c>
      <c r="L48" s="6">
        <f t="shared" si="4"/>
        <v>5.45E-3</v>
      </c>
      <c r="M48" s="8">
        <f t="shared" si="5"/>
        <v>4.7333249999999998</v>
      </c>
      <c r="N48" s="8">
        <f t="shared" si="6"/>
        <v>117720</v>
      </c>
      <c r="O48" s="6">
        <f t="shared" si="7"/>
        <v>2.6282793209876542E-2</v>
      </c>
      <c r="P48" s="9"/>
    </row>
    <row r="49" spans="1:16" x14ac:dyDescent="0.25">
      <c r="A49" s="1" t="s">
        <v>95</v>
      </c>
      <c r="B49" s="2" t="s">
        <v>27</v>
      </c>
      <c r="C49" s="3">
        <v>0.01</v>
      </c>
      <c r="D49" s="3">
        <v>0.11600000000000001</v>
      </c>
      <c r="E49" s="4">
        <v>10530</v>
      </c>
      <c r="F49" s="3">
        <v>31.76</v>
      </c>
      <c r="G49" s="3">
        <v>0.98</v>
      </c>
      <c r="H49" s="5">
        <f t="shared" si="8"/>
        <v>7.8399999999999997E-3</v>
      </c>
      <c r="I49" s="5">
        <f t="shared" si="1"/>
        <v>0.1176</v>
      </c>
      <c r="J49" s="6">
        <f t="shared" si="2"/>
        <v>4.8999999999999998E-3</v>
      </c>
      <c r="K49" s="7">
        <f t="shared" si="3"/>
        <v>1.764</v>
      </c>
      <c r="L49" s="6">
        <f t="shared" si="4"/>
        <v>4.8999999999999998E-3</v>
      </c>
      <c r="M49" s="8">
        <f t="shared" si="5"/>
        <v>4.2556500000000002</v>
      </c>
      <c r="N49" s="8">
        <f t="shared" si="6"/>
        <v>105840</v>
      </c>
      <c r="O49" s="6">
        <f t="shared" si="7"/>
        <v>2.3630401234567902E-2</v>
      </c>
      <c r="P49" s="9"/>
    </row>
    <row r="50" spans="1:16" x14ac:dyDescent="0.25">
      <c r="A50" s="22" t="s">
        <v>96</v>
      </c>
      <c r="B50" s="21" t="s">
        <v>28</v>
      </c>
      <c r="C50" s="15">
        <v>1.7899999999999999E-2</v>
      </c>
      <c r="D50" s="15">
        <v>0.14699999999999999</v>
      </c>
      <c r="E50" s="23">
        <v>15699.6</v>
      </c>
      <c r="F50" s="15">
        <v>47.53</v>
      </c>
      <c r="G50" s="15">
        <v>0.67</v>
      </c>
      <c r="H50" s="16">
        <f t="shared" si="8"/>
        <v>5.3600000000000002E-3</v>
      </c>
      <c r="I50" s="16">
        <f t="shared" si="1"/>
        <v>8.0399999999999999E-2</v>
      </c>
      <c r="J50" s="18">
        <f t="shared" si="2"/>
        <v>3.3500000000000001E-3</v>
      </c>
      <c r="K50" s="19">
        <f t="shared" si="3"/>
        <v>1.206</v>
      </c>
      <c r="L50" s="18">
        <f t="shared" si="4"/>
        <v>3.3499999999999997E-3</v>
      </c>
      <c r="M50" s="20">
        <f t="shared" si="5"/>
        <v>2.909475</v>
      </c>
      <c r="N50" s="20">
        <f t="shared" si="6"/>
        <v>72360</v>
      </c>
      <c r="O50" s="18">
        <f t="shared" si="7"/>
        <v>1.6155478395061727E-2</v>
      </c>
      <c r="P50" s="9"/>
    </row>
    <row r="51" spans="1:16" x14ac:dyDescent="0.25">
      <c r="A51" s="22" t="s">
        <v>96</v>
      </c>
      <c r="B51" s="21" t="s">
        <v>29</v>
      </c>
      <c r="C51" s="15">
        <v>1.1299999999999999E-2</v>
      </c>
      <c r="D51" s="15">
        <v>0.14699999999999999</v>
      </c>
      <c r="E51" s="23">
        <v>16984.099999999999</v>
      </c>
      <c r="F51" s="15">
        <v>51.42</v>
      </c>
      <c r="G51" s="15">
        <v>0.61</v>
      </c>
      <c r="H51" s="16">
        <f t="shared" si="8"/>
        <v>4.8799999999999998E-3</v>
      </c>
      <c r="I51" s="16">
        <f t="shared" si="1"/>
        <v>7.3200000000000001E-2</v>
      </c>
      <c r="J51" s="18">
        <f t="shared" si="2"/>
        <v>3.0500000000000002E-3</v>
      </c>
      <c r="K51" s="19">
        <f t="shared" si="3"/>
        <v>1.0979999999999999</v>
      </c>
      <c r="L51" s="18">
        <f t="shared" si="4"/>
        <v>3.0499999999999998E-3</v>
      </c>
      <c r="M51" s="20">
        <f t="shared" si="5"/>
        <v>2.6489249999999998</v>
      </c>
      <c r="N51" s="20">
        <f t="shared" si="6"/>
        <v>65879.999999999985</v>
      </c>
      <c r="O51" s="18">
        <f t="shared" si="7"/>
        <v>1.4708719135802465E-2</v>
      </c>
      <c r="P51" s="9"/>
    </row>
    <row r="52" spans="1:16" x14ac:dyDescent="0.25">
      <c r="A52" s="22" t="s">
        <v>96</v>
      </c>
      <c r="B52" s="21" t="s">
        <v>30</v>
      </c>
      <c r="C52" s="15">
        <v>5.0000000000000001E-3</v>
      </c>
      <c r="D52" s="15">
        <v>0.14699999999999999</v>
      </c>
      <c r="E52" s="23">
        <v>16625</v>
      </c>
      <c r="F52" s="15">
        <v>49.58</v>
      </c>
      <c r="G52" s="15">
        <v>0.62</v>
      </c>
      <c r="H52" s="16">
        <f t="shared" si="8"/>
        <v>4.96E-3</v>
      </c>
      <c r="I52" s="16">
        <f t="shared" si="1"/>
        <v>7.4399999999999994E-2</v>
      </c>
      <c r="J52" s="18">
        <f t="shared" si="2"/>
        <v>3.0999999999999999E-3</v>
      </c>
      <c r="K52" s="19">
        <f t="shared" si="3"/>
        <v>1.1160000000000001</v>
      </c>
      <c r="L52" s="18">
        <f t="shared" si="4"/>
        <v>3.1000000000000003E-3</v>
      </c>
      <c r="M52" s="20">
        <f t="shared" si="5"/>
        <v>2.6923500000000002</v>
      </c>
      <c r="N52" s="20">
        <f t="shared" si="6"/>
        <v>66960</v>
      </c>
      <c r="O52" s="18">
        <f t="shared" si="7"/>
        <v>1.4949845679012346E-2</v>
      </c>
      <c r="P52" s="9"/>
    </row>
    <row r="53" spans="1:16" x14ac:dyDescent="0.25">
      <c r="A53" s="1" t="s">
        <v>97</v>
      </c>
      <c r="B53" s="2" t="s">
        <v>31</v>
      </c>
      <c r="C53" s="3">
        <v>1.4200000000000001E-2</v>
      </c>
      <c r="D53" s="3">
        <v>0.184</v>
      </c>
      <c r="E53" s="4">
        <v>26812.799999999999</v>
      </c>
      <c r="F53" s="3">
        <v>81.14</v>
      </c>
      <c r="G53" s="3">
        <v>0.47</v>
      </c>
      <c r="H53" s="5">
        <f t="shared" si="8"/>
        <v>3.7599999999999999E-3</v>
      </c>
      <c r="I53" s="5">
        <f t="shared" si="1"/>
        <v>5.6399999999999999E-2</v>
      </c>
      <c r="J53" s="6">
        <f t="shared" si="2"/>
        <v>2.3500000000000001E-3</v>
      </c>
      <c r="K53" s="7">
        <f t="shared" si="3"/>
        <v>0.84599999999999997</v>
      </c>
      <c r="L53" s="6">
        <f t="shared" si="4"/>
        <v>2.3500000000000001E-3</v>
      </c>
      <c r="M53" s="8">
        <f t="shared" si="5"/>
        <v>2.040975</v>
      </c>
      <c r="N53" s="8">
        <f t="shared" si="6"/>
        <v>50760</v>
      </c>
      <c r="O53" s="6">
        <f t="shared" si="7"/>
        <v>1.1332947530864198E-2</v>
      </c>
      <c r="P53" s="9"/>
    </row>
    <row r="54" spans="1:16" x14ac:dyDescent="0.25">
      <c r="A54" s="1" t="s">
        <v>97</v>
      </c>
      <c r="B54" s="2" t="s">
        <v>32</v>
      </c>
      <c r="C54" s="3">
        <v>0.01</v>
      </c>
      <c r="D54" s="3">
        <v>0.184</v>
      </c>
      <c r="E54" s="4">
        <v>25900</v>
      </c>
      <c r="F54" s="3">
        <v>78.349999999999994</v>
      </c>
      <c r="G54" s="3">
        <v>0.4</v>
      </c>
      <c r="H54" s="5">
        <f t="shared" si="8"/>
        <v>3.2000000000000002E-3</v>
      </c>
      <c r="I54" s="5">
        <f t="shared" si="1"/>
        <v>4.8000000000000001E-2</v>
      </c>
      <c r="J54" s="6">
        <f t="shared" si="2"/>
        <v>2E-3</v>
      </c>
      <c r="K54" s="7">
        <f t="shared" si="3"/>
        <v>0.72000000000000008</v>
      </c>
      <c r="L54" s="6">
        <f t="shared" si="4"/>
        <v>2E-3</v>
      </c>
      <c r="M54" s="8">
        <f t="shared" si="5"/>
        <v>1.7370000000000003</v>
      </c>
      <c r="N54" s="8">
        <f t="shared" si="6"/>
        <v>43200.000000000007</v>
      </c>
      <c r="O54" s="6">
        <f t="shared" si="7"/>
        <v>9.6450617283950629E-3</v>
      </c>
      <c r="P54" s="9"/>
    </row>
    <row r="55" spans="1:16" x14ac:dyDescent="0.25">
      <c r="A55" s="1" t="s">
        <v>97</v>
      </c>
      <c r="B55" s="2" t="s">
        <v>33</v>
      </c>
      <c r="C55" s="3">
        <v>5.0000000000000001E-3</v>
      </c>
      <c r="D55" s="3">
        <v>0.184</v>
      </c>
      <c r="E55" s="4">
        <v>26250</v>
      </c>
      <c r="F55" s="3">
        <v>79.47</v>
      </c>
      <c r="G55" s="3">
        <v>0.38600000000000001</v>
      </c>
      <c r="H55" s="5">
        <f t="shared" si="8"/>
        <v>3.088E-3</v>
      </c>
      <c r="I55" s="5">
        <f t="shared" si="1"/>
        <v>4.632E-2</v>
      </c>
      <c r="J55" s="6">
        <f t="shared" si="2"/>
        <v>1.9300000000000001E-3</v>
      </c>
      <c r="K55" s="7">
        <f t="shared" si="3"/>
        <v>0.69479999999999997</v>
      </c>
      <c r="L55" s="6">
        <f t="shared" si="4"/>
        <v>1.9299999999999999E-3</v>
      </c>
      <c r="M55" s="8">
        <f t="shared" si="5"/>
        <v>1.6762049999999999</v>
      </c>
      <c r="N55" s="8">
        <f t="shared" si="6"/>
        <v>41688</v>
      </c>
      <c r="O55" s="6">
        <f t="shared" si="7"/>
        <v>9.3074845679012343E-3</v>
      </c>
      <c r="P55" s="9"/>
    </row>
    <row r="56" spans="1:16" x14ac:dyDescent="0.25">
      <c r="A56" s="22" t="s">
        <v>98</v>
      </c>
      <c r="B56" s="21" t="s">
        <v>34</v>
      </c>
      <c r="C56" s="15">
        <v>1.7899999999999999E-2</v>
      </c>
      <c r="D56" s="15">
        <v>0.23200000000000001</v>
      </c>
      <c r="E56" s="23">
        <v>42613</v>
      </c>
      <c r="F56" s="15">
        <v>129.01</v>
      </c>
      <c r="G56" s="15">
        <v>0.24299999999999999</v>
      </c>
      <c r="H56" s="16">
        <f t="shared" si="8"/>
        <v>1.944E-3</v>
      </c>
      <c r="I56" s="16">
        <f t="shared" si="1"/>
        <v>2.9159999999999998E-2</v>
      </c>
      <c r="J56" s="18">
        <f t="shared" si="2"/>
        <v>1.2149999999999999E-3</v>
      </c>
      <c r="K56" s="19">
        <f t="shared" si="3"/>
        <v>0.43740000000000001</v>
      </c>
      <c r="L56" s="18">
        <f t="shared" si="4"/>
        <v>1.2149999999999999E-3</v>
      </c>
      <c r="M56" s="20">
        <f t="shared" si="5"/>
        <v>1.0552275</v>
      </c>
      <c r="N56" s="20">
        <f t="shared" si="6"/>
        <v>26244</v>
      </c>
      <c r="O56" s="18">
        <f t="shared" si="7"/>
        <v>5.859375E-3</v>
      </c>
      <c r="P56" s="9"/>
    </row>
    <row r="57" spans="1:16" x14ac:dyDescent="0.25">
      <c r="A57" s="22" t="s">
        <v>98</v>
      </c>
      <c r="B57" s="21" t="s">
        <v>35</v>
      </c>
      <c r="C57" s="15">
        <v>1.43E-2</v>
      </c>
      <c r="D57" s="15">
        <v>0.23200000000000001</v>
      </c>
      <c r="E57" s="23">
        <v>52214.400000000001</v>
      </c>
      <c r="F57" s="15">
        <v>158.02000000000001</v>
      </c>
      <c r="G57" s="15">
        <v>0.2</v>
      </c>
      <c r="H57" s="16">
        <f t="shared" si="8"/>
        <v>1.6000000000000001E-3</v>
      </c>
      <c r="I57" s="16">
        <f t="shared" si="1"/>
        <v>2.4E-2</v>
      </c>
      <c r="J57" s="18">
        <f t="shared" si="2"/>
        <v>1E-3</v>
      </c>
      <c r="K57" s="19">
        <f t="shared" si="3"/>
        <v>0.36000000000000004</v>
      </c>
      <c r="L57" s="18">
        <f t="shared" si="4"/>
        <v>1E-3</v>
      </c>
      <c r="M57" s="20">
        <f t="shared" si="5"/>
        <v>0.86850000000000016</v>
      </c>
      <c r="N57" s="20">
        <f t="shared" si="6"/>
        <v>21600.000000000004</v>
      </c>
      <c r="O57" s="18">
        <f t="shared" si="7"/>
        <v>4.8225308641975315E-3</v>
      </c>
      <c r="P57" s="9"/>
    </row>
    <row r="58" spans="1:16" x14ac:dyDescent="0.25">
      <c r="A58" s="22" t="s">
        <v>98</v>
      </c>
      <c r="B58" s="21" t="s">
        <v>36</v>
      </c>
      <c r="C58" s="15">
        <v>5.0000000000000001E-3</v>
      </c>
      <c r="D58" s="15">
        <v>0.23200000000000001</v>
      </c>
      <c r="E58" s="23">
        <v>41650</v>
      </c>
      <c r="F58" s="15">
        <v>126.1</v>
      </c>
      <c r="G58" s="15">
        <v>0.25</v>
      </c>
      <c r="H58" s="16">
        <f t="shared" si="8"/>
        <v>2E-3</v>
      </c>
      <c r="I58" s="16">
        <f t="shared" si="1"/>
        <v>0.03</v>
      </c>
      <c r="J58" s="18">
        <f t="shared" si="2"/>
        <v>1.25E-3</v>
      </c>
      <c r="K58" s="19">
        <f t="shared" si="3"/>
        <v>0.45</v>
      </c>
      <c r="L58" s="18">
        <f t="shared" si="4"/>
        <v>1.25E-3</v>
      </c>
      <c r="M58" s="20">
        <f t="shared" si="5"/>
        <v>1.0856250000000001</v>
      </c>
      <c r="N58" s="20">
        <f t="shared" si="6"/>
        <v>27000</v>
      </c>
      <c r="O58" s="18">
        <f t="shared" si="7"/>
        <v>6.0281635802469135E-3</v>
      </c>
      <c r="P58" s="9"/>
    </row>
    <row r="59" spans="1:16" x14ac:dyDescent="0.25">
      <c r="A59" s="22" t="s">
        <v>99</v>
      </c>
      <c r="B59" s="21" t="s">
        <v>37</v>
      </c>
      <c r="C59" s="15">
        <v>2.2599999999999999E-2</v>
      </c>
      <c r="D59" s="15">
        <v>0.29199999999999998</v>
      </c>
      <c r="E59" s="23">
        <v>67936.399999999994</v>
      </c>
      <c r="F59" s="15">
        <v>205.62</v>
      </c>
      <c r="G59" s="15">
        <v>0.152</v>
      </c>
      <c r="H59" s="16">
        <f t="shared" si="8"/>
        <v>1.2160000000000001E-3</v>
      </c>
      <c r="I59" s="16">
        <f t="shared" si="1"/>
        <v>1.8239999999999999E-2</v>
      </c>
      <c r="J59" s="18">
        <f t="shared" si="2"/>
        <v>7.5999999999999993E-4</v>
      </c>
      <c r="K59" s="19">
        <f t="shared" si="3"/>
        <v>0.27360000000000001</v>
      </c>
      <c r="L59" s="18">
        <f t="shared" si="4"/>
        <v>7.6000000000000004E-4</v>
      </c>
      <c r="M59" s="20">
        <f t="shared" si="5"/>
        <v>0.66006000000000009</v>
      </c>
      <c r="N59" s="20">
        <f t="shared" si="6"/>
        <v>16416</v>
      </c>
      <c r="O59" s="18">
        <f t="shared" si="7"/>
        <v>3.6651234567901233E-3</v>
      </c>
      <c r="P59" s="9"/>
    </row>
    <row r="60" spans="1:16" x14ac:dyDescent="0.25">
      <c r="A60" s="22" t="s">
        <v>99</v>
      </c>
      <c r="B60" s="21" t="s">
        <v>38</v>
      </c>
      <c r="C60" s="15">
        <v>1.5900000000000001E-2</v>
      </c>
      <c r="D60" s="15">
        <v>0.29199999999999998</v>
      </c>
      <c r="E60" s="23">
        <v>65475.199999999997</v>
      </c>
      <c r="F60" s="15">
        <v>198.14</v>
      </c>
      <c r="G60" s="15">
        <v>0.16</v>
      </c>
      <c r="H60" s="16">
        <f t="shared" si="8"/>
        <v>1.2800000000000001E-3</v>
      </c>
      <c r="I60" s="16">
        <f t="shared" si="1"/>
        <v>1.9200000000000002E-2</v>
      </c>
      <c r="J60" s="18">
        <f t="shared" si="2"/>
        <v>8.0000000000000004E-4</v>
      </c>
      <c r="K60" s="19">
        <f t="shared" si="3"/>
        <v>0.28800000000000003</v>
      </c>
      <c r="L60" s="18">
        <f t="shared" si="4"/>
        <v>8.0000000000000015E-4</v>
      </c>
      <c r="M60" s="20">
        <f t="shared" si="5"/>
        <v>0.69480000000000008</v>
      </c>
      <c r="N60" s="20">
        <f t="shared" si="6"/>
        <v>17280.000000000004</v>
      </c>
      <c r="O60" s="18">
        <f t="shared" si="7"/>
        <v>3.8580246913580253E-3</v>
      </c>
      <c r="P60" s="9"/>
    </row>
    <row r="61" spans="1:16" x14ac:dyDescent="0.25">
      <c r="A61" s="22" t="s">
        <v>99</v>
      </c>
      <c r="B61" s="21" t="s">
        <v>39</v>
      </c>
      <c r="C61" s="15">
        <v>0.01</v>
      </c>
      <c r="D61" s="15">
        <v>0.29199999999999998</v>
      </c>
      <c r="E61" s="23">
        <v>66500</v>
      </c>
      <c r="F61" s="15">
        <v>201.16</v>
      </c>
      <c r="G61" s="15">
        <v>0.157</v>
      </c>
      <c r="H61" s="16">
        <f t="shared" si="8"/>
        <v>1.256E-3</v>
      </c>
      <c r="I61" s="16">
        <f t="shared" si="1"/>
        <v>1.8839999999999999E-2</v>
      </c>
      <c r="J61" s="18">
        <f t="shared" si="2"/>
        <v>7.85E-4</v>
      </c>
      <c r="K61" s="19">
        <f t="shared" si="3"/>
        <v>0.28259999999999996</v>
      </c>
      <c r="L61" s="18">
        <f t="shared" si="4"/>
        <v>7.8499999999999989E-4</v>
      </c>
      <c r="M61" s="20">
        <f t="shared" si="5"/>
        <v>0.68177249999999989</v>
      </c>
      <c r="N61" s="20">
        <f t="shared" si="6"/>
        <v>16955.999999999996</v>
      </c>
      <c r="O61" s="18">
        <f t="shared" si="7"/>
        <v>3.7856867283950608E-3</v>
      </c>
      <c r="P61" s="9"/>
    </row>
    <row r="62" spans="1:16" x14ac:dyDescent="0.25">
      <c r="A62" s="22" t="s">
        <v>99</v>
      </c>
      <c r="B62" s="21" t="s">
        <v>40</v>
      </c>
      <c r="C62" s="15">
        <v>5.0000000000000001E-3</v>
      </c>
      <c r="D62" s="15">
        <v>0.29199999999999998</v>
      </c>
      <c r="E62" s="23">
        <v>66150</v>
      </c>
      <c r="F62" s="15">
        <v>200.28</v>
      </c>
      <c r="G62" s="15">
        <v>0.157</v>
      </c>
      <c r="H62" s="16">
        <f t="shared" si="8"/>
        <v>1.256E-3</v>
      </c>
      <c r="I62" s="16">
        <f t="shared" si="1"/>
        <v>1.8839999999999999E-2</v>
      </c>
      <c r="J62" s="18">
        <f t="shared" si="2"/>
        <v>7.85E-4</v>
      </c>
      <c r="K62" s="19">
        <f t="shared" si="3"/>
        <v>0.28259999999999996</v>
      </c>
      <c r="L62" s="18">
        <f t="shared" si="4"/>
        <v>7.8499999999999989E-4</v>
      </c>
      <c r="M62" s="20">
        <f t="shared" si="5"/>
        <v>0.68177249999999989</v>
      </c>
      <c r="N62" s="20">
        <f t="shared" si="6"/>
        <v>16955.999999999996</v>
      </c>
      <c r="O62" s="18">
        <f t="shared" si="7"/>
        <v>3.7856867283950608E-3</v>
      </c>
      <c r="P62" s="9"/>
    </row>
    <row r="63" spans="1:16" x14ac:dyDescent="0.25">
      <c r="A63" s="22" t="s">
        <v>100</v>
      </c>
      <c r="B63" s="21" t="s">
        <v>41</v>
      </c>
      <c r="C63" s="15">
        <v>2.53E-2</v>
      </c>
      <c r="D63" s="15">
        <v>0.32800000000000001</v>
      </c>
      <c r="E63" s="23">
        <v>85133.3</v>
      </c>
      <c r="F63" s="15">
        <v>257.60000000000002</v>
      </c>
      <c r="G63" s="15">
        <v>0.121</v>
      </c>
      <c r="H63" s="16">
        <f t="shared" si="8"/>
        <v>9.68E-4</v>
      </c>
      <c r="I63" s="16">
        <f t="shared" si="1"/>
        <v>1.452E-2</v>
      </c>
      <c r="J63" s="18">
        <f t="shared" si="2"/>
        <v>6.0499999999999996E-4</v>
      </c>
      <c r="K63" s="19">
        <f t="shared" si="3"/>
        <v>0.21779999999999999</v>
      </c>
      <c r="L63" s="18">
        <f t="shared" si="4"/>
        <v>6.0499999999999996E-4</v>
      </c>
      <c r="M63" s="20">
        <f t="shared" si="5"/>
        <v>0.52544250000000003</v>
      </c>
      <c r="N63" s="20">
        <f t="shared" si="6"/>
        <v>13068</v>
      </c>
      <c r="O63" s="18">
        <f t="shared" si="7"/>
        <v>2.9176311728395061E-3</v>
      </c>
      <c r="P63" s="9"/>
    </row>
    <row r="64" spans="1:16" x14ac:dyDescent="0.25">
      <c r="A64" s="22" t="s">
        <v>100</v>
      </c>
      <c r="B64" s="21" t="s">
        <v>42</v>
      </c>
      <c r="C64" s="15">
        <v>1.7899999999999999E-2</v>
      </c>
      <c r="D64" s="15">
        <v>0.32800000000000001</v>
      </c>
      <c r="E64" s="23">
        <v>82983.600000000006</v>
      </c>
      <c r="F64" s="15">
        <v>251.2</v>
      </c>
      <c r="G64" s="15">
        <v>0.125</v>
      </c>
      <c r="H64" s="16">
        <f t="shared" si="8"/>
        <v>1E-3</v>
      </c>
      <c r="I64" s="16">
        <f t="shared" si="1"/>
        <v>1.4999999999999999E-2</v>
      </c>
      <c r="J64" s="18">
        <f t="shared" si="2"/>
        <v>6.2500000000000001E-4</v>
      </c>
      <c r="K64" s="19">
        <f t="shared" si="3"/>
        <v>0.22500000000000001</v>
      </c>
      <c r="L64" s="18">
        <f t="shared" si="4"/>
        <v>6.2500000000000001E-4</v>
      </c>
      <c r="M64" s="20">
        <f t="shared" si="5"/>
        <v>0.54281250000000003</v>
      </c>
      <c r="N64" s="20">
        <f t="shared" si="6"/>
        <v>13500</v>
      </c>
      <c r="O64" s="18">
        <f t="shared" si="7"/>
        <v>3.0140817901234567E-3</v>
      </c>
      <c r="P64" s="9"/>
    </row>
    <row r="65" spans="1:16" x14ac:dyDescent="0.25">
      <c r="A65" s="22" t="s">
        <v>100</v>
      </c>
      <c r="B65" s="21" t="s">
        <v>43</v>
      </c>
      <c r="C65" s="15">
        <v>0.01</v>
      </c>
      <c r="D65" s="15">
        <v>0.32800000000000001</v>
      </c>
      <c r="E65" s="23">
        <v>81700</v>
      </c>
      <c r="F65" s="15">
        <v>247.1</v>
      </c>
      <c r="G65" s="15">
        <v>0.127</v>
      </c>
      <c r="H65" s="16">
        <f t="shared" si="8"/>
        <v>1.016E-3</v>
      </c>
      <c r="I65" s="16">
        <f t="shared" si="1"/>
        <v>1.524E-2</v>
      </c>
      <c r="J65" s="18">
        <f t="shared" si="2"/>
        <v>6.3500000000000004E-4</v>
      </c>
      <c r="K65" s="19">
        <f t="shared" si="3"/>
        <v>0.2286</v>
      </c>
      <c r="L65" s="18">
        <f t="shared" si="4"/>
        <v>6.3500000000000004E-4</v>
      </c>
      <c r="M65" s="20">
        <f t="shared" si="5"/>
        <v>0.55149749999999997</v>
      </c>
      <c r="N65" s="20">
        <f t="shared" si="6"/>
        <v>13716</v>
      </c>
      <c r="O65" s="18">
        <f t="shared" si="7"/>
        <v>3.0623070987654323E-3</v>
      </c>
      <c r="P65" s="9"/>
    </row>
    <row r="66" spans="1:16" x14ac:dyDescent="0.25">
      <c r="A66" s="22" t="s">
        <v>100</v>
      </c>
      <c r="B66" s="21" t="s">
        <v>44</v>
      </c>
      <c r="C66" s="15">
        <v>6.3E-3</v>
      </c>
      <c r="D66" s="15">
        <v>0.32800000000000001</v>
      </c>
      <c r="E66" s="23">
        <v>83706.2</v>
      </c>
      <c r="F66" s="15">
        <v>253.29</v>
      </c>
      <c r="G66" s="15">
        <v>0.124</v>
      </c>
      <c r="H66" s="16">
        <f t="shared" si="8"/>
        <v>9.9200000000000004E-4</v>
      </c>
      <c r="I66" s="16">
        <f t="shared" si="1"/>
        <v>1.4880000000000001E-2</v>
      </c>
      <c r="J66" s="18">
        <f t="shared" si="2"/>
        <v>6.2E-4</v>
      </c>
      <c r="K66" s="19">
        <f t="shared" si="3"/>
        <v>0.22320000000000001</v>
      </c>
      <c r="L66" s="18">
        <f t="shared" si="4"/>
        <v>6.2E-4</v>
      </c>
      <c r="M66" s="20">
        <f t="shared" si="5"/>
        <v>0.53847</v>
      </c>
      <c r="N66" s="20">
        <f t="shared" si="6"/>
        <v>13392</v>
      </c>
      <c r="O66" s="18">
        <f t="shared" si="7"/>
        <v>2.989969135802469E-3</v>
      </c>
      <c r="P66" s="9"/>
    </row>
    <row r="67" spans="1:16" x14ac:dyDescent="0.25">
      <c r="A67" s="22" t="s">
        <v>101</v>
      </c>
      <c r="B67" s="21" t="s">
        <v>45</v>
      </c>
      <c r="C67" s="15">
        <v>2.8500000000000001E-2</v>
      </c>
      <c r="D67" s="15">
        <v>0.36799999999999999</v>
      </c>
      <c r="E67" s="23">
        <v>108035.9</v>
      </c>
      <c r="F67" s="15">
        <v>327.05</v>
      </c>
      <c r="G67" s="15">
        <v>9.6000000000000002E-2</v>
      </c>
      <c r="H67" s="16">
        <f t="shared" si="8"/>
        <v>7.6800000000000002E-4</v>
      </c>
      <c r="I67" s="16">
        <f t="shared" si="1"/>
        <v>1.1520000000000001E-2</v>
      </c>
      <c r="J67" s="18">
        <f t="shared" si="2"/>
        <v>4.8000000000000001E-4</v>
      </c>
      <c r="K67" s="19">
        <f t="shared" si="3"/>
        <v>0.17280000000000001</v>
      </c>
      <c r="L67" s="18">
        <f t="shared" si="4"/>
        <v>4.8000000000000001E-4</v>
      </c>
      <c r="M67" s="20">
        <f t="shared" si="5"/>
        <v>0.41688000000000003</v>
      </c>
      <c r="N67" s="20">
        <f t="shared" si="6"/>
        <v>10368</v>
      </c>
      <c r="O67" s="18">
        <f t="shared" si="7"/>
        <v>2.3148148148148147E-3</v>
      </c>
      <c r="P67" s="9"/>
    </row>
    <row r="68" spans="1:16" x14ac:dyDescent="0.25">
      <c r="A68" s="22" t="s">
        <v>101</v>
      </c>
      <c r="B68" s="21" t="s">
        <v>46</v>
      </c>
      <c r="C68" s="15">
        <v>2.01E-2</v>
      </c>
      <c r="D68" s="15">
        <v>0.36799999999999999</v>
      </c>
      <c r="E68" s="23">
        <v>104636</v>
      </c>
      <c r="F68" s="15">
        <v>316.76</v>
      </c>
      <c r="G68" s="15">
        <v>9.9000000000000005E-2</v>
      </c>
      <c r="H68" s="16">
        <f t="shared" si="8"/>
        <v>7.9200000000000006E-4</v>
      </c>
      <c r="I68" s="16">
        <f t="shared" si="1"/>
        <v>1.1880000000000002E-2</v>
      </c>
      <c r="J68" s="18">
        <f t="shared" si="2"/>
        <v>4.9500000000000011E-4</v>
      </c>
      <c r="K68" s="19">
        <f t="shared" si="3"/>
        <v>0.17820000000000003</v>
      </c>
      <c r="L68" s="18">
        <f t="shared" si="4"/>
        <v>4.9500000000000011E-4</v>
      </c>
      <c r="M68" s="20">
        <f t="shared" si="5"/>
        <v>0.42990750000000005</v>
      </c>
      <c r="N68" s="20">
        <f t="shared" si="6"/>
        <v>10692.000000000002</v>
      </c>
      <c r="O68" s="18">
        <f t="shared" si="7"/>
        <v>2.387152777777778E-3</v>
      </c>
      <c r="P68" s="9"/>
    </row>
    <row r="69" spans="1:16" x14ac:dyDescent="0.25">
      <c r="A69" s="22" t="s">
        <v>101</v>
      </c>
      <c r="B69" s="21" t="s">
        <v>47</v>
      </c>
      <c r="C69" s="15">
        <v>0.01</v>
      </c>
      <c r="D69" s="15">
        <v>0.36799999999999999</v>
      </c>
      <c r="E69" s="23">
        <v>104500</v>
      </c>
      <c r="F69" s="15">
        <v>316.11</v>
      </c>
      <c r="G69" s="15">
        <v>9.9000000000000005E-2</v>
      </c>
      <c r="H69" s="16">
        <f t="shared" si="8"/>
        <v>7.9200000000000006E-4</v>
      </c>
      <c r="I69" s="16">
        <f t="shared" si="1"/>
        <v>1.1880000000000002E-2</v>
      </c>
      <c r="J69" s="18">
        <f t="shared" si="2"/>
        <v>4.9500000000000011E-4</v>
      </c>
      <c r="K69" s="19">
        <f t="shared" si="3"/>
        <v>0.17820000000000003</v>
      </c>
      <c r="L69" s="18">
        <f t="shared" si="4"/>
        <v>4.9500000000000011E-4</v>
      </c>
      <c r="M69" s="20">
        <f t="shared" si="5"/>
        <v>0.42990750000000005</v>
      </c>
      <c r="N69" s="20">
        <f t="shared" si="6"/>
        <v>10692.000000000002</v>
      </c>
      <c r="O69" s="18">
        <f t="shared" si="7"/>
        <v>2.387152777777778E-3</v>
      </c>
      <c r="P69" s="9"/>
    </row>
    <row r="70" spans="1:16" x14ac:dyDescent="0.25">
      <c r="A70" s="22" t="s">
        <v>101</v>
      </c>
      <c r="B70" s="21" t="s">
        <v>48</v>
      </c>
      <c r="C70" s="15">
        <v>6.3E-3</v>
      </c>
      <c r="D70" s="15">
        <v>0.36799999999999999</v>
      </c>
      <c r="E70" s="23">
        <v>105575.4</v>
      </c>
      <c r="F70" s="15">
        <v>319.47000000000003</v>
      </c>
      <c r="G70" s="15">
        <v>9.8000000000000004E-2</v>
      </c>
      <c r="H70" s="16">
        <f t="shared" ref="H70:H93" si="9">$E$1 *G70/1000</f>
        <v>7.8400000000000008E-4</v>
      </c>
      <c r="I70" s="16">
        <f t="shared" si="1"/>
        <v>1.1760000000000001E-2</v>
      </c>
      <c r="J70" s="18">
        <f t="shared" si="2"/>
        <v>4.9000000000000009E-4</v>
      </c>
      <c r="K70" s="19">
        <f t="shared" si="3"/>
        <v>0.17640000000000003</v>
      </c>
      <c r="L70" s="18">
        <f t="shared" si="4"/>
        <v>4.9000000000000009E-4</v>
      </c>
      <c r="M70" s="20">
        <f t="shared" si="5"/>
        <v>0.42556500000000008</v>
      </c>
      <c r="N70" s="20">
        <f t="shared" si="6"/>
        <v>10584.000000000002</v>
      </c>
      <c r="O70" s="18">
        <f t="shared" si="7"/>
        <v>2.3630401234567906E-3</v>
      </c>
      <c r="P70" s="9"/>
    </row>
    <row r="71" spans="1:16" x14ac:dyDescent="0.25">
      <c r="A71" s="22" t="s">
        <v>101</v>
      </c>
      <c r="B71" s="21" t="s">
        <v>49</v>
      </c>
      <c r="C71" s="15">
        <v>5.0000000000000001E-3</v>
      </c>
      <c r="D71" s="15">
        <v>0.36799999999999999</v>
      </c>
      <c r="E71" s="23">
        <v>105350</v>
      </c>
      <c r="F71" s="15">
        <v>318.95999999999998</v>
      </c>
      <c r="G71" s="15">
        <v>9.8000000000000004E-2</v>
      </c>
      <c r="H71" s="16">
        <f t="shared" si="9"/>
        <v>7.8400000000000008E-4</v>
      </c>
      <c r="I71" s="16">
        <f t="shared" ref="I71:I93" si="10">$B$2*H71</f>
        <v>1.1760000000000001E-2</v>
      </c>
      <c r="J71" s="18">
        <f t="shared" ref="J71:J93" si="11">+I71/$B$1</f>
        <v>4.9000000000000009E-4</v>
      </c>
      <c r="K71" s="19">
        <f t="shared" ref="K71:K93" si="12">($B$2^2)*H71</f>
        <v>0.17640000000000003</v>
      </c>
      <c r="L71" s="18">
        <f t="shared" ref="L71:L93" si="13">K71/$B$3</f>
        <v>4.9000000000000009E-4</v>
      </c>
      <c r="M71" s="20">
        <f t="shared" ref="M71:M93" si="14">+($B$2^2)*(G71/1000) *$L$1</f>
        <v>0.42556500000000008</v>
      </c>
      <c r="N71" s="20">
        <f t="shared" ref="N71:N93" si="15">+K71*$H$2</f>
        <v>10584.000000000002</v>
      </c>
      <c r="O71" s="18">
        <f t="shared" ref="O71:O93" si="16">+N71/$H$1</f>
        <v>2.3630401234567906E-3</v>
      </c>
      <c r="P71" s="9"/>
    </row>
    <row r="72" spans="1:16" x14ac:dyDescent="0.25">
      <c r="A72" s="22" t="s">
        <v>102</v>
      </c>
      <c r="B72" s="21" t="s">
        <v>50</v>
      </c>
      <c r="C72" s="15">
        <v>3.2000000000000001E-2</v>
      </c>
      <c r="D72" s="15">
        <v>0.41399999999999998</v>
      </c>
      <c r="E72" s="23">
        <v>136192</v>
      </c>
      <c r="F72" s="15">
        <v>412.17</v>
      </c>
      <c r="G72" s="15">
        <v>7.6999999999999999E-2</v>
      </c>
      <c r="H72" s="16">
        <f t="shared" si="9"/>
        <v>6.1600000000000001E-4</v>
      </c>
      <c r="I72" s="16">
        <f t="shared" si="10"/>
        <v>9.2399999999999999E-3</v>
      </c>
      <c r="J72" s="18">
        <f t="shared" si="11"/>
        <v>3.8499999999999998E-4</v>
      </c>
      <c r="K72" s="19">
        <f t="shared" si="12"/>
        <v>0.1386</v>
      </c>
      <c r="L72" s="18">
        <f t="shared" si="13"/>
        <v>3.8499999999999998E-4</v>
      </c>
      <c r="M72" s="20">
        <f t="shared" si="14"/>
        <v>0.33437250000000002</v>
      </c>
      <c r="N72" s="20">
        <f t="shared" si="15"/>
        <v>8316</v>
      </c>
      <c r="O72" s="18">
        <f t="shared" si="16"/>
        <v>1.8566743827160494E-3</v>
      </c>
      <c r="P72" s="9"/>
    </row>
    <row r="73" spans="1:16" x14ac:dyDescent="0.25">
      <c r="A73" s="22" t="s">
        <v>102</v>
      </c>
      <c r="B73" s="21" t="s">
        <v>51</v>
      </c>
      <c r="C73" s="15">
        <v>2.2599999999999999E-2</v>
      </c>
      <c r="D73" s="15">
        <v>0.41399999999999998</v>
      </c>
      <c r="E73" s="23">
        <v>132297.20000000001</v>
      </c>
      <c r="F73" s="15">
        <v>400.41</v>
      </c>
      <c r="G73" s="15">
        <v>7.6999999999999999E-2</v>
      </c>
      <c r="H73" s="16">
        <f t="shared" si="9"/>
        <v>6.1600000000000001E-4</v>
      </c>
      <c r="I73" s="16">
        <f t="shared" si="10"/>
        <v>9.2399999999999999E-3</v>
      </c>
      <c r="J73" s="18">
        <f t="shared" si="11"/>
        <v>3.8499999999999998E-4</v>
      </c>
      <c r="K73" s="19">
        <f t="shared" si="12"/>
        <v>0.1386</v>
      </c>
      <c r="L73" s="18">
        <f t="shared" si="13"/>
        <v>3.8499999999999998E-4</v>
      </c>
      <c r="M73" s="20">
        <f t="shared" si="14"/>
        <v>0.33437250000000002</v>
      </c>
      <c r="N73" s="20">
        <f t="shared" si="15"/>
        <v>8316</v>
      </c>
      <c r="O73" s="18">
        <f t="shared" si="16"/>
        <v>1.8566743827160494E-3</v>
      </c>
      <c r="P73" s="9"/>
    </row>
    <row r="74" spans="1:16" x14ac:dyDescent="0.25">
      <c r="A74" s="22" t="s">
        <v>102</v>
      </c>
      <c r="B74" s="21" t="s">
        <v>52</v>
      </c>
      <c r="C74" s="15">
        <v>0.01</v>
      </c>
      <c r="D74" s="15">
        <v>0.41399999999999998</v>
      </c>
      <c r="E74" s="23">
        <v>133000</v>
      </c>
      <c r="F74" s="15">
        <v>402.33</v>
      </c>
      <c r="G74" s="15">
        <v>7.6999999999999999E-2</v>
      </c>
      <c r="H74" s="16">
        <f t="shared" si="9"/>
        <v>6.1600000000000001E-4</v>
      </c>
      <c r="I74" s="16">
        <f t="shared" si="10"/>
        <v>9.2399999999999999E-3</v>
      </c>
      <c r="J74" s="18">
        <f t="shared" si="11"/>
        <v>3.8499999999999998E-4</v>
      </c>
      <c r="K74" s="19">
        <f t="shared" si="12"/>
        <v>0.1386</v>
      </c>
      <c r="L74" s="18">
        <f t="shared" si="13"/>
        <v>3.8499999999999998E-4</v>
      </c>
      <c r="M74" s="20">
        <f t="shared" si="14"/>
        <v>0.33437250000000002</v>
      </c>
      <c r="N74" s="20">
        <f t="shared" si="15"/>
        <v>8316</v>
      </c>
      <c r="O74" s="18">
        <f t="shared" si="16"/>
        <v>1.8566743827160494E-3</v>
      </c>
      <c r="P74" s="9"/>
    </row>
    <row r="75" spans="1:16" x14ac:dyDescent="0.25">
      <c r="A75" s="22" t="s">
        <v>102</v>
      </c>
      <c r="B75" s="21" t="s">
        <v>53</v>
      </c>
      <c r="C75" s="15">
        <v>6.3E-3</v>
      </c>
      <c r="D75" s="15">
        <v>0.41399999999999998</v>
      </c>
      <c r="E75" s="23">
        <v>131969.20000000001</v>
      </c>
      <c r="F75" s="15">
        <v>399.33</v>
      </c>
      <c r="G75" s="15">
        <v>7.6999999999999999E-2</v>
      </c>
      <c r="H75" s="16">
        <f t="shared" si="9"/>
        <v>6.1600000000000001E-4</v>
      </c>
      <c r="I75" s="16">
        <f t="shared" si="10"/>
        <v>9.2399999999999999E-3</v>
      </c>
      <c r="J75" s="18">
        <f t="shared" si="11"/>
        <v>3.8499999999999998E-4</v>
      </c>
      <c r="K75" s="19">
        <f t="shared" si="12"/>
        <v>0.1386</v>
      </c>
      <c r="L75" s="18">
        <f t="shared" si="13"/>
        <v>3.8499999999999998E-4</v>
      </c>
      <c r="M75" s="20">
        <f t="shared" si="14"/>
        <v>0.33437250000000002</v>
      </c>
      <c r="N75" s="20">
        <f t="shared" si="15"/>
        <v>8316</v>
      </c>
      <c r="O75" s="18">
        <f t="shared" si="16"/>
        <v>1.8566743827160494E-3</v>
      </c>
      <c r="P75" s="9"/>
    </row>
    <row r="76" spans="1:16" x14ac:dyDescent="0.25">
      <c r="A76" s="22" t="s">
        <v>102</v>
      </c>
      <c r="B76" s="21" t="s">
        <v>54</v>
      </c>
      <c r="C76" s="15">
        <v>5.0000000000000001E-3</v>
      </c>
      <c r="D76" s="15">
        <v>0.41399999999999998</v>
      </c>
      <c r="E76" s="23">
        <v>132300</v>
      </c>
      <c r="F76" s="15">
        <v>400.55</v>
      </c>
      <c r="G76" s="15">
        <v>7.6999999999999999E-2</v>
      </c>
      <c r="H76" s="16">
        <f t="shared" si="9"/>
        <v>6.1600000000000001E-4</v>
      </c>
      <c r="I76" s="16">
        <f t="shared" si="10"/>
        <v>9.2399999999999999E-3</v>
      </c>
      <c r="J76" s="18">
        <f t="shared" si="11"/>
        <v>3.8499999999999998E-4</v>
      </c>
      <c r="K76" s="19">
        <f t="shared" si="12"/>
        <v>0.1386</v>
      </c>
      <c r="L76" s="18">
        <f t="shared" si="13"/>
        <v>3.8499999999999998E-4</v>
      </c>
      <c r="M76" s="20">
        <f t="shared" si="14"/>
        <v>0.33437250000000002</v>
      </c>
      <c r="N76" s="20">
        <f t="shared" si="15"/>
        <v>8316</v>
      </c>
      <c r="O76" s="18">
        <f t="shared" si="16"/>
        <v>1.8566743827160494E-3</v>
      </c>
      <c r="P76" s="9"/>
    </row>
    <row r="77" spans="1:16" x14ac:dyDescent="0.25">
      <c r="A77" s="22" t="s">
        <v>103</v>
      </c>
      <c r="B77" s="21" t="s">
        <v>55</v>
      </c>
      <c r="C77" s="15">
        <v>2.53E-2</v>
      </c>
      <c r="D77" s="15">
        <v>0.46400000000000002</v>
      </c>
      <c r="E77" s="23">
        <v>163195.9</v>
      </c>
      <c r="F77" s="15">
        <v>501.7</v>
      </c>
      <c r="G77" s="15">
        <v>6.2E-2</v>
      </c>
      <c r="H77" s="16">
        <f t="shared" si="9"/>
        <v>4.9600000000000002E-4</v>
      </c>
      <c r="I77" s="16">
        <f t="shared" si="10"/>
        <v>7.4400000000000004E-3</v>
      </c>
      <c r="J77" s="18">
        <f t="shared" si="11"/>
        <v>3.1E-4</v>
      </c>
      <c r="K77" s="19">
        <f t="shared" si="12"/>
        <v>0.1116</v>
      </c>
      <c r="L77" s="18">
        <f t="shared" si="13"/>
        <v>3.1E-4</v>
      </c>
      <c r="M77" s="20">
        <f t="shared" si="14"/>
        <v>0.269235</v>
      </c>
      <c r="N77" s="20">
        <f t="shared" si="15"/>
        <v>6696</v>
      </c>
      <c r="O77" s="18">
        <f t="shared" si="16"/>
        <v>1.4949845679012345E-3</v>
      </c>
      <c r="P77" s="9"/>
    </row>
    <row r="78" spans="1:16" x14ac:dyDescent="0.25">
      <c r="A78" s="22" t="s">
        <v>103</v>
      </c>
      <c r="B78" s="21" t="s">
        <v>56</v>
      </c>
      <c r="C78" s="15">
        <v>2.01E-2</v>
      </c>
      <c r="D78" s="15">
        <v>0.46400000000000002</v>
      </c>
      <c r="E78" s="23">
        <v>172508</v>
      </c>
      <c r="F78" s="15">
        <v>522.20000000000005</v>
      </c>
      <c r="G78" s="15">
        <v>5.8999999999999997E-2</v>
      </c>
      <c r="H78" s="16">
        <f t="shared" si="9"/>
        <v>4.7199999999999998E-4</v>
      </c>
      <c r="I78" s="16">
        <f t="shared" si="10"/>
        <v>7.0799999999999995E-3</v>
      </c>
      <c r="J78" s="18">
        <f t="shared" si="11"/>
        <v>2.9499999999999996E-4</v>
      </c>
      <c r="K78" s="19">
        <f t="shared" si="12"/>
        <v>0.10619999999999999</v>
      </c>
      <c r="L78" s="18">
        <f t="shared" si="13"/>
        <v>2.9499999999999996E-4</v>
      </c>
      <c r="M78" s="20">
        <f t="shared" si="14"/>
        <v>0.25620749999999998</v>
      </c>
      <c r="N78" s="20">
        <f t="shared" si="15"/>
        <v>6371.9999999999991</v>
      </c>
      <c r="O78" s="18">
        <f t="shared" si="16"/>
        <v>1.4226466049382714E-3</v>
      </c>
      <c r="P78" s="9"/>
    </row>
    <row r="79" spans="1:16" x14ac:dyDescent="0.25">
      <c r="A79" s="22" t="s">
        <v>103</v>
      </c>
      <c r="B79" s="21" t="s">
        <v>57</v>
      </c>
      <c r="C79" s="15">
        <v>0.01</v>
      </c>
      <c r="D79" s="15">
        <v>0.46400000000000002</v>
      </c>
      <c r="E79" s="23">
        <v>166100</v>
      </c>
      <c r="F79" s="15">
        <v>502.45</v>
      </c>
      <c r="G79" s="15">
        <v>6.2E-2</v>
      </c>
      <c r="H79" s="16">
        <f t="shared" si="9"/>
        <v>4.9600000000000002E-4</v>
      </c>
      <c r="I79" s="16">
        <f t="shared" si="10"/>
        <v>7.4400000000000004E-3</v>
      </c>
      <c r="J79" s="18">
        <f t="shared" si="11"/>
        <v>3.1E-4</v>
      </c>
      <c r="K79" s="19">
        <f t="shared" si="12"/>
        <v>0.1116</v>
      </c>
      <c r="L79" s="18">
        <f t="shared" si="13"/>
        <v>3.1E-4</v>
      </c>
      <c r="M79" s="20">
        <f t="shared" si="14"/>
        <v>0.269235</v>
      </c>
      <c r="N79" s="20">
        <f t="shared" si="15"/>
        <v>6696</v>
      </c>
      <c r="O79" s="18">
        <f t="shared" si="16"/>
        <v>1.4949845679012345E-3</v>
      </c>
      <c r="P79" s="9"/>
    </row>
    <row r="80" spans="1:16" x14ac:dyDescent="0.25">
      <c r="A80" s="22" t="s">
        <v>103</v>
      </c>
      <c r="B80" s="21" t="s">
        <v>58</v>
      </c>
      <c r="C80" s="15">
        <v>6.3E-3</v>
      </c>
      <c r="D80" s="15">
        <v>0.46400000000000002</v>
      </c>
      <c r="E80" s="23">
        <v>168920.6</v>
      </c>
      <c r="F80" s="15">
        <v>511.15</v>
      </c>
      <c r="G80" s="15">
        <v>6.0999999999999999E-2</v>
      </c>
      <c r="H80" s="16">
        <f t="shared" si="9"/>
        <v>4.8799999999999999E-4</v>
      </c>
      <c r="I80" s="16">
        <f t="shared" si="10"/>
        <v>7.3200000000000001E-3</v>
      </c>
      <c r="J80" s="18">
        <f t="shared" si="11"/>
        <v>3.0499999999999999E-4</v>
      </c>
      <c r="K80" s="19">
        <f t="shared" si="12"/>
        <v>0.10979999999999999</v>
      </c>
      <c r="L80" s="18">
        <f t="shared" si="13"/>
        <v>3.0499999999999999E-4</v>
      </c>
      <c r="M80" s="20">
        <f t="shared" si="14"/>
        <v>0.26489249999999998</v>
      </c>
      <c r="N80" s="20">
        <f t="shared" si="15"/>
        <v>6588</v>
      </c>
      <c r="O80" s="18">
        <f t="shared" si="16"/>
        <v>1.4708719135802469E-3</v>
      </c>
      <c r="P80" s="9"/>
    </row>
    <row r="81" spans="1:16" x14ac:dyDescent="0.25">
      <c r="A81" s="22" t="s">
        <v>103</v>
      </c>
      <c r="B81" s="21" t="s">
        <v>59</v>
      </c>
      <c r="C81" s="15">
        <v>5.0000000000000001E-3</v>
      </c>
      <c r="D81" s="15">
        <v>0.46400000000000002</v>
      </c>
      <c r="E81" s="23">
        <v>167825</v>
      </c>
      <c r="F81" s="15">
        <v>508.11</v>
      </c>
      <c r="G81" s="15">
        <v>6.0999999999999999E-2</v>
      </c>
      <c r="H81" s="16">
        <f t="shared" si="9"/>
        <v>4.8799999999999999E-4</v>
      </c>
      <c r="I81" s="16">
        <f t="shared" si="10"/>
        <v>7.3200000000000001E-3</v>
      </c>
      <c r="J81" s="18">
        <f t="shared" si="11"/>
        <v>3.0499999999999999E-4</v>
      </c>
      <c r="K81" s="19">
        <f t="shared" si="12"/>
        <v>0.10979999999999999</v>
      </c>
      <c r="L81" s="18">
        <f t="shared" si="13"/>
        <v>3.0499999999999999E-4</v>
      </c>
      <c r="M81" s="20">
        <f t="shared" si="14"/>
        <v>0.26489249999999998</v>
      </c>
      <c r="N81" s="20">
        <f t="shared" si="15"/>
        <v>6588</v>
      </c>
      <c r="O81" s="18">
        <f t="shared" si="16"/>
        <v>1.4708719135802469E-3</v>
      </c>
      <c r="P81" s="9"/>
    </row>
    <row r="82" spans="1:16" x14ac:dyDescent="0.25">
      <c r="A82" s="22" t="s">
        <v>104</v>
      </c>
      <c r="B82" s="21" t="s">
        <v>60</v>
      </c>
      <c r="C82" s="15">
        <v>2.8500000000000001E-2</v>
      </c>
      <c r="D82" s="15">
        <v>0.52200000000000002</v>
      </c>
      <c r="E82" s="23">
        <v>210385.7</v>
      </c>
      <c r="F82" s="15">
        <v>638.88</v>
      </c>
      <c r="G82" s="15">
        <v>4.9000000000000002E-2</v>
      </c>
      <c r="H82" s="16">
        <f t="shared" si="9"/>
        <v>3.9200000000000004E-4</v>
      </c>
      <c r="I82" s="16">
        <f t="shared" si="10"/>
        <v>5.8800000000000007E-3</v>
      </c>
      <c r="J82" s="18">
        <f t="shared" si="11"/>
        <v>2.4500000000000005E-4</v>
      </c>
      <c r="K82" s="19">
        <f t="shared" si="12"/>
        <v>8.8200000000000014E-2</v>
      </c>
      <c r="L82" s="18">
        <f t="shared" si="13"/>
        <v>2.4500000000000005E-4</v>
      </c>
      <c r="M82" s="20">
        <f t="shared" si="14"/>
        <v>0.21278250000000004</v>
      </c>
      <c r="N82" s="20">
        <f t="shared" si="15"/>
        <v>5292.0000000000009</v>
      </c>
      <c r="O82" s="18">
        <f t="shared" si="16"/>
        <v>1.1815200617283953E-3</v>
      </c>
      <c r="P82" s="9"/>
    </row>
    <row r="83" spans="1:16" x14ac:dyDescent="0.25">
      <c r="A83" s="22" t="s">
        <v>104</v>
      </c>
      <c r="B83" s="21" t="s">
        <v>61</v>
      </c>
      <c r="C83" s="15">
        <v>2.2599999999999999E-2</v>
      </c>
      <c r="D83" s="15">
        <v>0.52200000000000002</v>
      </c>
      <c r="E83" s="23">
        <v>218111.6</v>
      </c>
      <c r="F83" s="15">
        <v>660.01</v>
      </c>
      <c r="G83" s="15">
        <v>4.7E-2</v>
      </c>
      <c r="H83" s="16">
        <f t="shared" si="9"/>
        <v>3.7599999999999998E-4</v>
      </c>
      <c r="I83" s="16">
        <f t="shared" si="10"/>
        <v>5.64E-3</v>
      </c>
      <c r="J83" s="18">
        <f t="shared" si="11"/>
        <v>2.3499999999999999E-4</v>
      </c>
      <c r="K83" s="19">
        <f t="shared" si="12"/>
        <v>8.4599999999999995E-2</v>
      </c>
      <c r="L83" s="18">
        <f t="shared" si="13"/>
        <v>2.3499999999999999E-4</v>
      </c>
      <c r="M83" s="20">
        <f t="shared" si="14"/>
        <v>0.20409749999999999</v>
      </c>
      <c r="N83" s="20">
        <f t="shared" si="15"/>
        <v>5076</v>
      </c>
      <c r="O83" s="18">
        <f t="shared" si="16"/>
        <v>1.1332947530864198E-3</v>
      </c>
      <c r="P83" s="9"/>
    </row>
    <row r="84" spans="1:16" x14ac:dyDescent="0.25">
      <c r="A84" s="22" t="s">
        <v>104</v>
      </c>
      <c r="B84" s="21" t="s">
        <v>62</v>
      </c>
      <c r="C84" s="15">
        <v>0.01</v>
      </c>
      <c r="D84" s="15">
        <v>0.52200000000000002</v>
      </c>
      <c r="E84" s="23">
        <v>210400</v>
      </c>
      <c r="F84" s="15">
        <v>636.46</v>
      </c>
      <c r="G84" s="15">
        <v>4.9000000000000002E-2</v>
      </c>
      <c r="H84" s="16">
        <f t="shared" si="9"/>
        <v>3.9200000000000004E-4</v>
      </c>
      <c r="I84" s="16">
        <f t="shared" si="10"/>
        <v>5.8800000000000007E-3</v>
      </c>
      <c r="J84" s="18">
        <f t="shared" si="11"/>
        <v>2.4500000000000005E-4</v>
      </c>
      <c r="K84" s="19">
        <f t="shared" si="12"/>
        <v>8.8200000000000014E-2</v>
      </c>
      <c r="L84" s="18">
        <f t="shared" si="13"/>
        <v>2.4500000000000005E-4</v>
      </c>
      <c r="M84" s="20">
        <f t="shared" si="14"/>
        <v>0.21278250000000004</v>
      </c>
      <c r="N84" s="20">
        <f t="shared" si="15"/>
        <v>5292.0000000000009</v>
      </c>
      <c r="O84" s="18">
        <f t="shared" si="16"/>
        <v>1.1815200617283953E-3</v>
      </c>
      <c r="P84" s="9"/>
    </row>
    <row r="85" spans="1:16" x14ac:dyDescent="0.25">
      <c r="A85" s="22" t="s">
        <v>104</v>
      </c>
      <c r="B85" s="21" t="s">
        <v>63</v>
      </c>
      <c r="C85" s="15">
        <v>6.3E-3</v>
      </c>
      <c r="D85" s="15">
        <v>0.52200000000000002</v>
      </c>
      <c r="E85" s="23">
        <v>211150.8</v>
      </c>
      <c r="F85" s="15">
        <v>638.89</v>
      </c>
      <c r="G85" s="15">
        <v>4.9000000000000002E-2</v>
      </c>
      <c r="H85" s="16">
        <f t="shared" si="9"/>
        <v>3.9200000000000004E-4</v>
      </c>
      <c r="I85" s="16">
        <f t="shared" si="10"/>
        <v>5.8800000000000007E-3</v>
      </c>
      <c r="J85" s="18">
        <f t="shared" si="11"/>
        <v>2.4500000000000005E-4</v>
      </c>
      <c r="K85" s="19">
        <f t="shared" si="12"/>
        <v>8.8200000000000014E-2</v>
      </c>
      <c r="L85" s="18">
        <f t="shared" si="13"/>
        <v>2.4500000000000005E-4</v>
      </c>
      <c r="M85" s="20">
        <f t="shared" si="14"/>
        <v>0.21278250000000004</v>
      </c>
      <c r="N85" s="20">
        <f t="shared" si="15"/>
        <v>5292.0000000000009</v>
      </c>
      <c r="O85" s="18">
        <f t="shared" si="16"/>
        <v>1.1815200617283953E-3</v>
      </c>
      <c r="P85" s="9"/>
    </row>
    <row r="86" spans="1:16" x14ac:dyDescent="0.25">
      <c r="A86" s="22" t="s">
        <v>104</v>
      </c>
      <c r="B86" s="21" t="s">
        <v>64</v>
      </c>
      <c r="C86" s="15">
        <v>5.0000000000000001E-3</v>
      </c>
      <c r="D86" s="15">
        <v>0.52200000000000002</v>
      </c>
      <c r="E86" s="23">
        <v>212800</v>
      </c>
      <c r="F86" s="15">
        <v>644.27</v>
      </c>
      <c r="G86" s="15">
        <v>4.9000000000000002E-2</v>
      </c>
      <c r="H86" s="16">
        <f t="shared" si="9"/>
        <v>3.9200000000000004E-4</v>
      </c>
      <c r="I86" s="16">
        <f t="shared" si="10"/>
        <v>5.8800000000000007E-3</v>
      </c>
      <c r="J86" s="18">
        <f t="shared" si="11"/>
        <v>2.4500000000000005E-4</v>
      </c>
      <c r="K86" s="19">
        <f t="shared" si="12"/>
        <v>8.8200000000000014E-2</v>
      </c>
      <c r="L86" s="18">
        <f t="shared" si="13"/>
        <v>2.4500000000000005E-4</v>
      </c>
      <c r="M86" s="20">
        <f t="shared" si="14"/>
        <v>0.21278250000000004</v>
      </c>
      <c r="N86" s="20">
        <f t="shared" si="15"/>
        <v>5292.0000000000009</v>
      </c>
      <c r="O86" s="18">
        <f t="shared" si="16"/>
        <v>1.1815200617283953E-3</v>
      </c>
      <c r="P86" s="9"/>
    </row>
    <row r="87" spans="1:16" x14ac:dyDescent="0.25">
      <c r="A87" s="22" t="s">
        <v>103</v>
      </c>
      <c r="B87" s="21" t="s">
        <v>58</v>
      </c>
      <c r="C87" s="15">
        <v>6.3E-3</v>
      </c>
      <c r="D87" s="15">
        <v>0.46400000000000002</v>
      </c>
      <c r="E87" s="23">
        <v>168920.6</v>
      </c>
      <c r="F87" s="15">
        <v>511.15</v>
      </c>
      <c r="G87" s="15">
        <v>6.0999999999999999E-2</v>
      </c>
      <c r="H87" s="16">
        <f t="shared" si="9"/>
        <v>4.8799999999999999E-4</v>
      </c>
      <c r="I87" s="16">
        <f t="shared" si="10"/>
        <v>7.3200000000000001E-3</v>
      </c>
      <c r="J87" s="18">
        <f t="shared" si="11"/>
        <v>3.0499999999999999E-4</v>
      </c>
      <c r="K87" s="19">
        <f t="shared" si="12"/>
        <v>0.10979999999999999</v>
      </c>
      <c r="L87" s="18">
        <f t="shared" si="13"/>
        <v>3.0499999999999999E-4</v>
      </c>
      <c r="M87" s="20">
        <f t="shared" si="14"/>
        <v>0.26489249999999998</v>
      </c>
      <c r="N87" s="20">
        <f t="shared" si="15"/>
        <v>6588</v>
      </c>
      <c r="O87" s="18">
        <f t="shared" si="16"/>
        <v>1.4708719135802469E-3</v>
      </c>
      <c r="P87" s="9"/>
    </row>
    <row r="88" spans="1:16" x14ac:dyDescent="0.25">
      <c r="A88" s="22" t="s">
        <v>103</v>
      </c>
      <c r="B88" s="21" t="s">
        <v>59</v>
      </c>
      <c r="C88" s="15">
        <v>5.0000000000000001E-3</v>
      </c>
      <c r="D88" s="15">
        <v>0.46400000000000002</v>
      </c>
      <c r="E88" s="23">
        <v>167825</v>
      </c>
      <c r="F88" s="15">
        <v>508.11</v>
      </c>
      <c r="G88" s="15">
        <v>6.0999999999999999E-2</v>
      </c>
      <c r="H88" s="16">
        <f t="shared" si="9"/>
        <v>4.8799999999999999E-4</v>
      </c>
      <c r="I88" s="16">
        <f t="shared" si="10"/>
        <v>7.3200000000000001E-3</v>
      </c>
      <c r="J88" s="18">
        <f t="shared" si="11"/>
        <v>3.0499999999999999E-4</v>
      </c>
      <c r="K88" s="19">
        <f t="shared" si="12"/>
        <v>0.10979999999999999</v>
      </c>
      <c r="L88" s="18">
        <f t="shared" si="13"/>
        <v>3.0499999999999999E-4</v>
      </c>
      <c r="M88" s="20">
        <f t="shared" si="14"/>
        <v>0.26489249999999998</v>
      </c>
      <c r="N88" s="20">
        <f t="shared" si="15"/>
        <v>6588</v>
      </c>
      <c r="O88" s="18">
        <f t="shared" si="16"/>
        <v>1.4708719135802469E-3</v>
      </c>
      <c r="P88" s="9"/>
    </row>
    <row r="89" spans="1:16" x14ac:dyDescent="0.25">
      <c r="A89" s="22" t="s">
        <v>104</v>
      </c>
      <c r="B89" s="21" t="s">
        <v>60</v>
      </c>
      <c r="C89" s="15">
        <v>2.8500000000000001E-2</v>
      </c>
      <c r="D89" s="15">
        <v>0.52200000000000002</v>
      </c>
      <c r="E89" s="23">
        <v>210385.7</v>
      </c>
      <c r="F89" s="15">
        <v>638.88</v>
      </c>
      <c r="G89" s="15">
        <v>4.9000000000000002E-2</v>
      </c>
      <c r="H89" s="16">
        <f t="shared" si="9"/>
        <v>3.9200000000000004E-4</v>
      </c>
      <c r="I89" s="16">
        <f t="shared" si="10"/>
        <v>5.8800000000000007E-3</v>
      </c>
      <c r="J89" s="18">
        <f t="shared" si="11"/>
        <v>2.4500000000000005E-4</v>
      </c>
      <c r="K89" s="19">
        <f t="shared" si="12"/>
        <v>8.8200000000000014E-2</v>
      </c>
      <c r="L89" s="18">
        <f t="shared" si="13"/>
        <v>2.4500000000000005E-4</v>
      </c>
      <c r="M89" s="20">
        <f t="shared" si="14"/>
        <v>0.21278250000000004</v>
      </c>
      <c r="N89" s="20">
        <f t="shared" si="15"/>
        <v>5292.0000000000009</v>
      </c>
      <c r="O89" s="18">
        <f t="shared" si="16"/>
        <v>1.1815200617283953E-3</v>
      </c>
      <c r="P89" s="9"/>
    </row>
    <row r="90" spans="1:16" x14ac:dyDescent="0.25">
      <c r="A90" s="22" t="s">
        <v>104</v>
      </c>
      <c r="B90" s="21" t="s">
        <v>61</v>
      </c>
      <c r="C90" s="15">
        <v>2.2599999999999999E-2</v>
      </c>
      <c r="D90" s="15">
        <v>0.52200000000000002</v>
      </c>
      <c r="E90" s="23">
        <v>218111.6</v>
      </c>
      <c r="F90" s="15">
        <v>660.01</v>
      </c>
      <c r="G90" s="15">
        <v>4.7E-2</v>
      </c>
      <c r="H90" s="16">
        <f t="shared" si="9"/>
        <v>3.7599999999999998E-4</v>
      </c>
      <c r="I90" s="16">
        <f t="shared" si="10"/>
        <v>5.64E-3</v>
      </c>
      <c r="J90" s="18">
        <f t="shared" si="11"/>
        <v>2.3499999999999999E-4</v>
      </c>
      <c r="K90" s="19">
        <f t="shared" si="12"/>
        <v>8.4599999999999995E-2</v>
      </c>
      <c r="L90" s="18">
        <f t="shared" si="13"/>
        <v>2.3499999999999999E-4</v>
      </c>
      <c r="M90" s="20">
        <f t="shared" si="14"/>
        <v>0.20409749999999999</v>
      </c>
      <c r="N90" s="20">
        <f t="shared" si="15"/>
        <v>5076</v>
      </c>
      <c r="O90" s="18">
        <f t="shared" si="16"/>
        <v>1.1332947530864198E-3</v>
      </c>
      <c r="P90" s="9"/>
    </row>
    <row r="91" spans="1:16" x14ac:dyDescent="0.25">
      <c r="A91" s="22" t="s">
        <v>104</v>
      </c>
      <c r="B91" s="21" t="s">
        <v>62</v>
      </c>
      <c r="C91" s="15">
        <v>0.01</v>
      </c>
      <c r="D91" s="15">
        <v>0.52200000000000002</v>
      </c>
      <c r="E91" s="23">
        <v>210400</v>
      </c>
      <c r="F91" s="15">
        <v>636.46</v>
      </c>
      <c r="G91" s="15">
        <v>4.9000000000000002E-2</v>
      </c>
      <c r="H91" s="16">
        <f t="shared" si="9"/>
        <v>3.9200000000000004E-4</v>
      </c>
      <c r="I91" s="16">
        <f t="shared" si="10"/>
        <v>5.8800000000000007E-3</v>
      </c>
      <c r="J91" s="18">
        <f t="shared" si="11"/>
        <v>2.4500000000000005E-4</v>
      </c>
      <c r="K91" s="19">
        <f t="shared" si="12"/>
        <v>8.8200000000000014E-2</v>
      </c>
      <c r="L91" s="18">
        <f t="shared" si="13"/>
        <v>2.4500000000000005E-4</v>
      </c>
      <c r="M91" s="20">
        <f t="shared" si="14"/>
        <v>0.21278250000000004</v>
      </c>
      <c r="N91" s="20">
        <f t="shared" si="15"/>
        <v>5292.0000000000009</v>
      </c>
      <c r="O91" s="18">
        <f t="shared" si="16"/>
        <v>1.1815200617283953E-3</v>
      </c>
      <c r="P91" s="9"/>
    </row>
    <row r="92" spans="1:16" x14ac:dyDescent="0.25">
      <c r="A92" s="22" t="s">
        <v>104</v>
      </c>
      <c r="B92" s="21" t="s">
        <v>63</v>
      </c>
      <c r="C92" s="15">
        <v>6.3E-3</v>
      </c>
      <c r="D92" s="15">
        <v>0.52200000000000002</v>
      </c>
      <c r="E92" s="23">
        <v>211150.8</v>
      </c>
      <c r="F92" s="15">
        <v>638.89</v>
      </c>
      <c r="G92" s="15">
        <v>4.9000000000000002E-2</v>
      </c>
      <c r="H92" s="16">
        <f t="shared" si="9"/>
        <v>3.9200000000000004E-4</v>
      </c>
      <c r="I92" s="16">
        <f t="shared" si="10"/>
        <v>5.8800000000000007E-3</v>
      </c>
      <c r="J92" s="18">
        <f t="shared" si="11"/>
        <v>2.4500000000000005E-4</v>
      </c>
      <c r="K92" s="19">
        <f t="shared" si="12"/>
        <v>8.8200000000000014E-2</v>
      </c>
      <c r="L92" s="18">
        <f t="shared" si="13"/>
        <v>2.4500000000000005E-4</v>
      </c>
      <c r="M92" s="20">
        <f t="shared" si="14"/>
        <v>0.21278250000000004</v>
      </c>
      <c r="N92" s="20">
        <f t="shared" si="15"/>
        <v>5292.0000000000009</v>
      </c>
      <c r="O92" s="18">
        <f t="shared" si="16"/>
        <v>1.1815200617283953E-3</v>
      </c>
      <c r="P92" s="9"/>
    </row>
    <row r="93" spans="1:16" x14ac:dyDescent="0.25">
      <c r="A93" s="22" t="s">
        <v>104</v>
      </c>
      <c r="B93" s="21" t="s">
        <v>64</v>
      </c>
      <c r="C93" s="15">
        <v>5.0000000000000001E-3</v>
      </c>
      <c r="D93" s="15">
        <v>0.52200000000000002</v>
      </c>
      <c r="E93" s="23">
        <v>212800</v>
      </c>
      <c r="F93" s="15">
        <v>644.27</v>
      </c>
      <c r="G93" s="15">
        <v>4.9000000000000002E-2</v>
      </c>
      <c r="H93" s="16">
        <f t="shared" si="9"/>
        <v>3.9200000000000004E-4</v>
      </c>
      <c r="I93" s="16">
        <f t="shared" si="10"/>
        <v>5.8800000000000007E-3</v>
      </c>
      <c r="J93" s="18">
        <f t="shared" si="11"/>
        <v>2.4500000000000005E-4</v>
      </c>
      <c r="K93" s="19">
        <f t="shared" si="12"/>
        <v>8.8200000000000014E-2</v>
      </c>
      <c r="L93" s="18">
        <f t="shared" si="13"/>
        <v>2.4500000000000005E-4</v>
      </c>
      <c r="M93" s="20">
        <f t="shared" si="14"/>
        <v>0.21278250000000004</v>
      </c>
      <c r="N93" s="20">
        <f t="shared" si="15"/>
        <v>5292.0000000000009</v>
      </c>
      <c r="O93" s="18">
        <f t="shared" si="16"/>
        <v>1.1815200617283953E-3</v>
      </c>
      <c r="P93" s="9"/>
    </row>
  </sheetData>
  <pageMargins left="0.7" right="0.7" top="0.75" bottom="0.75" header="0.3" footer="0.3"/>
  <pageSetup paperSize="17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zoomScale="115" zoomScaleNormal="115" workbookViewId="0">
      <selection activeCell="D1" sqref="D1"/>
    </sheetView>
  </sheetViews>
  <sheetFormatPr defaultRowHeight="15" x14ac:dyDescent="0.25"/>
  <cols>
    <col min="1" max="1" width="14.42578125" style="9" bestFit="1" customWidth="1"/>
    <col min="2" max="2" width="11.42578125" style="9" bestFit="1" customWidth="1"/>
    <col min="3" max="3" width="18.85546875" style="9" bestFit="1" customWidth="1"/>
    <col min="4" max="4" width="15.28515625" style="9" bestFit="1" customWidth="1"/>
    <col min="5" max="5" width="16" style="9" bestFit="1" customWidth="1"/>
    <col min="6" max="6" width="15.85546875" style="9" bestFit="1" customWidth="1"/>
    <col min="7" max="7" width="19.5703125" style="9" bestFit="1" customWidth="1"/>
    <col min="8" max="8" width="17.42578125" style="9" bestFit="1" customWidth="1"/>
    <col min="9" max="9" width="36.28515625" style="10" bestFit="1" customWidth="1"/>
    <col min="10" max="10" width="14.7109375" style="10" bestFit="1" customWidth="1"/>
    <col min="11" max="11" width="23" style="11" customWidth="1"/>
    <col min="12" max="12" width="12.85546875" style="12" bestFit="1" customWidth="1"/>
    <col min="13" max="13" width="12.85546875" style="13" customWidth="1"/>
    <col min="14" max="14" width="13.85546875" style="11" bestFit="1" customWidth="1"/>
    <col min="15" max="15" width="13.28515625" style="13" bestFit="1" customWidth="1"/>
    <col min="16" max="16" width="12.85546875" style="11" bestFit="1" customWidth="1"/>
    <col min="17" max="16384" width="9.140625" style="9"/>
  </cols>
  <sheetData>
    <row r="1" spans="1:16" x14ac:dyDescent="0.25">
      <c r="A1" s="9" t="s">
        <v>105</v>
      </c>
      <c r="B1" s="10">
        <v>12</v>
      </c>
      <c r="D1" s="9" t="s">
        <v>133</v>
      </c>
      <c r="E1" s="10">
        <v>0.5</v>
      </c>
      <c r="G1" s="9" t="s">
        <v>121</v>
      </c>
      <c r="H1" s="9">
        <f>0.75*3.6*3.2*144*3600</f>
        <v>4478976</v>
      </c>
      <c r="K1" s="11" t="s">
        <v>128</v>
      </c>
      <c r="L1" s="12">
        <v>19.3</v>
      </c>
      <c r="M1" s="13" t="s">
        <v>124</v>
      </c>
    </row>
    <row r="2" spans="1:16" x14ac:dyDescent="0.25">
      <c r="A2" s="9" t="s">
        <v>106</v>
      </c>
      <c r="B2" s="10">
        <v>0.20899999999999999</v>
      </c>
      <c r="D2" s="9" t="s">
        <v>107</v>
      </c>
      <c r="E2" s="10">
        <f>+E1*12*2.54/100</f>
        <v>0.15240000000000001</v>
      </c>
      <c r="G2" s="9" t="s">
        <v>127</v>
      </c>
      <c r="H2" s="9">
        <f>200*5*60</f>
        <v>60000</v>
      </c>
      <c r="I2" s="10" t="s">
        <v>126</v>
      </c>
    </row>
    <row r="3" spans="1:16" x14ac:dyDescent="0.25">
      <c r="A3" s="9" t="s">
        <v>117</v>
      </c>
      <c r="B3" s="9">
        <f>+B1*B2</f>
        <v>2.508</v>
      </c>
    </row>
    <row r="4" spans="1:16" x14ac:dyDescent="0.25">
      <c r="H4" s="10"/>
      <c r="J4" s="11"/>
      <c r="K4" s="12"/>
      <c r="L4" s="11"/>
      <c r="N4" s="13"/>
      <c r="O4" s="11"/>
      <c r="P4" s="9"/>
    </row>
    <row r="5" spans="1:16" ht="18.75" customHeight="1" x14ac:dyDescent="0.25">
      <c r="A5" s="14" t="s">
        <v>109</v>
      </c>
      <c r="B5" s="15" t="s">
        <v>108</v>
      </c>
      <c r="C5" s="15" t="s">
        <v>110</v>
      </c>
      <c r="D5" s="15" t="s">
        <v>111</v>
      </c>
      <c r="E5" s="15" t="s">
        <v>112</v>
      </c>
      <c r="F5" s="15" t="s">
        <v>113</v>
      </c>
      <c r="G5" s="15" t="s">
        <v>114</v>
      </c>
      <c r="H5" s="16" t="s">
        <v>118</v>
      </c>
      <c r="I5" s="17" t="s">
        <v>115</v>
      </c>
      <c r="J5" s="18" t="s">
        <v>116</v>
      </c>
      <c r="K5" s="19" t="s">
        <v>119</v>
      </c>
      <c r="L5" s="18" t="s">
        <v>120</v>
      </c>
      <c r="M5" s="20" t="s">
        <v>125</v>
      </c>
      <c r="N5" s="20" t="s">
        <v>123</v>
      </c>
      <c r="O5" s="18" t="s">
        <v>122</v>
      </c>
      <c r="P5" s="9"/>
    </row>
    <row r="6" spans="1:16" x14ac:dyDescent="0.25">
      <c r="A6" s="21" t="s">
        <v>65</v>
      </c>
      <c r="B6" s="21" t="s">
        <v>66</v>
      </c>
      <c r="C6" s="15">
        <v>2E-3</v>
      </c>
      <c r="D6" s="15">
        <v>6.0000000000000001E-3</v>
      </c>
      <c r="E6" s="15">
        <v>28</v>
      </c>
      <c r="F6" s="15">
        <v>0.09</v>
      </c>
      <c r="G6" s="15">
        <v>371</v>
      </c>
      <c r="H6" s="16">
        <f t="shared" ref="H6:H69" si="0">$E$1 *G6/1000</f>
        <v>0.1855</v>
      </c>
      <c r="I6" s="19">
        <f>$B$2*H6</f>
        <v>3.8769499999999998E-2</v>
      </c>
      <c r="J6" s="18">
        <f>+I6/$B$1</f>
        <v>3.2307916666666665E-3</v>
      </c>
      <c r="K6" s="19">
        <f>($B$2^2)*H6</f>
        <v>8.102825499999999E-3</v>
      </c>
      <c r="L6" s="18">
        <f>K6/$B$3</f>
        <v>3.2307916666666661E-3</v>
      </c>
      <c r="M6" s="20">
        <f>+($B$2^2)*(G6/1000) *$L$1</f>
        <v>0.31276906429999995</v>
      </c>
      <c r="N6" s="20">
        <f>+K6*$H$2</f>
        <v>486.16952999999995</v>
      </c>
      <c r="O6" s="18">
        <f>+N6/$H$1</f>
        <v>1.0854479461376885E-4</v>
      </c>
      <c r="P6" s="9"/>
    </row>
    <row r="7" spans="1:16" x14ac:dyDescent="0.25">
      <c r="A7" s="21" t="s">
        <v>67</v>
      </c>
      <c r="B7" s="21" t="s">
        <v>68</v>
      </c>
      <c r="C7" s="15">
        <v>2.5000000000000001E-3</v>
      </c>
      <c r="D7" s="15">
        <v>7.0000000000000001E-3</v>
      </c>
      <c r="E7" s="15">
        <v>43.75</v>
      </c>
      <c r="F7" s="15">
        <v>0.13</v>
      </c>
      <c r="G7" s="15">
        <v>237</v>
      </c>
      <c r="H7" s="16">
        <f t="shared" si="0"/>
        <v>0.11849999999999999</v>
      </c>
      <c r="I7" s="19">
        <f t="shared" ref="I7:I70" si="1">$B$2*H7</f>
        <v>2.4766499999999997E-2</v>
      </c>
      <c r="J7" s="18">
        <f t="shared" ref="J7:J70" si="2">+I7/$B$1</f>
        <v>2.0638749999999997E-3</v>
      </c>
      <c r="K7" s="19">
        <f t="shared" ref="K7:K70" si="3">($B$2^2)*H7</f>
        <v>5.1761984999999996E-3</v>
      </c>
      <c r="L7" s="18">
        <f t="shared" ref="L7:L70" si="4">K7/$B$3</f>
        <v>2.0638749999999997E-3</v>
      </c>
      <c r="M7" s="20">
        <f t="shared" ref="M7:M70" si="5">+($B$2^2)*(G7/1000) *$L$1</f>
        <v>0.19980126209999999</v>
      </c>
      <c r="N7" s="20">
        <f t="shared" ref="N7:N70" si="6">+K7*$H$2</f>
        <v>310.57191</v>
      </c>
      <c r="O7" s="18">
        <f t="shared" ref="O7:O70" si="7">+N7/$H$1</f>
        <v>6.933993618184157E-5</v>
      </c>
      <c r="P7" s="9"/>
    </row>
    <row r="8" spans="1:16" x14ac:dyDescent="0.25">
      <c r="A8" s="21" t="s">
        <v>69</v>
      </c>
      <c r="B8" s="21" t="s">
        <v>70</v>
      </c>
      <c r="C8" s="15">
        <v>3.0999999999999999E-3</v>
      </c>
      <c r="D8" s="15">
        <v>8.0000000000000002E-3</v>
      </c>
      <c r="E8" s="15">
        <v>67.27</v>
      </c>
      <c r="F8" s="15">
        <v>0.2</v>
      </c>
      <c r="G8" s="15">
        <v>164</v>
      </c>
      <c r="H8" s="16">
        <f t="shared" si="0"/>
        <v>8.2000000000000003E-2</v>
      </c>
      <c r="I8" s="19">
        <f t="shared" si="1"/>
        <v>1.7138E-2</v>
      </c>
      <c r="J8" s="18">
        <f t="shared" si="2"/>
        <v>1.4281666666666668E-3</v>
      </c>
      <c r="K8" s="19">
        <f t="shared" si="3"/>
        <v>3.581842E-3</v>
      </c>
      <c r="L8" s="18">
        <f t="shared" si="4"/>
        <v>1.4281666666666666E-3</v>
      </c>
      <c r="M8" s="20">
        <f t="shared" si="5"/>
        <v>0.13825910120000001</v>
      </c>
      <c r="N8" s="20">
        <f t="shared" si="6"/>
        <v>214.91051999999999</v>
      </c>
      <c r="O8" s="18">
        <f t="shared" si="7"/>
        <v>4.7982065543552813E-5</v>
      </c>
      <c r="P8" s="9"/>
    </row>
    <row r="9" spans="1:16" x14ac:dyDescent="0.25">
      <c r="A9" s="21" t="s">
        <v>69</v>
      </c>
      <c r="B9" s="21" t="s">
        <v>0</v>
      </c>
      <c r="C9" s="15">
        <v>2E-3</v>
      </c>
      <c r="D9" s="15">
        <v>8.9999999999999993E-3</v>
      </c>
      <c r="E9" s="15">
        <v>76</v>
      </c>
      <c r="F9" s="15">
        <v>0.23</v>
      </c>
      <c r="G9" s="15">
        <v>136.4</v>
      </c>
      <c r="H9" s="16">
        <f t="shared" si="0"/>
        <v>6.8199999999999997E-2</v>
      </c>
      <c r="I9" s="19">
        <f t="shared" si="1"/>
        <v>1.4253799999999999E-2</v>
      </c>
      <c r="J9" s="18">
        <f t="shared" si="2"/>
        <v>1.1878166666666665E-3</v>
      </c>
      <c r="K9" s="19">
        <f t="shared" si="3"/>
        <v>2.9790441999999998E-3</v>
      </c>
      <c r="L9" s="18">
        <f t="shared" si="4"/>
        <v>1.1878166666666665E-3</v>
      </c>
      <c r="M9" s="20">
        <f t="shared" si="5"/>
        <v>0.11499110611999999</v>
      </c>
      <c r="N9" s="20">
        <f t="shared" si="6"/>
        <v>178.74265199999999</v>
      </c>
      <c r="O9" s="18">
        <f t="shared" si="7"/>
        <v>3.9907035000857338E-5</v>
      </c>
      <c r="P9" s="9"/>
    </row>
    <row r="10" spans="1:16" x14ac:dyDescent="0.25">
      <c r="A10" s="21" t="s">
        <v>71</v>
      </c>
      <c r="B10" s="21" t="s">
        <v>72</v>
      </c>
      <c r="C10" s="15">
        <v>4.0000000000000001E-3</v>
      </c>
      <c r="D10" s="15">
        <v>1.2E-2</v>
      </c>
      <c r="E10" s="15">
        <v>112</v>
      </c>
      <c r="F10" s="15">
        <v>0.34</v>
      </c>
      <c r="G10" s="15">
        <v>103.2</v>
      </c>
      <c r="H10" s="16">
        <f t="shared" si="0"/>
        <v>5.16E-2</v>
      </c>
      <c r="I10" s="19">
        <f t="shared" si="1"/>
        <v>1.07844E-2</v>
      </c>
      <c r="J10" s="18">
        <f t="shared" si="2"/>
        <v>8.987E-4</v>
      </c>
      <c r="K10" s="19">
        <f t="shared" si="3"/>
        <v>2.2539395999999997E-3</v>
      </c>
      <c r="L10" s="18">
        <f t="shared" si="4"/>
        <v>8.9869999999999989E-4</v>
      </c>
      <c r="M10" s="20">
        <f t="shared" si="5"/>
        <v>8.7002068559999993E-2</v>
      </c>
      <c r="N10" s="20">
        <f t="shared" si="6"/>
        <v>135.23637599999998</v>
      </c>
      <c r="O10" s="18">
        <f t="shared" si="7"/>
        <v>3.0193592463991763E-5</v>
      </c>
      <c r="P10" s="9"/>
    </row>
    <row r="11" spans="1:16" x14ac:dyDescent="0.25">
      <c r="A11" s="21" t="s">
        <v>71</v>
      </c>
      <c r="B11" s="21" t="s">
        <v>1</v>
      </c>
      <c r="C11" s="15">
        <v>2.5000000000000001E-3</v>
      </c>
      <c r="D11" s="15">
        <v>1.2E-2</v>
      </c>
      <c r="E11" s="15">
        <v>118.75</v>
      </c>
      <c r="F11" s="15">
        <v>0.36</v>
      </c>
      <c r="G11" s="15">
        <v>87.3</v>
      </c>
      <c r="H11" s="16">
        <f t="shared" si="0"/>
        <v>4.3650000000000001E-2</v>
      </c>
      <c r="I11" s="19">
        <f t="shared" si="1"/>
        <v>9.1228500000000001E-3</v>
      </c>
      <c r="J11" s="18">
        <f t="shared" si="2"/>
        <v>7.6023750000000004E-4</v>
      </c>
      <c r="K11" s="19">
        <f t="shared" si="3"/>
        <v>1.90667565E-3</v>
      </c>
      <c r="L11" s="18">
        <f t="shared" si="4"/>
        <v>7.6023750000000004E-4</v>
      </c>
      <c r="M11" s="20">
        <f t="shared" si="5"/>
        <v>7.3597680090000006E-2</v>
      </c>
      <c r="N11" s="20">
        <f t="shared" si="6"/>
        <v>114.40053900000001</v>
      </c>
      <c r="O11" s="18">
        <f t="shared" si="7"/>
        <v>2.5541672694830247E-5</v>
      </c>
      <c r="P11" s="9"/>
    </row>
    <row r="12" spans="1:16" x14ac:dyDescent="0.25">
      <c r="A12" s="21" t="s">
        <v>73</v>
      </c>
      <c r="B12" s="21" t="s">
        <v>74</v>
      </c>
      <c r="C12" s="15">
        <v>5.0000000000000001E-3</v>
      </c>
      <c r="D12" s="15">
        <v>1.4999999999999999E-2</v>
      </c>
      <c r="E12" s="15">
        <v>141.75</v>
      </c>
      <c r="F12" s="15">
        <v>0.53</v>
      </c>
      <c r="G12" s="15">
        <v>64.900000000000006</v>
      </c>
      <c r="H12" s="16">
        <f t="shared" si="0"/>
        <v>3.245E-2</v>
      </c>
      <c r="I12" s="19">
        <f t="shared" si="1"/>
        <v>6.7820499999999995E-3</v>
      </c>
      <c r="J12" s="18">
        <f t="shared" si="2"/>
        <v>5.6517083333333326E-4</v>
      </c>
      <c r="K12" s="19">
        <f t="shared" si="3"/>
        <v>1.4174484499999999E-3</v>
      </c>
      <c r="L12" s="18">
        <f t="shared" si="4"/>
        <v>5.6517083333333326E-4</v>
      </c>
      <c r="M12" s="20">
        <f t="shared" si="5"/>
        <v>5.471351017E-2</v>
      </c>
      <c r="N12" s="20">
        <f t="shared" si="6"/>
        <v>85.04690699999999</v>
      </c>
      <c r="O12" s="18">
        <f t="shared" si="7"/>
        <v>1.8988024718149862E-5</v>
      </c>
      <c r="P12" s="9"/>
    </row>
    <row r="13" spans="1:16" x14ac:dyDescent="0.25">
      <c r="A13" s="22" t="s">
        <v>73</v>
      </c>
      <c r="B13" s="21" t="s">
        <v>2</v>
      </c>
      <c r="C13" s="15">
        <v>3.0999999999999999E-3</v>
      </c>
      <c r="D13" s="15">
        <v>1.6E-2</v>
      </c>
      <c r="E13" s="15">
        <v>182.59</v>
      </c>
      <c r="F13" s="15">
        <v>0.55000000000000004</v>
      </c>
      <c r="G13" s="15">
        <v>56.7</v>
      </c>
      <c r="H13" s="16">
        <f t="shared" si="0"/>
        <v>2.835E-2</v>
      </c>
      <c r="I13" s="19">
        <f t="shared" si="1"/>
        <v>5.9251499999999997E-3</v>
      </c>
      <c r="J13" s="18">
        <f t="shared" si="2"/>
        <v>4.9376249999999997E-4</v>
      </c>
      <c r="K13" s="19">
        <f t="shared" si="3"/>
        <v>1.23835635E-3</v>
      </c>
      <c r="L13" s="18">
        <f t="shared" si="4"/>
        <v>4.9376249999999997E-4</v>
      </c>
      <c r="M13" s="20">
        <f t="shared" si="5"/>
        <v>4.7800555110000004E-2</v>
      </c>
      <c r="N13" s="20">
        <f t="shared" si="6"/>
        <v>74.301381000000006</v>
      </c>
      <c r="O13" s="18">
        <f t="shared" si="7"/>
        <v>1.6588921440972224E-5</v>
      </c>
      <c r="P13" s="9"/>
    </row>
    <row r="14" spans="1:16" x14ac:dyDescent="0.25">
      <c r="A14" s="22" t="s">
        <v>75</v>
      </c>
      <c r="B14" s="21" t="s">
        <v>76</v>
      </c>
      <c r="C14" s="15">
        <v>5.5999999999999999E-3</v>
      </c>
      <c r="D14" s="15">
        <v>1.7999999999999999E-2</v>
      </c>
      <c r="E14" s="15">
        <v>219.52</v>
      </c>
      <c r="F14" s="15">
        <v>0.66</v>
      </c>
      <c r="G14" s="15">
        <v>51.47</v>
      </c>
      <c r="H14" s="16">
        <f t="shared" si="0"/>
        <v>2.5735000000000001E-2</v>
      </c>
      <c r="I14" s="19">
        <f t="shared" si="1"/>
        <v>5.3786149999999998E-3</v>
      </c>
      <c r="J14" s="18">
        <f t="shared" si="2"/>
        <v>4.4821791666666667E-4</v>
      </c>
      <c r="K14" s="19">
        <f t="shared" si="3"/>
        <v>1.1241305349999999E-3</v>
      </c>
      <c r="L14" s="18">
        <f t="shared" si="4"/>
        <v>4.4821791666666661E-4</v>
      </c>
      <c r="M14" s="20">
        <f t="shared" si="5"/>
        <v>4.3391438651000001E-2</v>
      </c>
      <c r="N14" s="20">
        <f t="shared" si="6"/>
        <v>67.447832099999999</v>
      </c>
      <c r="O14" s="18">
        <f t="shared" si="7"/>
        <v>1.5058761667845508E-5</v>
      </c>
      <c r="P14" s="9"/>
    </row>
    <row r="15" spans="1:16" x14ac:dyDescent="0.25">
      <c r="A15" s="1" t="s">
        <v>77</v>
      </c>
      <c r="B15" s="2" t="s">
        <v>78</v>
      </c>
      <c r="C15" s="3">
        <v>0.63</v>
      </c>
      <c r="D15" s="3">
        <v>1.9E-2</v>
      </c>
      <c r="E15" s="3">
        <v>277.83</v>
      </c>
      <c r="F15" s="3">
        <v>0.84</v>
      </c>
      <c r="G15" s="3">
        <v>37.299999999999997</v>
      </c>
      <c r="H15" s="5">
        <f t="shared" si="0"/>
        <v>1.865E-2</v>
      </c>
      <c r="I15" s="7">
        <f t="shared" si="1"/>
        <v>3.89785E-3</v>
      </c>
      <c r="J15" s="6">
        <f t="shared" si="2"/>
        <v>3.2482083333333335E-4</v>
      </c>
      <c r="K15" s="7">
        <f t="shared" si="3"/>
        <v>8.1465064999999999E-4</v>
      </c>
      <c r="L15" s="6">
        <f t="shared" si="4"/>
        <v>3.2482083333333335E-4</v>
      </c>
      <c r="M15" s="8">
        <f t="shared" si="5"/>
        <v>3.1445515090000001E-2</v>
      </c>
      <c r="N15" s="8">
        <f t="shared" si="6"/>
        <v>48.879038999999999</v>
      </c>
      <c r="O15" s="6">
        <f t="shared" si="7"/>
        <v>1.091299417545439E-5</v>
      </c>
      <c r="P15" s="9"/>
    </row>
    <row r="16" spans="1:16" x14ac:dyDescent="0.25">
      <c r="A16" s="1" t="s">
        <v>77</v>
      </c>
      <c r="B16" s="2" t="s">
        <v>79</v>
      </c>
      <c r="C16" s="3">
        <v>5.0000000000000001E-3</v>
      </c>
      <c r="D16" s="3">
        <v>2.1000000000000001E-2</v>
      </c>
      <c r="E16" s="3">
        <v>250</v>
      </c>
      <c r="F16" s="3">
        <v>0.76</v>
      </c>
      <c r="G16" s="3">
        <v>41.48</v>
      </c>
      <c r="H16" s="5">
        <f t="shared" si="0"/>
        <v>2.0739999999999998E-2</v>
      </c>
      <c r="I16" s="7">
        <f t="shared" si="1"/>
        <v>4.3346599999999997E-3</v>
      </c>
      <c r="J16" s="6">
        <f t="shared" si="2"/>
        <v>3.6122166666666664E-4</v>
      </c>
      <c r="K16" s="7">
        <f t="shared" si="3"/>
        <v>9.0594393999999991E-4</v>
      </c>
      <c r="L16" s="6">
        <f t="shared" si="4"/>
        <v>3.6122166666666664E-4</v>
      </c>
      <c r="M16" s="8">
        <f t="shared" si="5"/>
        <v>3.4969436084000001E-2</v>
      </c>
      <c r="N16" s="8">
        <f t="shared" si="6"/>
        <v>54.356636399999992</v>
      </c>
      <c r="O16" s="6">
        <f t="shared" si="7"/>
        <v>1.213595169967421E-5</v>
      </c>
      <c r="P16" s="9"/>
    </row>
    <row r="17" spans="1:16" x14ac:dyDescent="0.25">
      <c r="A17" s="1" t="s">
        <v>77</v>
      </c>
      <c r="B17" s="2" t="s">
        <v>3</v>
      </c>
      <c r="C17" s="3">
        <v>4.0000000000000001E-3</v>
      </c>
      <c r="D17" s="3">
        <v>0.02</v>
      </c>
      <c r="E17" s="3">
        <v>304</v>
      </c>
      <c r="F17" s="3">
        <v>0.92</v>
      </c>
      <c r="G17" s="3">
        <v>34.43</v>
      </c>
      <c r="H17" s="5">
        <f t="shared" si="0"/>
        <v>1.7215000000000001E-2</v>
      </c>
      <c r="I17" s="7">
        <f t="shared" si="1"/>
        <v>3.597935E-3</v>
      </c>
      <c r="J17" s="6">
        <f t="shared" si="2"/>
        <v>2.9982791666666669E-4</v>
      </c>
      <c r="K17" s="7">
        <f t="shared" si="3"/>
        <v>7.5196841499999996E-4</v>
      </c>
      <c r="L17" s="6">
        <f t="shared" si="4"/>
        <v>2.9982791666666663E-4</v>
      </c>
      <c r="M17" s="8">
        <f t="shared" si="5"/>
        <v>2.9025980819E-2</v>
      </c>
      <c r="N17" s="8">
        <f t="shared" si="6"/>
        <v>45.118104899999999</v>
      </c>
      <c r="O17" s="6">
        <f t="shared" si="7"/>
        <v>1.0073308028442215E-5</v>
      </c>
      <c r="P17" s="9"/>
    </row>
    <row r="18" spans="1:16" x14ac:dyDescent="0.25">
      <c r="A18" s="22" t="s">
        <v>80</v>
      </c>
      <c r="B18" s="21" t="s">
        <v>81</v>
      </c>
      <c r="C18" s="15">
        <v>8.0000000000000002E-3</v>
      </c>
      <c r="D18" s="15">
        <v>2.4E-2</v>
      </c>
      <c r="E18" s="15">
        <v>448</v>
      </c>
      <c r="F18" s="15">
        <v>1.36</v>
      </c>
      <c r="G18" s="15">
        <v>23.3</v>
      </c>
      <c r="H18" s="16">
        <f t="shared" si="0"/>
        <v>1.1650000000000001E-2</v>
      </c>
      <c r="I18" s="19">
        <f t="shared" si="1"/>
        <v>2.4348500000000001E-3</v>
      </c>
      <c r="J18" s="18">
        <f t="shared" si="2"/>
        <v>2.0290416666666667E-4</v>
      </c>
      <c r="K18" s="19">
        <f t="shared" si="3"/>
        <v>5.0888365000000002E-4</v>
      </c>
      <c r="L18" s="18">
        <f t="shared" si="4"/>
        <v>2.0290416666666667E-4</v>
      </c>
      <c r="M18" s="20">
        <f t="shared" si="5"/>
        <v>1.9642908890000001E-2</v>
      </c>
      <c r="N18" s="20">
        <f t="shared" si="6"/>
        <v>30.533018999999999</v>
      </c>
      <c r="O18" s="18">
        <f t="shared" si="7"/>
        <v>6.8169641900291498E-6</v>
      </c>
      <c r="P18" s="9"/>
    </row>
    <row r="19" spans="1:16" x14ac:dyDescent="0.25">
      <c r="A19" s="22" t="s">
        <v>80</v>
      </c>
      <c r="B19" s="21" t="s">
        <v>82</v>
      </c>
      <c r="C19" s="15">
        <v>6.3E-3</v>
      </c>
      <c r="D19" s="15">
        <v>2.3E-2</v>
      </c>
      <c r="E19" s="15">
        <v>396.9</v>
      </c>
      <c r="F19" s="15">
        <v>1.2</v>
      </c>
      <c r="G19" s="15">
        <v>26.09</v>
      </c>
      <c r="H19" s="16">
        <f t="shared" si="0"/>
        <v>1.3044999999999999E-2</v>
      </c>
      <c r="I19" s="19">
        <f t="shared" si="1"/>
        <v>2.7264049999999999E-3</v>
      </c>
      <c r="J19" s="18">
        <f t="shared" si="2"/>
        <v>2.2720041666666666E-4</v>
      </c>
      <c r="K19" s="19">
        <f t="shared" si="3"/>
        <v>5.6981864499999996E-4</v>
      </c>
      <c r="L19" s="18">
        <f t="shared" si="4"/>
        <v>2.2720041666666666E-4</v>
      </c>
      <c r="M19" s="20">
        <f t="shared" si="5"/>
        <v>2.1994999697000001E-2</v>
      </c>
      <c r="N19" s="20">
        <f t="shared" si="6"/>
        <v>34.189118699999995</v>
      </c>
      <c r="O19" s="18">
        <f t="shared" si="7"/>
        <v>7.633244451410321E-6</v>
      </c>
      <c r="P19" s="9"/>
    </row>
    <row r="20" spans="1:16" x14ac:dyDescent="0.25">
      <c r="A20" s="22" t="s">
        <v>80</v>
      </c>
      <c r="B20" s="21" t="s">
        <v>4</v>
      </c>
      <c r="C20" s="15">
        <v>5.0000000000000001E-3</v>
      </c>
      <c r="D20" s="15">
        <v>2.4E-2</v>
      </c>
      <c r="E20" s="15">
        <v>475</v>
      </c>
      <c r="F20" s="15">
        <v>1.43</v>
      </c>
      <c r="G20" s="15">
        <v>21.08</v>
      </c>
      <c r="H20" s="16">
        <f t="shared" si="0"/>
        <v>1.0539999999999999E-2</v>
      </c>
      <c r="I20" s="19">
        <f t="shared" si="1"/>
        <v>2.2028599999999996E-3</v>
      </c>
      <c r="J20" s="18">
        <f t="shared" si="2"/>
        <v>1.8357166666666664E-4</v>
      </c>
      <c r="K20" s="19">
        <f t="shared" si="3"/>
        <v>4.6039773999999995E-4</v>
      </c>
      <c r="L20" s="18">
        <f t="shared" si="4"/>
        <v>1.8357166666666664E-4</v>
      </c>
      <c r="M20" s="20">
        <f t="shared" si="5"/>
        <v>1.7771352763999999E-2</v>
      </c>
      <c r="N20" s="20">
        <f t="shared" si="6"/>
        <v>27.623864399999995</v>
      </c>
      <c r="O20" s="18">
        <f t="shared" si="7"/>
        <v>6.1674508637688603E-6</v>
      </c>
      <c r="P20" s="9"/>
    </row>
    <row r="21" spans="1:16" x14ac:dyDescent="0.25">
      <c r="A21" s="22" t="s">
        <v>80</v>
      </c>
      <c r="B21" s="21" t="s">
        <v>5</v>
      </c>
      <c r="C21" s="15">
        <v>3.0999999999999999E-3</v>
      </c>
      <c r="D21" s="15">
        <v>2.3E-2</v>
      </c>
      <c r="E21" s="15">
        <v>384.4</v>
      </c>
      <c r="F21" s="15">
        <v>1.1599999999999999</v>
      </c>
      <c r="G21" s="15">
        <v>25.59</v>
      </c>
      <c r="H21" s="16">
        <f t="shared" si="0"/>
        <v>1.2794999999999999E-2</v>
      </c>
      <c r="I21" s="19">
        <f t="shared" si="1"/>
        <v>2.6741549999999997E-3</v>
      </c>
      <c r="J21" s="18">
        <f t="shared" si="2"/>
        <v>2.2284624999999996E-4</v>
      </c>
      <c r="K21" s="19">
        <f t="shared" si="3"/>
        <v>5.5889839499999989E-4</v>
      </c>
      <c r="L21" s="18">
        <f t="shared" si="4"/>
        <v>2.2284624999999996E-4</v>
      </c>
      <c r="M21" s="20">
        <f t="shared" si="5"/>
        <v>2.1573478046999998E-2</v>
      </c>
      <c r="N21" s="20">
        <f t="shared" si="6"/>
        <v>33.533903699999996</v>
      </c>
      <c r="O21" s="18">
        <f t="shared" si="7"/>
        <v>7.4869576662165626E-6</v>
      </c>
      <c r="P21" s="9"/>
    </row>
    <row r="22" spans="1:16" x14ac:dyDescent="0.25">
      <c r="A22" s="1" t="s">
        <v>83</v>
      </c>
      <c r="B22" s="2" t="s">
        <v>84</v>
      </c>
      <c r="C22" s="3">
        <v>0.01</v>
      </c>
      <c r="D22" s="3">
        <v>0.03</v>
      </c>
      <c r="E22" s="3">
        <v>700</v>
      </c>
      <c r="F22" s="3">
        <v>2.12</v>
      </c>
      <c r="G22" s="3">
        <v>14.74</v>
      </c>
      <c r="H22" s="5">
        <f t="shared" si="0"/>
        <v>7.3699999999999998E-3</v>
      </c>
      <c r="I22" s="7">
        <f t="shared" si="1"/>
        <v>1.5403299999999999E-3</v>
      </c>
      <c r="J22" s="6">
        <f t="shared" si="2"/>
        <v>1.2836083333333333E-4</v>
      </c>
      <c r="K22" s="7">
        <f t="shared" si="3"/>
        <v>3.2192897E-4</v>
      </c>
      <c r="L22" s="6">
        <f t="shared" si="4"/>
        <v>1.2836083333333333E-4</v>
      </c>
      <c r="M22" s="8">
        <f t="shared" si="5"/>
        <v>1.2426458242000001E-2</v>
      </c>
      <c r="N22" s="8">
        <f t="shared" si="6"/>
        <v>19.315738199999998</v>
      </c>
      <c r="O22" s="6">
        <f t="shared" si="7"/>
        <v>4.312534427512002E-6</v>
      </c>
      <c r="P22" s="9"/>
    </row>
    <row r="23" spans="1:16" x14ac:dyDescent="0.25">
      <c r="A23" s="1" t="s">
        <v>83</v>
      </c>
      <c r="B23" s="2" t="s">
        <v>6</v>
      </c>
      <c r="C23" s="3">
        <v>6.3E-3</v>
      </c>
      <c r="D23" s="3">
        <v>3.1E-2</v>
      </c>
      <c r="E23" s="3">
        <v>754.11</v>
      </c>
      <c r="F23" s="3">
        <v>2.2799999999999998</v>
      </c>
      <c r="G23" s="3">
        <v>13.73</v>
      </c>
      <c r="H23" s="5">
        <f t="shared" si="0"/>
        <v>6.8650000000000004E-3</v>
      </c>
      <c r="I23" s="7">
        <f t="shared" si="1"/>
        <v>1.4347850000000001E-3</v>
      </c>
      <c r="J23" s="6">
        <f t="shared" si="2"/>
        <v>1.1956541666666668E-4</v>
      </c>
      <c r="K23" s="7">
        <f t="shared" si="3"/>
        <v>2.99870065E-4</v>
      </c>
      <c r="L23" s="6">
        <f t="shared" si="4"/>
        <v>1.1956541666666666E-4</v>
      </c>
      <c r="M23" s="8">
        <f t="shared" si="5"/>
        <v>1.1574984509E-2</v>
      </c>
      <c r="N23" s="8">
        <f t="shared" si="6"/>
        <v>17.9922039</v>
      </c>
      <c r="O23" s="6">
        <f t="shared" si="7"/>
        <v>4.0170351214206108E-6</v>
      </c>
      <c r="P23" s="9"/>
    </row>
    <row r="24" spans="1:16" x14ac:dyDescent="0.25">
      <c r="A24" s="1" t="s">
        <v>83</v>
      </c>
      <c r="B24" s="2" t="s">
        <v>7</v>
      </c>
      <c r="C24" s="3">
        <v>5.0000000000000001E-3</v>
      </c>
      <c r="D24" s="3">
        <v>0.03</v>
      </c>
      <c r="E24" s="3">
        <v>650</v>
      </c>
      <c r="F24" s="3">
        <v>1.97</v>
      </c>
      <c r="G24" s="3">
        <v>15.94</v>
      </c>
      <c r="H24" s="5">
        <f t="shared" si="0"/>
        <v>7.9699999999999997E-3</v>
      </c>
      <c r="I24" s="7">
        <f t="shared" si="1"/>
        <v>1.6657299999999998E-3</v>
      </c>
      <c r="J24" s="6">
        <f t="shared" si="2"/>
        <v>1.3881083333333331E-4</v>
      </c>
      <c r="K24" s="7">
        <f t="shared" si="3"/>
        <v>3.4813756999999999E-4</v>
      </c>
      <c r="L24" s="6">
        <f t="shared" si="4"/>
        <v>1.3881083333333334E-4</v>
      </c>
      <c r="M24" s="8">
        <f t="shared" si="5"/>
        <v>1.3438110202E-2</v>
      </c>
      <c r="N24" s="8">
        <f t="shared" si="6"/>
        <v>20.888254199999999</v>
      </c>
      <c r="O24" s="6">
        <f t="shared" si="7"/>
        <v>4.6636227119770233E-6</v>
      </c>
      <c r="P24" s="9"/>
    </row>
    <row r="25" spans="1:16" x14ac:dyDescent="0.25">
      <c r="A25" s="22" t="s">
        <v>85</v>
      </c>
      <c r="B25" s="21" t="s">
        <v>86</v>
      </c>
      <c r="C25" s="15">
        <v>0.01</v>
      </c>
      <c r="D25" s="15">
        <v>3.5000000000000003E-2</v>
      </c>
      <c r="E25" s="23">
        <v>1000</v>
      </c>
      <c r="F25" s="15">
        <v>3.02</v>
      </c>
      <c r="G25" s="15">
        <v>10.32</v>
      </c>
      <c r="H25" s="16">
        <f t="shared" si="0"/>
        <v>5.1600000000000005E-3</v>
      </c>
      <c r="I25" s="19">
        <f t="shared" si="1"/>
        <v>1.0784400000000002E-3</v>
      </c>
      <c r="J25" s="18">
        <f t="shared" si="2"/>
        <v>8.9870000000000019E-5</v>
      </c>
      <c r="K25" s="19">
        <f t="shared" si="3"/>
        <v>2.2539396000000001E-4</v>
      </c>
      <c r="L25" s="18">
        <f t="shared" si="4"/>
        <v>8.9870000000000005E-5</v>
      </c>
      <c r="M25" s="20">
        <f t="shared" si="5"/>
        <v>8.7002068560000003E-3</v>
      </c>
      <c r="N25" s="20">
        <f t="shared" si="6"/>
        <v>13.523637600000001</v>
      </c>
      <c r="O25" s="18">
        <f t="shared" si="7"/>
        <v>3.019359246399177E-6</v>
      </c>
      <c r="P25" s="9"/>
    </row>
    <row r="26" spans="1:16" x14ac:dyDescent="0.25">
      <c r="A26" s="22" t="s">
        <v>85</v>
      </c>
      <c r="B26" s="21" t="s">
        <v>8</v>
      </c>
      <c r="C26" s="15">
        <v>8.0000000000000002E-3</v>
      </c>
      <c r="D26" s="15">
        <v>3.6999999999999998E-2</v>
      </c>
      <c r="E26" s="23">
        <v>1216</v>
      </c>
      <c r="F26" s="15">
        <v>3.68</v>
      </c>
      <c r="G26" s="15">
        <v>8.6300000000000008</v>
      </c>
      <c r="H26" s="16">
        <f t="shared" si="0"/>
        <v>4.3150000000000003E-3</v>
      </c>
      <c r="I26" s="19">
        <f t="shared" si="1"/>
        <v>9.0183500000000003E-4</v>
      </c>
      <c r="J26" s="18">
        <f t="shared" si="2"/>
        <v>7.5152916666666674E-5</v>
      </c>
      <c r="K26" s="19">
        <f t="shared" si="3"/>
        <v>1.8848351500000001E-4</v>
      </c>
      <c r="L26" s="18">
        <f t="shared" si="4"/>
        <v>7.5152916666666674E-5</v>
      </c>
      <c r="M26" s="20">
        <f t="shared" si="5"/>
        <v>7.2754636790000006E-3</v>
      </c>
      <c r="N26" s="20">
        <f t="shared" si="6"/>
        <v>11.309010900000001</v>
      </c>
      <c r="O26" s="18">
        <f t="shared" si="7"/>
        <v>2.5249099124442731E-6</v>
      </c>
      <c r="P26" s="9"/>
    </row>
    <row r="27" spans="1:16" x14ac:dyDescent="0.25">
      <c r="A27" s="22" t="s">
        <v>85</v>
      </c>
      <c r="B27" s="21" t="s">
        <v>9</v>
      </c>
      <c r="C27" s="15">
        <v>6.3E-3</v>
      </c>
      <c r="D27" s="15">
        <v>3.5999999999999997E-2</v>
      </c>
      <c r="E27" s="23">
        <v>1031.94</v>
      </c>
      <c r="F27" s="15">
        <v>3.12</v>
      </c>
      <c r="G27" s="15">
        <v>10.050000000000001</v>
      </c>
      <c r="H27" s="16">
        <f t="shared" si="0"/>
        <v>5.025E-3</v>
      </c>
      <c r="I27" s="19">
        <f t="shared" si="1"/>
        <v>1.0502249999999999E-3</v>
      </c>
      <c r="J27" s="18">
        <f t="shared" si="2"/>
        <v>8.7518749999999996E-5</v>
      </c>
      <c r="K27" s="19">
        <f t="shared" si="3"/>
        <v>2.1949702499999998E-4</v>
      </c>
      <c r="L27" s="18">
        <f t="shared" si="4"/>
        <v>8.7518749999999996E-5</v>
      </c>
      <c r="M27" s="20">
        <f t="shared" si="5"/>
        <v>8.4725851649999993E-3</v>
      </c>
      <c r="N27" s="20">
        <f t="shared" si="6"/>
        <v>13.169821499999999</v>
      </c>
      <c r="O27" s="18">
        <f t="shared" si="7"/>
        <v>2.9403643823945471E-6</v>
      </c>
      <c r="P27" s="9"/>
    </row>
    <row r="28" spans="1:16" x14ac:dyDescent="0.25">
      <c r="A28" s="22" t="s">
        <v>85</v>
      </c>
      <c r="B28" s="21" t="s">
        <v>10</v>
      </c>
      <c r="C28" s="15">
        <v>5.0000000000000001E-3</v>
      </c>
      <c r="D28" s="15">
        <v>3.5999999999999997E-2</v>
      </c>
      <c r="E28" s="23">
        <v>1025</v>
      </c>
      <c r="F28" s="15">
        <v>3.1</v>
      </c>
      <c r="G28" s="15">
        <v>10.02</v>
      </c>
      <c r="H28" s="16">
        <f t="shared" si="0"/>
        <v>5.0099999999999997E-3</v>
      </c>
      <c r="I28" s="19">
        <f t="shared" si="1"/>
        <v>1.0470899999999999E-3</v>
      </c>
      <c r="J28" s="18">
        <f t="shared" si="2"/>
        <v>8.7257499999999989E-5</v>
      </c>
      <c r="K28" s="19">
        <f t="shared" si="3"/>
        <v>2.1884180999999996E-4</v>
      </c>
      <c r="L28" s="18">
        <f t="shared" si="4"/>
        <v>8.7257499999999989E-5</v>
      </c>
      <c r="M28" s="20">
        <f t="shared" si="5"/>
        <v>8.447293865999999E-3</v>
      </c>
      <c r="N28" s="20">
        <f t="shared" si="6"/>
        <v>13.130508599999997</v>
      </c>
      <c r="O28" s="18">
        <f t="shared" si="7"/>
        <v>2.9315871752829211E-6</v>
      </c>
      <c r="P28" s="9"/>
    </row>
    <row r="29" spans="1:16" x14ac:dyDescent="0.25">
      <c r="A29" s="1" t="s">
        <v>87</v>
      </c>
      <c r="B29" s="2" t="s">
        <v>88</v>
      </c>
      <c r="C29" s="3">
        <v>1.5900000000000001E-2</v>
      </c>
      <c r="D29" s="3">
        <v>4.8000000000000001E-2</v>
      </c>
      <c r="E29" s="4">
        <v>1769.6</v>
      </c>
      <c r="F29" s="3">
        <v>5.36</v>
      </c>
      <c r="G29" s="3">
        <v>5.86</v>
      </c>
      <c r="H29" s="5">
        <f t="shared" si="0"/>
        <v>2.9300000000000003E-3</v>
      </c>
      <c r="I29" s="7">
        <f t="shared" si="1"/>
        <v>6.1236999999999999E-4</v>
      </c>
      <c r="J29" s="6">
        <f t="shared" si="2"/>
        <v>5.1030833333333333E-5</v>
      </c>
      <c r="K29" s="7">
        <f t="shared" si="3"/>
        <v>1.2798533000000001E-4</v>
      </c>
      <c r="L29" s="6">
        <f t="shared" si="4"/>
        <v>5.103083333333334E-5</v>
      </c>
      <c r="M29" s="8">
        <f t="shared" si="5"/>
        <v>4.940233738000001E-3</v>
      </c>
      <c r="N29" s="8">
        <f t="shared" si="6"/>
        <v>7.6791198000000005</v>
      </c>
      <c r="O29" s="6">
        <f t="shared" si="7"/>
        <v>1.7144811224708506E-6</v>
      </c>
      <c r="P29" s="9"/>
    </row>
    <row r="30" spans="1:16" x14ac:dyDescent="0.25">
      <c r="A30" s="1" t="s">
        <v>87</v>
      </c>
      <c r="B30" s="2" t="s">
        <v>11</v>
      </c>
      <c r="C30" s="3">
        <v>0.01</v>
      </c>
      <c r="D30" s="3">
        <v>4.7E-2</v>
      </c>
      <c r="E30" s="4">
        <v>1600</v>
      </c>
      <c r="F30" s="3">
        <v>4.84</v>
      </c>
      <c r="G30" s="3">
        <v>6.48</v>
      </c>
      <c r="H30" s="5">
        <f t="shared" si="0"/>
        <v>3.2400000000000003E-3</v>
      </c>
      <c r="I30" s="7">
        <f t="shared" si="1"/>
        <v>6.7716E-4</v>
      </c>
      <c r="J30" s="6">
        <f t="shared" si="2"/>
        <v>5.643E-5</v>
      </c>
      <c r="K30" s="7">
        <f t="shared" si="3"/>
        <v>1.4152644E-4</v>
      </c>
      <c r="L30" s="6">
        <f t="shared" si="4"/>
        <v>5.643E-5</v>
      </c>
      <c r="M30" s="8">
        <f t="shared" si="5"/>
        <v>5.4629205840000007E-3</v>
      </c>
      <c r="N30" s="8">
        <f t="shared" si="6"/>
        <v>8.491586400000001</v>
      </c>
      <c r="O30" s="6">
        <f t="shared" si="7"/>
        <v>1.8958767361111113E-6</v>
      </c>
      <c r="P30" s="9"/>
    </row>
    <row r="31" spans="1:16" x14ac:dyDescent="0.25">
      <c r="A31" s="1" t="s">
        <v>87</v>
      </c>
      <c r="B31" s="2" t="s">
        <v>12</v>
      </c>
      <c r="C31" s="3">
        <v>0.01</v>
      </c>
      <c r="D31" s="3">
        <v>4.9000000000000002E-2</v>
      </c>
      <c r="E31" s="4">
        <v>1900</v>
      </c>
      <c r="F31" s="3">
        <v>5.75</v>
      </c>
      <c r="G31" s="3">
        <v>5.46</v>
      </c>
      <c r="H31" s="5">
        <f t="shared" si="0"/>
        <v>2.7299999999999998E-3</v>
      </c>
      <c r="I31" s="7">
        <f t="shared" si="1"/>
        <v>5.7056999999999995E-4</v>
      </c>
      <c r="J31" s="6">
        <f t="shared" si="2"/>
        <v>4.7547499999999998E-5</v>
      </c>
      <c r="K31" s="7">
        <f t="shared" si="3"/>
        <v>1.1924912999999998E-4</v>
      </c>
      <c r="L31" s="6">
        <f t="shared" si="4"/>
        <v>4.7547499999999992E-5</v>
      </c>
      <c r="M31" s="8">
        <f t="shared" si="5"/>
        <v>4.6030164179999989E-3</v>
      </c>
      <c r="N31" s="8">
        <f t="shared" si="6"/>
        <v>7.1549477999999986</v>
      </c>
      <c r="O31" s="6">
        <f t="shared" si="7"/>
        <v>1.5974516943158434E-6</v>
      </c>
      <c r="P31" s="9"/>
    </row>
    <row r="32" spans="1:16" x14ac:dyDescent="0.25">
      <c r="A32" s="1" t="s">
        <v>87</v>
      </c>
      <c r="B32" s="2" t="s">
        <v>13</v>
      </c>
      <c r="C32" s="3">
        <v>6.3E-3</v>
      </c>
      <c r="D32" s="3">
        <v>4.7E-2</v>
      </c>
      <c r="E32" s="4">
        <v>1627.29</v>
      </c>
      <c r="F32" s="3">
        <v>4.92</v>
      </c>
      <c r="G32" s="3">
        <v>6.37</v>
      </c>
      <c r="H32" s="5">
        <f t="shared" si="0"/>
        <v>3.1849999999999999E-3</v>
      </c>
      <c r="I32" s="7">
        <f t="shared" si="1"/>
        <v>6.6566499999999996E-4</v>
      </c>
      <c r="J32" s="6">
        <f t="shared" si="2"/>
        <v>5.547208333333333E-5</v>
      </c>
      <c r="K32" s="7">
        <f t="shared" si="3"/>
        <v>1.39123985E-4</v>
      </c>
      <c r="L32" s="6">
        <f t="shared" si="4"/>
        <v>5.547208333333333E-5</v>
      </c>
      <c r="M32" s="8">
        <f t="shared" si="5"/>
        <v>5.3701858210000002E-3</v>
      </c>
      <c r="N32" s="8">
        <f t="shared" si="6"/>
        <v>8.347439099999999</v>
      </c>
      <c r="O32" s="6">
        <f t="shared" si="7"/>
        <v>1.8636936433684841E-6</v>
      </c>
      <c r="P32" s="9"/>
    </row>
    <row r="33" spans="1:16" x14ac:dyDescent="0.25">
      <c r="A33" s="1" t="s">
        <v>87</v>
      </c>
      <c r="B33" s="2" t="s">
        <v>14</v>
      </c>
      <c r="C33" s="3">
        <v>5.0000000000000001E-3</v>
      </c>
      <c r="D33" s="3">
        <v>4.7E-2</v>
      </c>
      <c r="E33" s="4">
        <v>1625</v>
      </c>
      <c r="F33" s="3">
        <v>4.91</v>
      </c>
      <c r="G33" s="3">
        <v>6.39</v>
      </c>
      <c r="H33" s="5">
        <f t="shared" si="0"/>
        <v>3.1949999999999999E-3</v>
      </c>
      <c r="I33" s="7">
        <f t="shared" si="1"/>
        <v>6.6775499999999991E-4</v>
      </c>
      <c r="J33" s="6">
        <f t="shared" si="2"/>
        <v>5.5646249999999993E-5</v>
      </c>
      <c r="K33" s="7">
        <f t="shared" si="3"/>
        <v>1.3956079499999999E-4</v>
      </c>
      <c r="L33" s="6">
        <f t="shared" si="4"/>
        <v>5.5646249999999999E-5</v>
      </c>
      <c r="M33" s="8">
        <f t="shared" si="5"/>
        <v>5.3870466869999998E-3</v>
      </c>
      <c r="N33" s="8">
        <f t="shared" si="6"/>
        <v>8.3736476999999994</v>
      </c>
      <c r="O33" s="6">
        <f t="shared" si="7"/>
        <v>1.8695451147762344E-6</v>
      </c>
      <c r="P33" s="9"/>
    </row>
    <row r="34" spans="1:16" x14ac:dyDescent="0.25">
      <c r="A34" s="22" t="s">
        <v>89</v>
      </c>
      <c r="B34" s="21" t="s">
        <v>90</v>
      </c>
      <c r="C34" s="15">
        <v>2.01E-2</v>
      </c>
      <c r="D34" s="15">
        <v>0.06</v>
      </c>
      <c r="E34" s="23">
        <v>2828</v>
      </c>
      <c r="F34" s="15">
        <v>8.56</v>
      </c>
      <c r="G34" s="15">
        <v>3.67</v>
      </c>
      <c r="H34" s="16">
        <f t="shared" si="0"/>
        <v>1.835E-3</v>
      </c>
      <c r="I34" s="19">
        <f t="shared" si="1"/>
        <v>3.8351500000000002E-4</v>
      </c>
      <c r="J34" s="18">
        <f t="shared" si="2"/>
        <v>3.1959583333333335E-5</v>
      </c>
      <c r="K34" s="19">
        <f t="shared" si="3"/>
        <v>8.0154635000000002E-5</v>
      </c>
      <c r="L34" s="18">
        <f t="shared" si="4"/>
        <v>3.1959583333333335E-5</v>
      </c>
      <c r="M34" s="20">
        <f t="shared" si="5"/>
        <v>3.0939689110000002E-3</v>
      </c>
      <c r="N34" s="20">
        <f t="shared" si="6"/>
        <v>4.8092781000000002</v>
      </c>
      <c r="O34" s="18">
        <f t="shared" si="7"/>
        <v>1.0737450033221879E-6</v>
      </c>
      <c r="P34" s="9"/>
    </row>
    <row r="35" spans="1:16" x14ac:dyDescent="0.25">
      <c r="A35" s="22" t="s">
        <v>89</v>
      </c>
      <c r="B35" s="21" t="s">
        <v>15</v>
      </c>
      <c r="C35" s="15">
        <v>1.1299999999999999E-2</v>
      </c>
      <c r="D35" s="15">
        <v>5.8000000000000003E-2</v>
      </c>
      <c r="E35" s="23">
        <v>2426.3000000000002</v>
      </c>
      <c r="F35" s="15">
        <v>7.35</v>
      </c>
      <c r="G35" s="15">
        <v>4.2699999999999996</v>
      </c>
      <c r="H35" s="16">
        <f t="shared" si="0"/>
        <v>2.1349999999999997E-3</v>
      </c>
      <c r="I35" s="19">
        <f t="shared" si="1"/>
        <v>4.4621499999999991E-4</v>
      </c>
      <c r="J35" s="18">
        <f t="shared" si="2"/>
        <v>3.7184583333333326E-5</v>
      </c>
      <c r="K35" s="19">
        <f t="shared" si="3"/>
        <v>9.3258934999999985E-5</v>
      </c>
      <c r="L35" s="18">
        <f t="shared" si="4"/>
        <v>3.7184583333333326E-5</v>
      </c>
      <c r="M35" s="20">
        <f t="shared" si="5"/>
        <v>3.5997948909999994E-3</v>
      </c>
      <c r="N35" s="20">
        <f t="shared" si="6"/>
        <v>5.5955360999999995</v>
      </c>
      <c r="O35" s="18">
        <f t="shared" si="7"/>
        <v>1.2492891455546981E-6</v>
      </c>
      <c r="P35" s="9"/>
    </row>
    <row r="36" spans="1:16" x14ac:dyDescent="0.25">
      <c r="A36" s="22" t="s">
        <v>89</v>
      </c>
      <c r="B36" s="21" t="s">
        <v>16</v>
      </c>
      <c r="C36" s="15">
        <v>0.01</v>
      </c>
      <c r="D36" s="15">
        <v>5.8999999999999997E-2</v>
      </c>
      <c r="E36" s="23">
        <v>2600</v>
      </c>
      <c r="F36" s="15">
        <v>7.87</v>
      </c>
      <c r="G36" s="15">
        <v>4</v>
      </c>
      <c r="H36" s="16">
        <f t="shared" si="0"/>
        <v>2E-3</v>
      </c>
      <c r="I36" s="19">
        <f t="shared" si="1"/>
        <v>4.1799999999999997E-4</v>
      </c>
      <c r="J36" s="18">
        <f t="shared" si="2"/>
        <v>3.4833333333333331E-5</v>
      </c>
      <c r="K36" s="19">
        <f t="shared" si="3"/>
        <v>8.7361999999999995E-5</v>
      </c>
      <c r="L36" s="18">
        <f t="shared" si="4"/>
        <v>3.4833333333333331E-5</v>
      </c>
      <c r="M36" s="20">
        <f t="shared" si="5"/>
        <v>3.3721732000000001E-3</v>
      </c>
      <c r="N36" s="20">
        <f t="shared" si="6"/>
        <v>5.2417199999999999</v>
      </c>
      <c r="O36" s="18">
        <f t="shared" si="7"/>
        <v>1.1702942815500686E-6</v>
      </c>
      <c r="P36" s="9"/>
    </row>
    <row r="37" spans="1:16" x14ac:dyDescent="0.25">
      <c r="A37" s="22" t="s">
        <v>89</v>
      </c>
      <c r="B37" s="21" t="s">
        <v>17</v>
      </c>
      <c r="C37" s="15">
        <v>6.3E-3</v>
      </c>
      <c r="D37" s="15">
        <v>5.8999999999999997E-2</v>
      </c>
      <c r="E37" s="23">
        <v>2579.85</v>
      </c>
      <c r="F37" s="15">
        <v>7.81</v>
      </c>
      <c r="G37" s="15">
        <v>4.0199999999999996</v>
      </c>
      <c r="H37" s="16">
        <f t="shared" si="0"/>
        <v>2.0099999999999996E-3</v>
      </c>
      <c r="I37" s="19">
        <f t="shared" si="1"/>
        <v>4.2008999999999992E-4</v>
      </c>
      <c r="J37" s="18">
        <f t="shared" si="2"/>
        <v>3.5007499999999993E-5</v>
      </c>
      <c r="K37" s="19">
        <f t="shared" si="3"/>
        <v>8.7798809999999977E-5</v>
      </c>
      <c r="L37" s="18">
        <f t="shared" si="4"/>
        <v>3.5007499999999993E-5</v>
      </c>
      <c r="M37" s="20">
        <f t="shared" si="5"/>
        <v>3.3890340659999993E-3</v>
      </c>
      <c r="N37" s="20">
        <f t="shared" si="6"/>
        <v>5.2679285999999985</v>
      </c>
      <c r="O37" s="18">
        <f t="shared" si="7"/>
        <v>1.1761457529578185E-6</v>
      </c>
      <c r="P37" s="9"/>
    </row>
    <row r="38" spans="1:16" x14ac:dyDescent="0.25">
      <c r="A38" s="22" t="s">
        <v>89</v>
      </c>
      <c r="B38" s="21" t="s">
        <v>18</v>
      </c>
      <c r="C38" s="15">
        <v>5.0000000000000001E-3</v>
      </c>
      <c r="D38" s="15">
        <v>5.8999999999999997E-2</v>
      </c>
      <c r="E38" s="23">
        <v>2625</v>
      </c>
      <c r="F38" s="15">
        <v>7.95</v>
      </c>
      <c r="G38" s="15">
        <v>3.99</v>
      </c>
      <c r="H38" s="16">
        <f t="shared" si="0"/>
        <v>1.9950000000000002E-3</v>
      </c>
      <c r="I38" s="19">
        <f t="shared" si="1"/>
        <v>4.1695500000000005E-4</v>
      </c>
      <c r="J38" s="18">
        <f t="shared" si="2"/>
        <v>3.4746250000000006E-5</v>
      </c>
      <c r="K38" s="19">
        <f t="shared" si="3"/>
        <v>8.714359500000001E-5</v>
      </c>
      <c r="L38" s="18">
        <f t="shared" si="4"/>
        <v>3.4746250000000006E-5</v>
      </c>
      <c r="M38" s="20">
        <f t="shared" si="5"/>
        <v>3.3637427670000007E-3</v>
      </c>
      <c r="N38" s="20">
        <f t="shared" si="6"/>
        <v>5.2286157000000006</v>
      </c>
      <c r="O38" s="18">
        <f t="shared" si="7"/>
        <v>1.1673685458461935E-6</v>
      </c>
      <c r="P38" s="9"/>
    </row>
    <row r="39" spans="1:16" x14ac:dyDescent="0.25">
      <c r="A39" s="1" t="s">
        <v>91</v>
      </c>
      <c r="B39" s="2" t="s">
        <v>92</v>
      </c>
      <c r="C39" s="3">
        <v>2.53E-2</v>
      </c>
      <c r="D39" s="3">
        <v>7.2999999999999995E-2</v>
      </c>
      <c r="E39" s="4">
        <v>4480</v>
      </c>
      <c r="F39" s="3">
        <v>13.56</v>
      </c>
      <c r="G39" s="3">
        <v>2.31</v>
      </c>
      <c r="H39" s="5">
        <f t="shared" si="0"/>
        <v>1.155E-3</v>
      </c>
      <c r="I39" s="7">
        <f t="shared" si="1"/>
        <v>2.4139499999999999E-4</v>
      </c>
      <c r="J39" s="6">
        <f t="shared" si="2"/>
        <v>2.0116249999999999E-5</v>
      </c>
      <c r="K39" s="7">
        <f t="shared" si="3"/>
        <v>5.0451555E-5</v>
      </c>
      <c r="L39" s="6">
        <f t="shared" si="4"/>
        <v>2.0116249999999999E-5</v>
      </c>
      <c r="M39" s="8">
        <f t="shared" si="5"/>
        <v>1.9474300230000001E-3</v>
      </c>
      <c r="N39" s="8">
        <f t="shared" si="6"/>
        <v>3.0270933000000002</v>
      </c>
      <c r="O39" s="6">
        <f t="shared" si="7"/>
        <v>6.7584494759516468E-7</v>
      </c>
      <c r="P39" s="9"/>
    </row>
    <row r="40" spans="1:16" x14ac:dyDescent="0.25">
      <c r="A40" s="1" t="s">
        <v>91</v>
      </c>
      <c r="B40" s="2" t="s">
        <v>19</v>
      </c>
      <c r="C40" s="3">
        <v>1.4200000000000001E-2</v>
      </c>
      <c r="D40" s="3">
        <v>7.2999999999999995E-2</v>
      </c>
      <c r="E40" s="4">
        <v>3830.4</v>
      </c>
      <c r="F40" s="3">
        <v>11.49</v>
      </c>
      <c r="G40" s="3">
        <v>2.7</v>
      </c>
      <c r="H40" s="5">
        <f t="shared" si="0"/>
        <v>1.3500000000000001E-3</v>
      </c>
      <c r="I40" s="7">
        <f t="shared" si="1"/>
        <v>2.8215E-4</v>
      </c>
      <c r="J40" s="6">
        <f t="shared" si="2"/>
        <v>2.3512499999999999E-5</v>
      </c>
      <c r="K40" s="7">
        <f t="shared" si="3"/>
        <v>5.8969350000000001E-5</v>
      </c>
      <c r="L40" s="6">
        <f t="shared" si="4"/>
        <v>2.3512499999999999E-5</v>
      </c>
      <c r="M40" s="8">
        <f t="shared" si="5"/>
        <v>2.27621691E-3</v>
      </c>
      <c r="N40" s="8">
        <f t="shared" si="6"/>
        <v>3.5381610000000001</v>
      </c>
      <c r="O40" s="6">
        <f t="shared" si="7"/>
        <v>7.8994864004629627E-7</v>
      </c>
      <c r="P40" s="9"/>
    </row>
    <row r="41" spans="1:16" x14ac:dyDescent="0.25">
      <c r="A41" s="1" t="s">
        <v>91</v>
      </c>
      <c r="B41" s="2" t="s">
        <v>20</v>
      </c>
      <c r="C41" s="3">
        <v>0.01</v>
      </c>
      <c r="D41" s="3">
        <v>7.2999999999999995E-2</v>
      </c>
      <c r="E41" s="4">
        <v>4100</v>
      </c>
      <c r="F41" s="3">
        <v>12.4</v>
      </c>
      <c r="G41" s="3">
        <v>2.5299999999999998</v>
      </c>
      <c r="H41" s="5">
        <f t="shared" si="0"/>
        <v>1.2649999999999998E-3</v>
      </c>
      <c r="I41" s="7">
        <f t="shared" si="1"/>
        <v>2.6438499999999996E-4</v>
      </c>
      <c r="J41" s="6">
        <f t="shared" si="2"/>
        <v>2.2032083333333329E-5</v>
      </c>
      <c r="K41" s="7">
        <f t="shared" si="3"/>
        <v>5.5256464999999993E-5</v>
      </c>
      <c r="L41" s="6">
        <f t="shared" si="4"/>
        <v>2.2032083333333332E-5</v>
      </c>
      <c r="M41" s="8">
        <f t="shared" si="5"/>
        <v>2.1328995489999997E-3</v>
      </c>
      <c r="N41" s="8">
        <f t="shared" si="6"/>
        <v>3.3153878999999997</v>
      </c>
      <c r="O41" s="6">
        <f t="shared" si="7"/>
        <v>7.4021113308041833E-7</v>
      </c>
      <c r="P41" s="9"/>
    </row>
    <row r="42" spans="1:16" x14ac:dyDescent="0.25">
      <c r="A42" s="1" t="s">
        <v>91</v>
      </c>
      <c r="B42" s="2" t="s">
        <v>21</v>
      </c>
      <c r="C42" s="3">
        <v>6.3E-3</v>
      </c>
      <c r="D42" s="3">
        <v>7.2999999999999995E-2</v>
      </c>
      <c r="E42" s="4">
        <v>4167.5</v>
      </c>
      <c r="F42" s="3">
        <v>12.61</v>
      </c>
      <c r="G42" s="3">
        <v>2.4900000000000002</v>
      </c>
      <c r="H42" s="5">
        <f t="shared" si="0"/>
        <v>1.245E-3</v>
      </c>
      <c r="I42" s="7">
        <f t="shared" si="1"/>
        <v>2.6020500000000001E-4</v>
      </c>
      <c r="J42" s="6">
        <f t="shared" si="2"/>
        <v>2.1683750000000001E-5</v>
      </c>
      <c r="K42" s="7">
        <f t="shared" si="3"/>
        <v>5.4382845E-5</v>
      </c>
      <c r="L42" s="6">
        <f t="shared" si="4"/>
        <v>2.1683750000000001E-5</v>
      </c>
      <c r="M42" s="8">
        <f t="shared" si="5"/>
        <v>2.099177817E-3</v>
      </c>
      <c r="N42" s="8">
        <f t="shared" si="6"/>
        <v>3.2629706999999999</v>
      </c>
      <c r="O42" s="6">
        <f t="shared" si="7"/>
        <v>7.2850819026491766E-7</v>
      </c>
      <c r="P42" s="9"/>
    </row>
    <row r="43" spans="1:16" x14ac:dyDescent="0.25">
      <c r="A43" s="22" t="s">
        <v>93</v>
      </c>
      <c r="B43" s="21" t="s">
        <v>94</v>
      </c>
      <c r="C43" s="15">
        <v>3.2000000000000001E-2</v>
      </c>
      <c r="D43" s="15">
        <v>9.6000000000000002E-2</v>
      </c>
      <c r="E43" s="23">
        <v>7168</v>
      </c>
      <c r="F43" s="15">
        <v>21.69</v>
      </c>
      <c r="G43" s="15">
        <v>1.45</v>
      </c>
      <c r="H43" s="16">
        <f t="shared" si="0"/>
        <v>7.2499999999999995E-4</v>
      </c>
      <c r="I43" s="19">
        <f t="shared" si="1"/>
        <v>1.5152499999999998E-4</v>
      </c>
      <c r="J43" s="18">
        <f t="shared" si="2"/>
        <v>1.2627083333333331E-5</v>
      </c>
      <c r="K43" s="19">
        <f t="shared" si="3"/>
        <v>3.1668724999999999E-5</v>
      </c>
      <c r="L43" s="18">
        <f t="shared" si="4"/>
        <v>1.2627083333333333E-5</v>
      </c>
      <c r="M43" s="20">
        <f t="shared" si="5"/>
        <v>1.2224127850000001E-3</v>
      </c>
      <c r="N43" s="20">
        <f t="shared" si="6"/>
        <v>1.9001234999999999</v>
      </c>
      <c r="O43" s="18">
        <f t="shared" si="7"/>
        <v>4.2423167706189982E-7</v>
      </c>
      <c r="P43" s="9"/>
    </row>
    <row r="44" spans="1:16" x14ac:dyDescent="0.25">
      <c r="A44" s="22" t="s">
        <v>93</v>
      </c>
      <c r="B44" s="21" t="s">
        <v>22</v>
      </c>
      <c r="C44" s="15">
        <v>1.7899999999999999E-2</v>
      </c>
      <c r="D44" s="15">
        <v>9.2999999999999999E-2</v>
      </c>
      <c r="E44" s="23">
        <v>6087.6</v>
      </c>
      <c r="F44" s="15">
        <v>18.43</v>
      </c>
      <c r="G44" s="15">
        <v>1.7</v>
      </c>
      <c r="H44" s="16">
        <f t="shared" si="0"/>
        <v>8.4999999999999995E-4</v>
      </c>
      <c r="I44" s="19">
        <f t="shared" si="1"/>
        <v>1.7764999999999998E-4</v>
      </c>
      <c r="J44" s="18">
        <f t="shared" si="2"/>
        <v>1.4804166666666665E-5</v>
      </c>
      <c r="K44" s="19">
        <f t="shared" si="3"/>
        <v>3.7128849999999993E-5</v>
      </c>
      <c r="L44" s="18">
        <f t="shared" si="4"/>
        <v>1.4804166666666663E-5</v>
      </c>
      <c r="M44" s="20">
        <f t="shared" si="5"/>
        <v>1.4331736099999998E-3</v>
      </c>
      <c r="N44" s="20">
        <f t="shared" si="6"/>
        <v>2.2277309999999995</v>
      </c>
      <c r="O44" s="18">
        <f t="shared" si="7"/>
        <v>4.9737506965877901E-7</v>
      </c>
      <c r="P44" s="9"/>
    </row>
    <row r="45" spans="1:16" x14ac:dyDescent="0.25">
      <c r="A45" s="22" t="s">
        <v>93</v>
      </c>
      <c r="B45" s="21" t="s">
        <v>23</v>
      </c>
      <c r="C45" s="15">
        <v>0.01</v>
      </c>
      <c r="D45" s="15">
        <v>9.5000000000000001E-2</v>
      </c>
      <c r="E45" s="23">
        <v>6500</v>
      </c>
      <c r="F45" s="15">
        <v>19.66</v>
      </c>
      <c r="G45" s="15">
        <v>1.75</v>
      </c>
      <c r="H45" s="16">
        <f t="shared" si="0"/>
        <v>8.7500000000000002E-4</v>
      </c>
      <c r="I45" s="19">
        <f t="shared" si="1"/>
        <v>1.8287499999999999E-4</v>
      </c>
      <c r="J45" s="18">
        <f t="shared" si="2"/>
        <v>1.5239583333333332E-5</v>
      </c>
      <c r="K45" s="19">
        <f t="shared" si="3"/>
        <v>3.8220874999999997E-5</v>
      </c>
      <c r="L45" s="18">
        <f t="shared" si="4"/>
        <v>1.5239583333333332E-5</v>
      </c>
      <c r="M45" s="20">
        <f t="shared" si="5"/>
        <v>1.4753257749999999E-3</v>
      </c>
      <c r="N45" s="20">
        <f t="shared" si="6"/>
        <v>2.2932524999999999</v>
      </c>
      <c r="O45" s="18">
        <f t="shared" si="7"/>
        <v>5.1200374817815503E-7</v>
      </c>
      <c r="P45" s="9"/>
    </row>
    <row r="46" spans="1:16" x14ac:dyDescent="0.25">
      <c r="A46" s="22" t="s">
        <v>93</v>
      </c>
      <c r="B46" s="21" t="s">
        <v>24</v>
      </c>
      <c r="C46" s="15">
        <v>6.3E-3</v>
      </c>
      <c r="D46" s="15">
        <v>9.5000000000000001E-2</v>
      </c>
      <c r="E46" s="23">
        <v>6548.9</v>
      </c>
      <c r="F46" s="15">
        <v>19.82</v>
      </c>
      <c r="G46" s="15">
        <v>1.58</v>
      </c>
      <c r="H46" s="16">
        <f t="shared" si="0"/>
        <v>7.9000000000000001E-4</v>
      </c>
      <c r="I46" s="19">
        <f t="shared" si="1"/>
        <v>1.6511E-4</v>
      </c>
      <c r="J46" s="18">
        <f t="shared" si="2"/>
        <v>1.3759166666666667E-5</v>
      </c>
      <c r="K46" s="19">
        <f t="shared" si="3"/>
        <v>3.4507990000000002E-5</v>
      </c>
      <c r="L46" s="18">
        <f t="shared" si="4"/>
        <v>1.3759166666666667E-5</v>
      </c>
      <c r="M46" s="20">
        <f t="shared" si="5"/>
        <v>1.3320084140000001E-3</v>
      </c>
      <c r="N46" s="20">
        <f t="shared" si="6"/>
        <v>2.0704794</v>
      </c>
      <c r="O46" s="18">
        <f t="shared" si="7"/>
        <v>4.6226624121227709E-7</v>
      </c>
      <c r="P46" s="9"/>
    </row>
    <row r="47" spans="1:16" x14ac:dyDescent="0.25">
      <c r="A47" s="1" t="s">
        <v>95</v>
      </c>
      <c r="B47" s="2" t="s">
        <v>25</v>
      </c>
      <c r="C47" s="3">
        <v>1.5900000000000001E-2</v>
      </c>
      <c r="D47" s="3">
        <v>0.115</v>
      </c>
      <c r="E47" s="4">
        <v>9353.6</v>
      </c>
      <c r="F47" s="3">
        <v>28.31</v>
      </c>
      <c r="G47" s="3">
        <v>1.1100000000000001</v>
      </c>
      <c r="H47" s="5">
        <f t="shared" si="0"/>
        <v>5.5500000000000005E-4</v>
      </c>
      <c r="I47" s="7">
        <f t="shared" si="1"/>
        <v>1.15995E-4</v>
      </c>
      <c r="J47" s="6">
        <f t="shared" si="2"/>
        <v>9.6662500000000008E-6</v>
      </c>
      <c r="K47" s="7">
        <f t="shared" si="3"/>
        <v>2.4242955000000002E-5</v>
      </c>
      <c r="L47" s="6">
        <f t="shared" si="4"/>
        <v>9.6662500000000008E-6</v>
      </c>
      <c r="M47" s="8">
        <f t="shared" si="5"/>
        <v>9.3577806300000014E-4</v>
      </c>
      <c r="N47" s="8">
        <f t="shared" si="6"/>
        <v>1.4545773000000002</v>
      </c>
      <c r="O47" s="6">
        <f t="shared" si="7"/>
        <v>3.2475666313014409E-7</v>
      </c>
      <c r="P47" s="9"/>
    </row>
    <row r="48" spans="1:16" x14ac:dyDescent="0.25">
      <c r="A48" s="1" t="s">
        <v>95</v>
      </c>
      <c r="B48" s="2" t="s">
        <v>26</v>
      </c>
      <c r="C48" s="3">
        <v>1.4200000000000001E-2</v>
      </c>
      <c r="D48" s="3">
        <v>0.11600000000000001</v>
      </c>
      <c r="E48" s="4">
        <v>9878.4</v>
      </c>
      <c r="F48" s="3">
        <v>29.89</v>
      </c>
      <c r="G48" s="3">
        <v>1.0900000000000001</v>
      </c>
      <c r="H48" s="5">
        <f t="shared" si="0"/>
        <v>5.4500000000000002E-4</v>
      </c>
      <c r="I48" s="7">
        <f t="shared" si="1"/>
        <v>1.13905E-4</v>
      </c>
      <c r="J48" s="6">
        <f t="shared" si="2"/>
        <v>9.4920833333333334E-6</v>
      </c>
      <c r="K48" s="7">
        <f t="shared" si="3"/>
        <v>2.3806144999999999E-5</v>
      </c>
      <c r="L48" s="6">
        <f t="shared" si="4"/>
        <v>9.4920833333333334E-6</v>
      </c>
      <c r="M48" s="8">
        <f t="shared" si="5"/>
        <v>9.1891719699999997E-4</v>
      </c>
      <c r="N48" s="8">
        <f t="shared" si="6"/>
        <v>1.4283686999999998</v>
      </c>
      <c r="O48" s="6">
        <f t="shared" si="7"/>
        <v>3.1890519172239365E-7</v>
      </c>
      <c r="P48" s="9"/>
    </row>
    <row r="49" spans="1:16" x14ac:dyDescent="0.25">
      <c r="A49" s="1" t="s">
        <v>95</v>
      </c>
      <c r="B49" s="2" t="s">
        <v>27</v>
      </c>
      <c r="C49" s="3">
        <v>0.01</v>
      </c>
      <c r="D49" s="3">
        <v>0.11600000000000001</v>
      </c>
      <c r="E49" s="4">
        <v>10530</v>
      </c>
      <c r="F49" s="3">
        <v>31.76</v>
      </c>
      <c r="G49" s="3">
        <v>0.98</v>
      </c>
      <c r="H49" s="5">
        <f t="shared" si="0"/>
        <v>4.8999999999999998E-4</v>
      </c>
      <c r="I49" s="7">
        <f t="shared" si="1"/>
        <v>1.0240999999999999E-4</v>
      </c>
      <c r="J49" s="6">
        <f t="shared" si="2"/>
        <v>8.5341666666666653E-6</v>
      </c>
      <c r="K49" s="7">
        <f t="shared" si="3"/>
        <v>2.1403689999999999E-5</v>
      </c>
      <c r="L49" s="6">
        <f t="shared" si="4"/>
        <v>8.534166666666667E-6</v>
      </c>
      <c r="M49" s="8">
        <f t="shared" si="5"/>
        <v>8.2618243399999996E-4</v>
      </c>
      <c r="N49" s="8">
        <f t="shared" si="6"/>
        <v>1.2842213999999998</v>
      </c>
      <c r="O49" s="6">
        <f t="shared" si="7"/>
        <v>2.8672209897976677E-7</v>
      </c>
      <c r="P49" s="9"/>
    </row>
    <row r="50" spans="1:16" x14ac:dyDescent="0.25">
      <c r="A50" s="22" t="s">
        <v>96</v>
      </c>
      <c r="B50" s="21" t="s">
        <v>28</v>
      </c>
      <c r="C50" s="15">
        <v>1.7899999999999999E-2</v>
      </c>
      <c r="D50" s="15">
        <v>0.14699999999999999</v>
      </c>
      <c r="E50" s="23">
        <v>15699.6</v>
      </c>
      <c r="F50" s="15">
        <v>47.53</v>
      </c>
      <c r="G50" s="15">
        <v>0.67</v>
      </c>
      <c r="H50" s="16">
        <f t="shared" si="0"/>
        <v>3.3500000000000001E-4</v>
      </c>
      <c r="I50" s="19">
        <f t="shared" si="1"/>
        <v>7.0015E-5</v>
      </c>
      <c r="J50" s="18">
        <f t="shared" si="2"/>
        <v>5.8345833333333333E-6</v>
      </c>
      <c r="K50" s="19">
        <f t="shared" si="3"/>
        <v>1.4633135E-5</v>
      </c>
      <c r="L50" s="18">
        <f t="shared" si="4"/>
        <v>5.8345833333333333E-6</v>
      </c>
      <c r="M50" s="20">
        <f t="shared" si="5"/>
        <v>5.6483901099999999E-4</v>
      </c>
      <c r="N50" s="20">
        <f t="shared" si="6"/>
        <v>0.87798809999999994</v>
      </c>
      <c r="O50" s="18">
        <f t="shared" si="7"/>
        <v>1.9602429215963647E-7</v>
      </c>
      <c r="P50" s="9"/>
    </row>
    <row r="51" spans="1:16" x14ac:dyDescent="0.25">
      <c r="A51" s="22" t="s">
        <v>96</v>
      </c>
      <c r="B51" s="21" t="s">
        <v>29</v>
      </c>
      <c r="C51" s="15">
        <v>1.1299999999999999E-2</v>
      </c>
      <c r="D51" s="15">
        <v>0.14699999999999999</v>
      </c>
      <c r="E51" s="23">
        <v>16984.099999999999</v>
      </c>
      <c r="F51" s="15">
        <v>51.42</v>
      </c>
      <c r="G51" s="15">
        <v>0.61</v>
      </c>
      <c r="H51" s="16">
        <f t="shared" si="0"/>
        <v>3.0499999999999999E-4</v>
      </c>
      <c r="I51" s="19">
        <f t="shared" si="1"/>
        <v>6.3744999999999994E-5</v>
      </c>
      <c r="J51" s="18">
        <f t="shared" si="2"/>
        <v>5.3120833333333328E-6</v>
      </c>
      <c r="K51" s="19">
        <f t="shared" si="3"/>
        <v>1.3322704999999999E-5</v>
      </c>
      <c r="L51" s="18">
        <f t="shared" si="4"/>
        <v>5.3120833333333328E-6</v>
      </c>
      <c r="M51" s="20">
        <f t="shared" si="5"/>
        <v>5.1425641300000002E-4</v>
      </c>
      <c r="N51" s="20">
        <f t="shared" si="6"/>
        <v>0.79936229999999997</v>
      </c>
      <c r="O51" s="18">
        <f t="shared" si="7"/>
        <v>1.7846987793638546E-7</v>
      </c>
      <c r="P51" s="9"/>
    </row>
    <row r="52" spans="1:16" x14ac:dyDescent="0.25">
      <c r="A52" s="22" t="s">
        <v>96</v>
      </c>
      <c r="B52" s="21" t="s">
        <v>30</v>
      </c>
      <c r="C52" s="15">
        <v>5.0000000000000001E-3</v>
      </c>
      <c r="D52" s="15">
        <v>0.14699999999999999</v>
      </c>
      <c r="E52" s="23">
        <v>16625</v>
      </c>
      <c r="F52" s="15">
        <v>49.58</v>
      </c>
      <c r="G52" s="15">
        <v>0.62</v>
      </c>
      <c r="H52" s="16">
        <f t="shared" si="0"/>
        <v>3.1E-4</v>
      </c>
      <c r="I52" s="19">
        <f t="shared" si="1"/>
        <v>6.4789999999999995E-5</v>
      </c>
      <c r="J52" s="18">
        <f t="shared" si="2"/>
        <v>5.3991666666666665E-6</v>
      </c>
      <c r="K52" s="19">
        <f t="shared" si="3"/>
        <v>1.3541109999999999E-5</v>
      </c>
      <c r="L52" s="18">
        <f t="shared" si="4"/>
        <v>5.3991666666666665E-6</v>
      </c>
      <c r="M52" s="20">
        <f t="shared" si="5"/>
        <v>5.2268684599999994E-4</v>
      </c>
      <c r="N52" s="20">
        <f t="shared" si="6"/>
        <v>0.81246659999999993</v>
      </c>
      <c r="O52" s="18">
        <f t="shared" si="7"/>
        <v>1.813956136402606E-7</v>
      </c>
      <c r="P52" s="9"/>
    </row>
    <row r="53" spans="1:16" x14ac:dyDescent="0.25">
      <c r="A53" s="1" t="s">
        <v>97</v>
      </c>
      <c r="B53" s="2" t="s">
        <v>31</v>
      </c>
      <c r="C53" s="3">
        <v>1.4200000000000001E-2</v>
      </c>
      <c r="D53" s="3">
        <v>0.184</v>
      </c>
      <c r="E53" s="4">
        <v>26812.799999999999</v>
      </c>
      <c r="F53" s="3">
        <v>81.14</v>
      </c>
      <c r="G53" s="3">
        <v>0.47</v>
      </c>
      <c r="H53" s="5">
        <f t="shared" si="0"/>
        <v>2.3499999999999999E-4</v>
      </c>
      <c r="I53" s="7">
        <f t="shared" si="1"/>
        <v>4.9115E-5</v>
      </c>
      <c r="J53" s="6">
        <f t="shared" si="2"/>
        <v>4.0929166666666669E-6</v>
      </c>
      <c r="K53" s="7">
        <f t="shared" si="3"/>
        <v>1.0265035E-5</v>
      </c>
      <c r="L53" s="6">
        <f t="shared" si="4"/>
        <v>4.0929166666666669E-6</v>
      </c>
      <c r="M53" s="8">
        <f t="shared" si="5"/>
        <v>3.9623035100000003E-4</v>
      </c>
      <c r="N53" s="8">
        <f t="shared" si="6"/>
        <v>0.61590210000000001</v>
      </c>
      <c r="O53" s="6">
        <f t="shared" si="7"/>
        <v>1.3750957808213305E-7</v>
      </c>
      <c r="P53" s="9"/>
    </row>
    <row r="54" spans="1:16" x14ac:dyDescent="0.25">
      <c r="A54" s="1" t="s">
        <v>97</v>
      </c>
      <c r="B54" s="2" t="s">
        <v>32</v>
      </c>
      <c r="C54" s="3">
        <v>0.01</v>
      </c>
      <c r="D54" s="3">
        <v>0.184</v>
      </c>
      <c r="E54" s="4">
        <v>25900</v>
      </c>
      <c r="F54" s="3">
        <v>78.349999999999994</v>
      </c>
      <c r="G54" s="3">
        <v>0.4</v>
      </c>
      <c r="H54" s="5">
        <f t="shared" si="0"/>
        <v>2.0000000000000001E-4</v>
      </c>
      <c r="I54" s="7">
        <f t="shared" si="1"/>
        <v>4.18E-5</v>
      </c>
      <c r="J54" s="6">
        <f t="shared" si="2"/>
        <v>3.4833333333333332E-6</v>
      </c>
      <c r="K54" s="7">
        <f t="shared" si="3"/>
        <v>8.7361999999999995E-6</v>
      </c>
      <c r="L54" s="6">
        <f t="shared" si="4"/>
        <v>3.4833333333333332E-6</v>
      </c>
      <c r="M54" s="8">
        <f t="shared" si="5"/>
        <v>3.3721731999999998E-4</v>
      </c>
      <c r="N54" s="8">
        <f t="shared" si="6"/>
        <v>0.52417199999999997</v>
      </c>
      <c r="O54" s="6">
        <f t="shared" si="7"/>
        <v>1.1702942815500686E-7</v>
      </c>
      <c r="P54" s="9"/>
    </row>
    <row r="55" spans="1:16" x14ac:dyDescent="0.25">
      <c r="A55" s="1" t="s">
        <v>97</v>
      </c>
      <c r="B55" s="2" t="s">
        <v>33</v>
      </c>
      <c r="C55" s="3">
        <v>5.0000000000000001E-3</v>
      </c>
      <c r="D55" s="3">
        <v>0.184</v>
      </c>
      <c r="E55" s="4">
        <v>26250</v>
      </c>
      <c r="F55" s="3">
        <v>79.47</v>
      </c>
      <c r="G55" s="3">
        <v>0.38600000000000001</v>
      </c>
      <c r="H55" s="5">
        <f t="shared" si="0"/>
        <v>1.93E-4</v>
      </c>
      <c r="I55" s="7">
        <f t="shared" si="1"/>
        <v>4.0336999999999997E-5</v>
      </c>
      <c r="J55" s="6">
        <f t="shared" si="2"/>
        <v>3.3614166666666664E-6</v>
      </c>
      <c r="K55" s="7">
        <f t="shared" si="3"/>
        <v>8.4304330000000001E-6</v>
      </c>
      <c r="L55" s="6">
        <f t="shared" si="4"/>
        <v>3.3614166666666668E-6</v>
      </c>
      <c r="M55" s="8">
        <f t="shared" si="5"/>
        <v>3.2541471380000001E-4</v>
      </c>
      <c r="N55" s="8">
        <f t="shared" si="6"/>
        <v>0.50582598000000001</v>
      </c>
      <c r="O55" s="6">
        <f t="shared" si="7"/>
        <v>1.1293339816958162E-7</v>
      </c>
      <c r="P55" s="9"/>
    </row>
    <row r="56" spans="1:16" x14ac:dyDescent="0.25">
      <c r="A56" s="22" t="s">
        <v>98</v>
      </c>
      <c r="B56" s="21" t="s">
        <v>34</v>
      </c>
      <c r="C56" s="15">
        <v>1.7899999999999999E-2</v>
      </c>
      <c r="D56" s="15">
        <v>0.23200000000000001</v>
      </c>
      <c r="E56" s="23">
        <v>42613</v>
      </c>
      <c r="F56" s="15">
        <v>129.01</v>
      </c>
      <c r="G56" s="15">
        <v>0.24299999999999999</v>
      </c>
      <c r="H56" s="16">
        <f t="shared" si="0"/>
        <v>1.215E-4</v>
      </c>
      <c r="I56" s="19">
        <f t="shared" si="1"/>
        <v>2.53935E-5</v>
      </c>
      <c r="J56" s="18">
        <f t="shared" si="2"/>
        <v>2.116125E-6</v>
      </c>
      <c r="K56" s="19">
        <f t="shared" si="3"/>
        <v>5.3072415E-6</v>
      </c>
      <c r="L56" s="18">
        <f t="shared" si="4"/>
        <v>2.116125E-6</v>
      </c>
      <c r="M56" s="20">
        <f t="shared" si="5"/>
        <v>2.0485952189999999E-4</v>
      </c>
      <c r="N56" s="20">
        <f t="shared" si="6"/>
        <v>0.31843449000000001</v>
      </c>
      <c r="O56" s="18">
        <f t="shared" si="7"/>
        <v>7.1095377604166665E-8</v>
      </c>
      <c r="P56" s="9"/>
    </row>
    <row r="57" spans="1:16" x14ac:dyDescent="0.25">
      <c r="A57" s="22" t="s">
        <v>98</v>
      </c>
      <c r="B57" s="21" t="s">
        <v>35</v>
      </c>
      <c r="C57" s="15">
        <v>1.43E-2</v>
      </c>
      <c r="D57" s="15">
        <v>0.23200000000000001</v>
      </c>
      <c r="E57" s="23">
        <v>52214.400000000001</v>
      </c>
      <c r="F57" s="15">
        <v>158.02000000000001</v>
      </c>
      <c r="G57" s="15">
        <v>0.2</v>
      </c>
      <c r="H57" s="16">
        <f t="shared" si="0"/>
        <v>1E-4</v>
      </c>
      <c r="I57" s="19">
        <f t="shared" si="1"/>
        <v>2.09E-5</v>
      </c>
      <c r="J57" s="18">
        <f t="shared" si="2"/>
        <v>1.7416666666666666E-6</v>
      </c>
      <c r="K57" s="19">
        <f t="shared" si="3"/>
        <v>4.3680999999999997E-6</v>
      </c>
      <c r="L57" s="18">
        <f t="shared" si="4"/>
        <v>1.7416666666666666E-6</v>
      </c>
      <c r="M57" s="20">
        <f t="shared" si="5"/>
        <v>1.6860865999999999E-4</v>
      </c>
      <c r="N57" s="20">
        <f t="shared" si="6"/>
        <v>0.26208599999999999</v>
      </c>
      <c r="O57" s="18">
        <f t="shared" si="7"/>
        <v>5.8514714077503428E-8</v>
      </c>
      <c r="P57" s="9"/>
    </row>
    <row r="58" spans="1:16" x14ac:dyDescent="0.25">
      <c r="A58" s="22" t="s">
        <v>98</v>
      </c>
      <c r="B58" s="21" t="s">
        <v>36</v>
      </c>
      <c r="C58" s="15">
        <v>5.0000000000000001E-3</v>
      </c>
      <c r="D58" s="15">
        <v>0.23200000000000001</v>
      </c>
      <c r="E58" s="23">
        <v>41650</v>
      </c>
      <c r="F58" s="15">
        <v>126.1</v>
      </c>
      <c r="G58" s="15">
        <v>0.25</v>
      </c>
      <c r="H58" s="16">
        <f t="shared" si="0"/>
        <v>1.25E-4</v>
      </c>
      <c r="I58" s="19">
        <f t="shared" si="1"/>
        <v>2.6124999999999998E-5</v>
      </c>
      <c r="J58" s="18">
        <f t="shared" si="2"/>
        <v>2.1770833333333332E-6</v>
      </c>
      <c r="K58" s="19">
        <f t="shared" si="3"/>
        <v>5.4601249999999997E-6</v>
      </c>
      <c r="L58" s="18">
        <f t="shared" si="4"/>
        <v>2.1770833333333332E-6</v>
      </c>
      <c r="M58" s="20">
        <f t="shared" si="5"/>
        <v>2.10760825E-4</v>
      </c>
      <c r="N58" s="20">
        <f t="shared" si="6"/>
        <v>0.3276075</v>
      </c>
      <c r="O58" s="18">
        <f t="shared" si="7"/>
        <v>7.314339259687929E-8</v>
      </c>
      <c r="P58" s="9"/>
    </row>
    <row r="59" spans="1:16" x14ac:dyDescent="0.25">
      <c r="A59" s="22" t="s">
        <v>99</v>
      </c>
      <c r="B59" s="21" t="s">
        <v>37</v>
      </c>
      <c r="C59" s="15">
        <v>2.2599999999999999E-2</v>
      </c>
      <c r="D59" s="15">
        <v>0.29199999999999998</v>
      </c>
      <c r="E59" s="23">
        <v>67936.399999999994</v>
      </c>
      <c r="F59" s="15">
        <v>205.62</v>
      </c>
      <c r="G59" s="15">
        <v>0.152</v>
      </c>
      <c r="H59" s="16">
        <f t="shared" si="0"/>
        <v>7.6000000000000004E-5</v>
      </c>
      <c r="I59" s="19">
        <f t="shared" si="1"/>
        <v>1.5883999999999999E-5</v>
      </c>
      <c r="J59" s="18">
        <f t="shared" si="2"/>
        <v>1.3236666666666665E-6</v>
      </c>
      <c r="K59" s="19">
        <f t="shared" si="3"/>
        <v>3.319756E-6</v>
      </c>
      <c r="L59" s="18">
        <f t="shared" si="4"/>
        <v>1.3236666666666667E-6</v>
      </c>
      <c r="M59" s="20">
        <f t="shared" si="5"/>
        <v>1.2814258159999999E-4</v>
      </c>
      <c r="N59" s="20">
        <f t="shared" si="6"/>
        <v>0.19918536000000001</v>
      </c>
      <c r="O59" s="18">
        <f t="shared" si="7"/>
        <v>4.4471182698902608E-8</v>
      </c>
      <c r="P59" s="9"/>
    </row>
    <row r="60" spans="1:16" x14ac:dyDescent="0.25">
      <c r="A60" s="22" t="s">
        <v>99</v>
      </c>
      <c r="B60" s="21" t="s">
        <v>38</v>
      </c>
      <c r="C60" s="15">
        <v>1.5900000000000001E-2</v>
      </c>
      <c r="D60" s="15">
        <v>0.29199999999999998</v>
      </c>
      <c r="E60" s="23">
        <v>65475.199999999997</v>
      </c>
      <c r="F60" s="15">
        <v>198.14</v>
      </c>
      <c r="G60" s="15">
        <v>0.16</v>
      </c>
      <c r="H60" s="16">
        <f t="shared" si="0"/>
        <v>8.0000000000000007E-5</v>
      </c>
      <c r="I60" s="19">
        <f t="shared" si="1"/>
        <v>1.6719999999999999E-5</v>
      </c>
      <c r="J60" s="18">
        <f t="shared" si="2"/>
        <v>1.3933333333333333E-6</v>
      </c>
      <c r="K60" s="19">
        <f t="shared" si="3"/>
        <v>3.49448E-6</v>
      </c>
      <c r="L60" s="18">
        <f t="shared" si="4"/>
        <v>1.3933333333333333E-6</v>
      </c>
      <c r="M60" s="20">
        <f t="shared" si="5"/>
        <v>1.34886928E-4</v>
      </c>
      <c r="N60" s="20">
        <f t="shared" si="6"/>
        <v>0.20966880000000002</v>
      </c>
      <c r="O60" s="18">
        <f t="shared" si="7"/>
        <v>4.6811771262002748E-8</v>
      </c>
      <c r="P60" s="9"/>
    </row>
    <row r="61" spans="1:16" x14ac:dyDescent="0.25">
      <c r="A61" s="22" t="s">
        <v>99</v>
      </c>
      <c r="B61" s="21" t="s">
        <v>39</v>
      </c>
      <c r="C61" s="15">
        <v>0.01</v>
      </c>
      <c r="D61" s="15">
        <v>0.29199999999999998</v>
      </c>
      <c r="E61" s="23">
        <v>66500</v>
      </c>
      <c r="F61" s="15">
        <v>201.16</v>
      </c>
      <c r="G61" s="15">
        <v>0.157</v>
      </c>
      <c r="H61" s="16">
        <f t="shared" si="0"/>
        <v>7.8499999999999997E-5</v>
      </c>
      <c r="I61" s="19">
        <f t="shared" si="1"/>
        <v>1.64065E-5</v>
      </c>
      <c r="J61" s="18">
        <f t="shared" si="2"/>
        <v>1.3672083333333334E-6</v>
      </c>
      <c r="K61" s="19">
        <f t="shared" si="3"/>
        <v>3.4289584999999995E-6</v>
      </c>
      <c r="L61" s="18">
        <f t="shared" si="4"/>
        <v>1.3672083333333332E-6</v>
      </c>
      <c r="M61" s="20">
        <f t="shared" si="5"/>
        <v>1.3235779809999998E-4</v>
      </c>
      <c r="N61" s="20">
        <f t="shared" si="6"/>
        <v>0.20573750999999996</v>
      </c>
      <c r="O61" s="18">
        <f t="shared" si="7"/>
        <v>4.5934050550840186E-8</v>
      </c>
      <c r="P61" s="9"/>
    </row>
    <row r="62" spans="1:16" x14ac:dyDescent="0.25">
      <c r="A62" s="22" t="s">
        <v>99</v>
      </c>
      <c r="B62" s="21" t="s">
        <v>40</v>
      </c>
      <c r="C62" s="15">
        <v>5.0000000000000001E-3</v>
      </c>
      <c r="D62" s="15">
        <v>0.29199999999999998</v>
      </c>
      <c r="E62" s="23">
        <v>66150</v>
      </c>
      <c r="F62" s="15">
        <v>200.28</v>
      </c>
      <c r="G62" s="15">
        <v>0.157</v>
      </c>
      <c r="H62" s="16">
        <f t="shared" si="0"/>
        <v>7.8499999999999997E-5</v>
      </c>
      <c r="I62" s="19">
        <f t="shared" si="1"/>
        <v>1.64065E-5</v>
      </c>
      <c r="J62" s="18">
        <f t="shared" si="2"/>
        <v>1.3672083333333334E-6</v>
      </c>
      <c r="K62" s="19">
        <f t="shared" si="3"/>
        <v>3.4289584999999995E-6</v>
      </c>
      <c r="L62" s="18">
        <f t="shared" si="4"/>
        <v>1.3672083333333332E-6</v>
      </c>
      <c r="M62" s="20">
        <f t="shared" si="5"/>
        <v>1.3235779809999998E-4</v>
      </c>
      <c r="N62" s="20">
        <f t="shared" si="6"/>
        <v>0.20573750999999996</v>
      </c>
      <c r="O62" s="18">
        <f t="shared" si="7"/>
        <v>4.5934050550840186E-8</v>
      </c>
      <c r="P62" s="9"/>
    </row>
    <row r="63" spans="1:16" x14ac:dyDescent="0.25">
      <c r="A63" s="22" t="s">
        <v>100</v>
      </c>
      <c r="B63" s="21" t="s">
        <v>41</v>
      </c>
      <c r="C63" s="15">
        <v>2.53E-2</v>
      </c>
      <c r="D63" s="15">
        <v>0.32800000000000001</v>
      </c>
      <c r="E63" s="23">
        <v>85133.3</v>
      </c>
      <c r="F63" s="15">
        <v>257.60000000000002</v>
      </c>
      <c r="G63" s="15">
        <v>0.121</v>
      </c>
      <c r="H63" s="16">
        <f t="shared" si="0"/>
        <v>6.05E-5</v>
      </c>
      <c r="I63" s="19">
        <f t="shared" si="1"/>
        <v>1.2644499999999999E-5</v>
      </c>
      <c r="J63" s="18">
        <f t="shared" si="2"/>
        <v>1.0537083333333333E-6</v>
      </c>
      <c r="K63" s="19">
        <f t="shared" si="3"/>
        <v>2.6427004999999998E-6</v>
      </c>
      <c r="L63" s="18">
        <f t="shared" si="4"/>
        <v>1.0537083333333333E-6</v>
      </c>
      <c r="M63" s="20">
        <f t="shared" si="5"/>
        <v>1.020082393E-4</v>
      </c>
      <c r="N63" s="20">
        <f t="shared" si="6"/>
        <v>0.15856202999999999</v>
      </c>
      <c r="O63" s="18">
        <f t="shared" si="7"/>
        <v>3.5401402016889575E-8</v>
      </c>
      <c r="P63" s="9"/>
    </row>
    <row r="64" spans="1:16" x14ac:dyDescent="0.25">
      <c r="A64" s="22" t="s">
        <v>100</v>
      </c>
      <c r="B64" s="21" t="s">
        <v>42</v>
      </c>
      <c r="C64" s="15">
        <v>1.7899999999999999E-2</v>
      </c>
      <c r="D64" s="15">
        <v>0.32800000000000001</v>
      </c>
      <c r="E64" s="23">
        <v>82983.600000000006</v>
      </c>
      <c r="F64" s="15">
        <v>251.2</v>
      </c>
      <c r="G64" s="15">
        <v>0.125</v>
      </c>
      <c r="H64" s="16">
        <f t="shared" si="0"/>
        <v>6.2500000000000001E-5</v>
      </c>
      <c r="I64" s="19">
        <f t="shared" si="1"/>
        <v>1.3062499999999999E-5</v>
      </c>
      <c r="J64" s="18">
        <f t="shared" si="2"/>
        <v>1.0885416666666666E-6</v>
      </c>
      <c r="K64" s="19">
        <f t="shared" si="3"/>
        <v>2.7300624999999998E-6</v>
      </c>
      <c r="L64" s="18">
        <f t="shared" si="4"/>
        <v>1.0885416666666666E-6</v>
      </c>
      <c r="M64" s="20">
        <f t="shared" si="5"/>
        <v>1.053804125E-4</v>
      </c>
      <c r="N64" s="20">
        <f t="shared" si="6"/>
        <v>0.16380375</v>
      </c>
      <c r="O64" s="18">
        <f t="shared" si="7"/>
        <v>3.6571696298439645E-8</v>
      </c>
      <c r="P64" s="9"/>
    </row>
    <row r="65" spans="1:16" x14ac:dyDescent="0.25">
      <c r="A65" s="22" t="s">
        <v>100</v>
      </c>
      <c r="B65" s="21" t="s">
        <v>43</v>
      </c>
      <c r="C65" s="15">
        <v>0.01</v>
      </c>
      <c r="D65" s="15">
        <v>0.32800000000000001</v>
      </c>
      <c r="E65" s="23">
        <v>81700</v>
      </c>
      <c r="F65" s="15">
        <v>247.1</v>
      </c>
      <c r="G65" s="15">
        <v>0.127</v>
      </c>
      <c r="H65" s="16">
        <f t="shared" si="0"/>
        <v>6.3499999999999999E-5</v>
      </c>
      <c r="I65" s="19">
        <f t="shared" si="1"/>
        <v>1.32715E-5</v>
      </c>
      <c r="J65" s="18">
        <f t="shared" si="2"/>
        <v>1.1059583333333333E-6</v>
      </c>
      <c r="K65" s="19">
        <f t="shared" si="3"/>
        <v>2.7737434999999996E-6</v>
      </c>
      <c r="L65" s="18">
        <f t="shared" si="4"/>
        <v>1.1059583333333331E-6</v>
      </c>
      <c r="M65" s="20">
        <f t="shared" si="5"/>
        <v>1.0706649909999998E-4</v>
      </c>
      <c r="N65" s="20">
        <f t="shared" si="6"/>
        <v>0.16642460999999997</v>
      </c>
      <c r="O65" s="18">
        <f t="shared" si="7"/>
        <v>3.7156843439214674E-8</v>
      </c>
      <c r="P65" s="9"/>
    </row>
    <row r="66" spans="1:16" x14ac:dyDescent="0.25">
      <c r="A66" s="22" t="s">
        <v>100</v>
      </c>
      <c r="B66" s="21" t="s">
        <v>44</v>
      </c>
      <c r="C66" s="15">
        <v>6.3E-3</v>
      </c>
      <c r="D66" s="15">
        <v>0.32800000000000001</v>
      </c>
      <c r="E66" s="23">
        <v>83706.2</v>
      </c>
      <c r="F66" s="15">
        <v>253.29</v>
      </c>
      <c r="G66" s="15">
        <v>0.124</v>
      </c>
      <c r="H66" s="16">
        <f t="shared" si="0"/>
        <v>6.2000000000000003E-5</v>
      </c>
      <c r="I66" s="19">
        <f t="shared" si="1"/>
        <v>1.2958E-5</v>
      </c>
      <c r="J66" s="18">
        <f t="shared" si="2"/>
        <v>1.0798333333333334E-6</v>
      </c>
      <c r="K66" s="19">
        <f t="shared" si="3"/>
        <v>2.7082219999999999E-6</v>
      </c>
      <c r="L66" s="18">
        <f t="shared" si="4"/>
        <v>1.0798333333333332E-6</v>
      </c>
      <c r="M66" s="20">
        <f t="shared" si="5"/>
        <v>1.045373692E-4</v>
      </c>
      <c r="N66" s="20">
        <f t="shared" si="6"/>
        <v>0.16249332</v>
      </c>
      <c r="O66" s="18">
        <f t="shared" si="7"/>
        <v>3.6279122728052124E-8</v>
      </c>
      <c r="P66" s="9"/>
    </row>
    <row r="67" spans="1:16" x14ac:dyDescent="0.25">
      <c r="A67" s="22" t="s">
        <v>101</v>
      </c>
      <c r="B67" s="21" t="s">
        <v>45</v>
      </c>
      <c r="C67" s="15">
        <v>2.8500000000000001E-2</v>
      </c>
      <c r="D67" s="15">
        <v>0.36799999999999999</v>
      </c>
      <c r="E67" s="23">
        <v>108035.9</v>
      </c>
      <c r="F67" s="15">
        <v>327.05</v>
      </c>
      <c r="G67" s="15">
        <v>9.6000000000000002E-2</v>
      </c>
      <c r="H67" s="16">
        <f t="shared" si="0"/>
        <v>4.8000000000000001E-5</v>
      </c>
      <c r="I67" s="19">
        <f t="shared" si="1"/>
        <v>1.0032E-5</v>
      </c>
      <c r="J67" s="18">
        <f t="shared" si="2"/>
        <v>8.3600000000000002E-7</v>
      </c>
      <c r="K67" s="19">
        <f t="shared" si="3"/>
        <v>2.0966879999999999E-6</v>
      </c>
      <c r="L67" s="18">
        <f t="shared" si="4"/>
        <v>8.3599999999999992E-7</v>
      </c>
      <c r="M67" s="20">
        <f t="shared" si="5"/>
        <v>8.0932156800000003E-5</v>
      </c>
      <c r="N67" s="20">
        <f t="shared" si="6"/>
        <v>0.12580127999999999</v>
      </c>
      <c r="O67" s="18">
        <f t="shared" si="7"/>
        <v>2.8087062757201644E-8</v>
      </c>
      <c r="P67" s="9"/>
    </row>
    <row r="68" spans="1:16" x14ac:dyDescent="0.25">
      <c r="A68" s="22" t="s">
        <v>101</v>
      </c>
      <c r="B68" s="21" t="s">
        <v>46</v>
      </c>
      <c r="C68" s="15">
        <v>2.01E-2</v>
      </c>
      <c r="D68" s="15">
        <v>0.36799999999999999</v>
      </c>
      <c r="E68" s="23">
        <v>104636</v>
      </c>
      <c r="F68" s="15">
        <v>316.76</v>
      </c>
      <c r="G68" s="15">
        <v>9.9000000000000005E-2</v>
      </c>
      <c r="H68" s="16">
        <f t="shared" si="0"/>
        <v>4.9500000000000004E-5</v>
      </c>
      <c r="I68" s="19">
        <f t="shared" si="1"/>
        <v>1.0345500000000001E-5</v>
      </c>
      <c r="J68" s="18">
        <f t="shared" si="2"/>
        <v>8.6212500000000013E-7</v>
      </c>
      <c r="K68" s="19">
        <f t="shared" si="3"/>
        <v>2.1622095E-6</v>
      </c>
      <c r="L68" s="18">
        <f t="shared" si="4"/>
        <v>8.6212500000000003E-7</v>
      </c>
      <c r="M68" s="20">
        <f t="shared" si="5"/>
        <v>8.3461286699999996E-5</v>
      </c>
      <c r="N68" s="20">
        <f t="shared" si="6"/>
        <v>0.12973256999999999</v>
      </c>
      <c r="O68" s="18">
        <f t="shared" si="7"/>
        <v>2.8964783468364197E-8</v>
      </c>
      <c r="P68" s="9"/>
    </row>
    <row r="69" spans="1:16" x14ac:dyDescent="0.25">
      <c r="A69" s="22" t="s">
        <v>101</v>
      </c>
      <c r="B69" s="21" t="s">
        <v>47</v>
      </c>
      <c r="C69" s="15">
        <v>0.01</v>
      </c>
      <c r="D69" s="15">
        <v>0.36799999999999999</v>
      </c>
      <c r="E69" s="23">
        <v>104500</v>
      </c>
      <c r="F69" s="15">
        <v>316.11</v>
      </c>
      <c r="G69" s="15">
        <v>9.9000000000000005E-2</v>
      </c>
      <c r="H69" s="16">
        <f t="shared" si="0"/>
        <v>4.9500000000000004E-5</v>
      </c>
      <c r="I69" s="19">
        <f t="shared" si="1"/>
        <v>1.0345500000000001E-5</v>
      </c>
      <c r="J69" s="18">
        <f t="shared" si="2"/>
        <v>8.6212500000000013E-7</v>
      </c>
      <c r="K69" s="19">
        <f t="shared" si="3"/>
        <v>2.1622095E-6</v>
      </c>
      <c r="L69" s="18">
        <f t="shared" si="4"/>
        <v>8.6212500000000003E-7</v>
      </c>
      <c r="M69" s="20">
        <f t="shared" si="5"/>
        <v>8.3461286699999996E-5</v>
      </c>
      <c r="N69" s="20">
        <f t="shared" si="6"/>
        <v>0.12973256999999999</v>
      </c>
      <c r="O69" s="18">
        <f t="shared" si="7"/>
        <v>2.8964783468364197E-8</v>
      </c>
      <c r="P69" s="9"/>
    </row>
    <row r="70" spans="1:16" x14ac:dyDescent="0.25">
      <c r="A70" s="22" t="s">
        <v>101</v>
      </c>
      <c r="B70" s="21" t="s">
        <v>48</v>
      </c>
      <c r="C70" s="15">
        <v>6.3E-3</v>
      </c>
      <c r="D70" s="15">
        <v>0.36799999999999999</v>
      </c>
      <c r="E70" s="23">
        <v>105575.4</v>
      </c>
      <c r="F70" s="15">
        <v>319.47000000000003</v>
      </c>
      <c r="G70" s="15">
        <v>9.8000000000000004E-2</v>
      </c>
      <c r="H70" s="16">
        <f t="shared" ref="H70:H93" si="8">$E$1 *G70/1000</f>
        <v>4.9000000000000005E-5</v>
      </c>
      <c r="I70" s="19">
        <f t="shared" si="1"/>
        <v>1.0241000000000001E-5</v>
      </c>
      <c r="J70" s="18">
        <f t="shared" si="2"/>
        <v>8.5341666666666676E-7</v>
      </c>
      <c r="K70" s="19">
        <f t="shared" si="3"/>
        <v>2.1403690000000001E-6</v>
      </c>
      <c r="L70" s="18">
        <f t="shared" si="4"/>
        <v>8.5341666666666666E-7</v>
      </c>
      <c r="M70" s="20">
        <f t="shared" si="5"/>
        <v>8.2618243400000012E-5</v>
      </c>
      <c r="N70" s="20">
        <f t="shared" si="6"/>
        <v>0.12842214000000002</v>
      </c>
      <c r="O70" s="18">
        <f t="shared" si="7"/>
        <v>2.8672209897976686E-8</v>
      </c>
      <c r="P70" s="9"/>
    </row>
    <row r="71" spans="1:16" x14ac:dyDescent="0.25">
      <c r="A71" s="22" t="s">
        <v>101</v>
      </c>
      <c r="B71" s="21" t="s">
        <v>49</v>
      </c>
      <c r="C71" s="15">
        <v>5.0000000000000001E-3</v>
      </c>
      <c r="D71" s="15">
        <v>0.36799999999999999</v>
      </c>
      <c r="E71" s="23">
        <v>105350</v>
      </c>
      <c r="F71" s="15">
        <v>318.95999999999998</v>
      </c>
      <c r="G71" s="15">
        <v>9.8000000000000004E-2</v>
      </c>
      <c r="H71" s="16">
        <f t="shared" si="8"/>
        <v>4.9000000000000005E-5</v>
      </c>
      <c r="I71" s="19">
        <f t="shared" ref="I71:I93" si="9">$B$2*H71</f>
        <v>1.0241000000000001E-5</v>
      </c>
      <c r="J71" s="18">
        <f t="shared" ref="J71:J93" si="10">+I71/$B$1</f>
        <v>8.5341666666666676E-7</v>
      </c>
      <c r="K71" s="19">
        <f t="shared" ref="K71:K93" si="11">($B$2^2)*H71</f>
        <v>2.1403690000000001E-6</v>
      </c>
      <c r="L71" s="18">
        <f t="shared" ref="L71:L93" si="12">K71/$B$3</f>
        <v>8.5341666666666666E-7</v>
      </c>
      <c r="M71" s="20">
        <f t="shared" ref="M71:M93" si="13">+($B$2^2)*(G71/1000) *$L$1</f>
        <v>8.2618243400000012E-5</v>
      </c>
      <c r="N71" s="20">
        <f t="shared" ref="N71:N93" si="14">+K71*$H$2</f>
        <v>0.12842214000000002</v>
      </c>
      <c r="O71" s="18">
        <f t="shared" ref="O71:O93" si="15">+N71/$H$1</f>
        <v>2.8672209897976686E-8</v>
      </c>
      <c r="P71" s="9"/>
    </row>
    <row r="72" spans="1:16" x14ac:dyDescent="0.25">
      <c r="A72" s="22" t="s">
        <v>102</v>
      </c>
      <c r="B72" s="21" t="s">
        <v>50</v>
      </c>
      <c r="C72" s="15">
        <v>3.2000000000000001E-2</v>
      </c>
      <c r="D72" s="15">
        <v>0.41399999999999998</v>
      </c>
      <c r="E72" s="23">
        <v>136192</v>
      </c>
      <c r="F72" s="15">
        <v>412.17</v>
      </c>
      <c r="G72" s="15">
        <v>7.6999999999999999E-2</v>
      </c>
      <c r="H72" s="16">
        <f t="shared" si="8"/>
        <v>3.8500000000000001E-5</v>
      </c>
      <c r="I72" s="19">
        <f t="shared" si="9"/>
        <v>8.0465E-6</v>
      </c>
      <c r="J72" s="18">
        <f t="shared" si="10"/>
        <v>6.7054166666666663E-7</v>
      </c>
      <c r="K72" s="19">
        <f t="shared" si="11"/>
        <v>1.6817184999999999E-6</v>
      </c>
      <c r="L72" s="18">
        <f t="shared" si="12"/>
        <v>6.7054166666666663E-7</v>
      </c>
      <c r="M72" s="20">
        <f t="shared" si="13"/>
        <v>6.4914334099999994E-5</v>
      </c>
      <c r="N72" s="20">
        <f t="shared" si="14"/>
        <v>0.10090310999999999</v>
      </c>
      <c r="O72" s="18">
        <f t="shared" si="15"/>
        <v>2.2528164919838818E-8</v>
      </c>
      <c r="P72" s="9"/>
    </row>
    <row r="73" spans="1:16" x14ac:dyDescent="0.25">
      <c r="A73" s="22" t="s">
        <v>102</v>
      </c>
      <c r="B73" s="21" t="s">
        <v>51</v>
      </c>
      <c r="C73" s="15">
        <v>2.2599999999999999E-2</v>
      </c>
      <c r="D73" s="15">
        <v>0.41399999999999998</v>
      </c>
      <c r="E73" s="23">
        <v>132297.20000000001</v>
      </c>
      <c r="F73" s="15">
        <v>400.41</v>
      </c>
      <c r="G73" s="15">
        <v>7.6999999999999999E-2</v>
      </c>
      <c r="H73" s="16">
        <f t="shared" si="8"/>
        <v>3.8500000000000001E-5</v>
      </c>
      <c r="I73" s="19">
        <f t="shared" si="9"/>
        <v>8.0465E-6</v>
      </c>
      <c r="J73" s="18">
        <f t="shared" si="10"/>
        <v>6.7054166666666663E-7</v>
      </c>
      <c r="K73" s="19">
        <f t="shared" si="11"/>
        <v>1.6817184999999999E-6</v>
      </c>
      <c r="L73" s="18">
        <f t="shared" si="12"/>
        <v>6.7054166666666663E-7</v>
      </c>
      <c r="M73" s="20">
        <f t="shared" si="13"/>
        <v>6.4914334099999994E-5</v>
      </c>
      <c r="N73" s="20">
        <f t="shared" si="14"/>
        <v>0.10090310999999999</v>
      </c>
      <c r="O73" s="18">
        <f t="shared" si="15"/>
        <v>2.2528164919838818E-8</v>
      </c>
      <c r="P73" s="9"/>
    </row>
    <row r="74" spans="1:16" x14ac:dyDescent="0.25">
      <c r="A74" s="22" t="s">
        <v>102</v>
      </c>
      <c r="B74" s="21" t="s">
        <v>52</v>
      </c>
      <c r="C74" s="15">
        <v>0.01</v>
      </c>
      <c r="D74" s="15">
        <v>0.41399999999999998</v>
      </c>
      <c r="E74" s="23">
        <v>133000</v>
      </c>
      <c r="F74" s="15">
        <v>402.33</v>
      </c>
      <c r="G74" s="15">
        <v>7.6999999999999999E-2</v>
      </c>
      <c r="H74" s="16">
        <f t="shared" si="8"/>
        <v>3.8500000000000001E-5</v>
      </c>
      <c r="I74" s="19">
        <f t="shared" si="9"/>
        <v>8.0465E-6</v>
      </c>
      <c r="J74" s="18">
        <f t="shared" si="10"/>
        <v>6.7054166666666663E-7</v>
      </c>
      <c r="K74" s="19">
        <f t="shared" si="11"/>
        <v>1.6817184999999999E-6</v>
      </c>
      <c r="L74" s="18">
        <f t="shared" si="12"/>
        <v>6.7054166666666663E-7</v>
      </c>
      <c r="M74" s="20">
        <f t="shared" si="13"/>
        <v>6.4914334099999994E-5</v>
      </c>
      <c r="N74" s="20">
        <f t="shared" si="14"/>
        <v>0.10090310999999999</v>
      </c>
      <c r="O74" s="18">
        <f t="shared" si="15"/>
        <v>2.2528164919838818E-8</v>
      </c>
      <c r="P74" s="9"/>
    </row>
    <row r="75" spans="1:16" x14ac:dyDescent="0.25">
      <c r="A75" s="22" t="s">
        <v>102</v>
      </c>
      <c r="B75" s="21" t="s">
        <v>53</v>
      </c>
      <c r="C75" s="15">
        <v>6.3E-3</v>
      </c>
      <c r="D75" s="15">
        <v>0.41399999999999998</v>
      </c>
      <c r="E75" s="23">
        <v>131969.20000000001</v>
      </c>
      <c r="F75" s="15">
        <v>399.33</v>
      </c>
      <c r="G75" s="15">
        <v>7.6999999999999999E-2</v>
      </c>
      <c r="H75" s="16">
        <f t="shared" si="8"/>
        <v>3.8500000000000001E-5</v>
      </c>
      <c r="I75" s="19">
        <f t="shared" si="9"/>
        <v>8.0465E-6</v>
      </c>
      <c r="J75" s="18">
        <f t="shared" si="10"/>
        <v>6.7054166666666663E-7</v>
      </c>
      <c r="K75" s="19">
        <f t="shared" si="11"/>
        <v>1.6817184999999999E-6</v>
      </c>
      <c r="L75" s="18">
        <f t="shared" si="12"/>
        <v>6.7054166666666663E-7</v>
      </c>
      <c r="M75" s="20">
        <f t="shared" si="13"/>
        <v>6.4914334099999994E-5</v>
      </c>
      <c r="N75" s="20">
        <f t="shared" si="14"/>
        <v>0.10090310999999999</v>
      </c>
      <c r="O75" s="18">
        <f t="shared" si="15"/>
        <v>2.2528164919838818E-8</v>
      </c>
      <c r="P75" s="9"/>
    </row>
    <row r="76" spans="1:16" x14ac:dyDescent="0.25">
      <c r="A76" s="22" t="s">
        <v>102</v>
      </c>
      <c r="B76" s="21" t="s">
        <v>54</v>
      </c>
      <c r="C76" s="15">
        <v>5.0000000000000001E-3</v>
      </c>
      <c r="D76" s="15">
        <v>0.41399999999999998</v>
      </c>
      <c r="E76" s="23">
        <v>132300</v>
      </c>
      <c r="F76" s="15">
        <v>400.55</v>
      </c>
      <c r="G76" s="15">
        <v>7.6999999999999999E-2</v>
      </c>
      <c r="H76" s="16">
        <f t="shared" si="8"/>
        <v>3.8500000000000001E-5</v>
      </c>
      <c r="I76" s="19">
        <f t="shared" si="9"/>
        <v>8.0465E-6</v>
      </c>
      <c r="J76" s="18">
        <f t="shared" si="10"/>
        <v>6.7054166666666663E-7</v>
      </c>
      <c r="K76" s="19">
        <f t="shared" si="11"/>
        <v>1.6817184999999999E-6</v>
      </c>
      <c r="L76" s="18">
        <f t="shared" si="12"/>
        <v>6.7054166666666663E-7</v>
      </c>
      <c r="M76" s="20">
        <f t="shared" si="13"/>
        <v>6.4914334099999994E-5</v>
      </c>
      <c r="N76" s="20">
        <f t="shared" si="14"/>
        <v>0.10090310999999999</v>
      </c>
      <c r="O76" s="18">
        <f t="shared" si="15"/>
        <v>2.2528164919838818E-8</v>
      </c>
      <c r="P76" s="9"/>
    </row>
    <row r="77" spans="1:16" x14ac:dyDescent="0.25">
      <c r="A77" s="22" t="s">
        <v>103</v>
      </c>
      <c r="B77" s="21" t="s">
        <v>55</v>
      </c>
      <c r="C77" s="15">
        <v>2.53E-2</v>
      </c>
      <c r="D77" s="15">
        <v>0.46400000000000002</v>
      </c>
      <c r="E77" s="23">
        <v>163195.9</v>
      </c>
      <c r="F77" s="15">
        <v>501.7</v>
      </c>
      <c r="G77" s="15">
        <v>6.2E-2</v>
      </c>
      <c r="H77" s="16">
        <f t="shared" si="8"/>
        <v>3.1000000000000001E-5</v>
      </c>
      <c r="I77" s="19">
        <f t="shared" si="9"/>
        <v>6.4790000000000001E-6</v>
      </c>
      <c r="J77" s="18">
        <f t="shared" si="10"/>
        <v>5.3991666666666671E-7</v>
      </c>
      <c r="K77" s="19">
        <f t="shared" si="11"/>
        <v>1.354111E-6</v>
      </c>
      <c r="L77" s="18">
        <f t="shared" si="12"/>
        <v>5.3991666666666661E-7</v>
      </c>
      <c r="M77" s="20">
        <f t="shared" si="13"/>
        <v>5.2268684600000002E-5</v>
      </c>
      <c r="N77" s="20">
        <f t="shared" si="14"/>
        <v>8.1246659999999998E-2</v>
      </c>
      <c r="O77" s="18">
        <f t="shared" si="15"/>
        <v>1.8139561364026062E-8</v>
      </c>
      <c r="P77" s="9"/>
    </row>
    <row r="78" spans="1:16" x14ac:dyDescent="0.25">
      <c r="A78" s="22" t="s">
        <v>103</v>
      </c>
      <c r="B78" s="21" t="s">
        <v>56</v>
      </c>
      <c r="C78" s="15">
        <v>2.01E-2</v>
      </c>
      <c r="D78" s="15">
        <v>0.46400000000000002</v>
      </c>
      <c r="E78" s="23">
        <v>172508</v>
      </c>
      <c r="F78" s="15">
        <v>522.20000000000005</v>
      </c>
      <c r="G78" s="15">
        <v>5.8999999999999997E-2</v>
      </c>
      <c r="H78" s="16">
        <f t="shared" si="8"/>
        <v>2.9499999999999999E-5</v>
      </c>
      <c r="I78" s="19">
        <f t="shared" si="9"/>
        <v>6.1654999999999997E-6</v>
      </c>
      <c r="J78" s="18">
        <f t="shared" si="10"/>
        <v>5.137916666666666E-7</v>
      </c>
      <c r="K78" s="19">
        <f t="shared" si="11"/>
        <v>1.2885894999999999E-6</v>
      </c>
      <c r="L78" s="18">
        <f t="shared" si="12"/>
        <v>5.137916666666666E-7</v>
      </c>
      <c r="M78" s="20">
        <f t="shared" si="13"/>
        <v>4.9739554699999996E-5</v>
      </c>
      <c r="N78" s="20">
        <f t="shared" si="14"/>
        <v>7.7315369999999994E-2</v>
      </c>
      <c r="O78" s="18">
        <f t="shared" si="15"/>
        <v>1.726184065286351E-8</v>
      </c>
      <c r="P78" s="9"/>
    </row>
    <row r="79" spans="1:16" x14ac:dyDescent="0.25">
      <c r="A79" s="22" t="s">
        <v>103</v>
      </c>
      <c r="B79" s="21" t="s">
        <v>57</v>
      </c>
      <c r="C79" s="15">
        <v>0.01</v>
      </c>
      <c r="D79" s="15">
        <v>0.46400000000000002</v>
      </c>
      <c r="E79" s="23">
        <v>166100</v>
      </c>
      <c r="F79" s="15">
        <v>502.45</v>
      </c>
      <c r="G79" s="15">
        <v>6.2E-2</v>
      </c>
      <c r="H79" s="16">
        <f t="shared" si="8"/>
        <v>3.1000000000000001E-5</v>
      </c>
      <c r="I79" s="19">
        <f t="shared" si="9"/>
        <v>6.4790000000000001E-6</v>
      </c>
      <c r="J79" s="18">
        <f t="shared" si="10"/>
        <v>5.3991666666666671E-7</v>
      </c>
      <c r="K79" s="19">
        <f t="shared" si="11"/>
        <v>1.354111E-6</v>
      </c>
      <c r="L79" s="18">
        <f t="shared" si="12"/>
        <v>5.3991666666666661E-7</v>
      </c>
      <c r="M79" s="20">
        <f t="shared" si="13"/>
        <v>5.2268684600000002E-5</v>
      </c>
      <c r="N79" s="20">
        <f t="shared" si="14"/>
        <v>8.1246659999999998E-2</v>
      </c>
      <c r="O79" s="18">
        <f t="shared" si="15"/>
        <v>1.8139561364026062E-8</v>
      </c>
      <c r="P79" s="9"/>
    </row>
    <row r="80" spans="1:16" x14ac:dyDescent="0.25">
      <c r="A80" s="22" t="s">
        <v>103</v>
      </c>
      <c r="B80" s="21" t="s">
        <v>58</v>
      </c>
      <c r="C80" s="15">
        <v>6.3E-3</v>
      </c>
      <c r="D80" s="15">
        <v>0.46400000000000002</v>
      </c>
      <c r="E80" s="23">
        <v>168920.6</v>
      </c>
      <c r="F80" s="15">
        <v>511.15</v>
      </c>
      <c r="G80" s="15">
        <v>6.0999999999999999E-2</v>
      </c>
      <c r="H80" s="16">
        <f t="shared" si="8"/>
        <v>3.0499999999999999E-5</v>
      </c>
      <c r="I80" s="19">
        <f t="shared" si="9"/>
        <v>6.3744999999999997E-6</v>
      </c>
      <c r="J80" s="18">
        <f t="shared" si="10"/>
        <v>5.3120833333333334E-7</v>
      </c>
      <c r="K80" s="19">
        <f t="shared" si="11"/>
        <v>1.3322704999999999E-6</v>
      </c>
      <c r="L80" s="18">
        <f t="shared" si="12"/>
        <v>5.3120833333333324E-7</v>
      </c>
      <c r="M80" s="20">
        <f t="shared" si="13"/>
        <v>5.1425641299999998E-5</v>
      </c>
      <c r="N80" s="20">
        <f t="shared" si="14"/>
        <v>7.9936229999999997E-2</v>
      </c>
      <c r="O80" s="18">
        <f t="shared" si="15"/>
        <v>1.7846987793638545E-8</v>
      </c>
      <c r="P80" s="9"/>
    </row>
    <row r="81" spans="1:16" x14ac:dyDescent="0.25">
      <c r="A81" s="22" t="s">
        <v>103</v>
      </c>
      <c r="B81" s="21" t="s">
        <v>59</v>
      </c>
      <c r="C81" s="15">
        <v>5.0000000000000001E-3</v>
      </c>
      <c r="D81" s="15">
        <v>0.46400000000000002</v>
      </c>
      <c r="E81" s="23">
        <v>167825</v>
      </c>
      <c r="F81" s="15">
        <v>508.11</v>
      </c>
      <c r="G81" s="15">
        <v>6.0999999999999999E-2</v>
      </c>
      <c r="H81" s="16">
        <f t="shared" si="8"/>
        <v>3.0499999999999999E-5</v>
      </c>
      <c r="I81" s="19">
        <f t="shared" si="9"/>
        <v>6.3744999999999997E-6</v>
      </c>
      <c r="J81" s="18">
        <f t="shared" si="10"/>
        <v>5.3120833333333334E-7</v>
      </c>
      <c r="K81" s="19">
        <f t="shared" si="11"/>
        <v>1.3322704999999999E-6</v>
      </c>
      <c r="L81" s="18">
        <f t="shared" si="12"/>
        <v>5.3120833333333324E-7</v>
      </c>
      <c r="M81" s="20">
        <f t="shared" si="13"/>
        <v>5.1425641299999998E-5</v>
      </c>
      <c r="N81" s="20">
        <f t="shared" si="14"/>
        <v>7.9936229999999997E-2</v>
      </c>
      <c r="O81" s="18">
        <f t="shared" si="15"/>
        <v>1.7846987793638545E-8</v>
      </c>
      <c r="P81" s="9"/>
    </row>
    <row r="82" spans="1:16" x14ac:dyDescent="0.25">
      <c r="A82" s="22" t="s">
        <v>104</v>
      </c>
      <c r="B82" s="21" t="s">
        <v>60</v>
      </c>
      <c r="C82" s="15">
        <v>2.8500000000000001E-2</v>
      </c>
      <c r="D82" s="15">
        <v>0.52200000000000002</v>
      </c>
      <c r="E82" s="23">
        <v>210385.7</v>
      </c>
      <c r="F82" s="15">
        <v>638.88</v>
      </c>
      <c r="G82" s="15">
        <v>4.9000000000000002E-2</v>
      </c>
      <c r="H82" s="16">
        <f t="shared" si="8"/>
        <v>2.4500000000000003E-5</v>
      </c>
      <c r="I82" s="19">
        <f t="shared" si="9"/>
        <v>5.1205000000000004E-6</v>
      </c>
      <c r="J82" s="18">
        <f t="shared" si="10"/>
        <v>4.2670833333333338E-7</v>
      </c>
      <c r="K82" s="19">
        <f t="shared" si="11"/>
        <v>1.0701845E-6</v>
      </c>
      <c r="L82" s="18">
        <f t="shared" si="12"/>
        <v>4.2670833333333333E-7</v>
      </c>
      <c r="M82" s="20">
        <f t="shared" si="13"/>
        <v>4.1309121700000006E-5</v>
      </c>
      <c r="N82" s="20">
        <f t="shared" si="14"/>
        <v>6.4211070000000009E-2</v>
      </c>
      <c r="O82" s="18">
        <f t="shared" si="15"/>
        <v>1.4336104948988343E-8</v>
      </c>
      <c r="P82" s="9"/>
    </row>
    <row r="83" spans="1:16" x14ac:dyDescent="0.25">
      <c r="A83" s="22" t="s">
        <v>104</v>
      </c>
      <c r="B83" s="21" t="s">
        <v>61</v>
      </c>
      <c r="C83" s="15">
        <v>2.2599999999999999E-2</v>
      </c>
      <c r="D83" s="15">
        <v>0.52200000000000002</v>
      </c>
      <c r="E83" s="23">
        <v>218111.6</v>
      </c>
      <c r="F83" s="15">
        <v>660.01</v>
      </c>
      <c r="G83" s="15">
        <v>4.7E-2</v>
      </c>
      <c r="H83" s="16">
        <f t="shared" si="8"/>
        <v>2.3499999999999999E-5</v>
      </c>
      <c r="I83" s="19">
        <f t="shared" si="9"/>
        <v>4.9114999999999995E-6</v>
      </c>
      <c r="J83" s="18">
        <f t="shared" si="10"/>
        <v>4.0929166666666664E-7</v>
      </c>
      <c r="K83" s="19">
        <f t="shared" si="11"/>
        <v>1.0265034999999998E-6</v>
      </c>
      <c r="L83" s="18">
        <f t="shared" si="12"/>
        <v>4.0929166666666659E-7</v>
      </c>
      <c r="M83" s="20">
        <f t="shared" si="13"/>
        <v>3.9623035099999997E-5</v>
      </c>
      <c r="N83" s="20">
        <f t="shared" si="14"/>
        <v>6.1590209999999992E-2</v>
      </c>
      <c r="O83" s="18">
        <f t="shared" si="15"/>
        <v>1.3750957808213305E-8</v>
      </c>
      <c r="P83" s="9"/>
    </row>
    <row r="84" spans="1:16" x14ac:dyDescent="0.25">
      <c r="A84" s="22" t="s">
        <v>104</v>
      </c>
      <c r="B84" s="21" t="s">
        <v>62</v>
      </c>
      <c r="C84" s="15">
        <v>0.01</v>
      </c>
      <c r="D84" s="15">
        <v>0.52200000000000002</v>
      </c>
      <c r="E84" s="23">
        <v>210400</v>
      </c>
      <c r="F84" s="15">
        <v>636.46</v>
      </c>
      <c r="G84" s="15">
        <v>4.9000000000000002E-2</v>
      </c>
      <c r="H84" s="16">
        <f t="shared" si="8"/>
        <v>2.4500000000000003E-5</v>
      </c>
      <c r="I84" s="19">
        <f t="shared" si="9"/>
        <v>5.1205000000000004E-6</v>
      </c>
      <c r="J84" s="18">
        <f t="shared" si="10"/>
        <v>4.2670833333333338E-7</v>
      </c>
      <c r="K84" s="19">
        <f t="shared" si="11"/>
        <v>1.0701845E-6</v>
      </c>
      <c r="L84" s="18">
        <f t="shared" si="12"/>
        <v>4.2670833333333333E-7</v>
      </c>
      <c r="M84" s="20">
        <f t="shared" si="13"/>
        <v>4.1309121700000006E-5</v>
      </c>
      <c r="N84" s="20">
        <f t="shared" si="14"/>
        <v>6.4211070000000009E-2</v>
      </c>
      <c r="O84" s="18">
        <f t="shared" si="15"/>
        <v>1.4336104948988343E-8</v>
      </c>
      <c r="P84" s="9"/>
    </row>
    <row r="85" spans="1:16" x14ac:dyDescent="0.25">
      <c r="A85" s="22" t="s">
        <v>104</v>
      </c>
      <c r="B85" s="21" t="s">
        <v>63</v>
      </c>
      <c r="C85" s="15">
        <v>6.3E-3</v>
      </c>
      <c r="D85" s="15">
        <v>0.52200000000000002</v>
      </c>
      <c r="E85" s="23">
        <v>211150.8</v>
      </c>
      <c r="F85" s="15">
        <v>638.89</v>
      </c>
      <c r="G85" s="15">
        <v>4.9000000000000002E-2</v>
      </c>
      <c r="H85" s="16">
        <f t="shared" si="8"/>
        <v>2.4500000000000003E-5</v>
      </c>
      <c r="I85" s="19">
        <f t="shared" si="9"/>
        <v>5.1205000000000004E-6</v>
      </c>
      <c r="J85" s="18">
        <f t="shared" si="10"/>
        <v>4.2670833333333338E-7</v>
      </c>
      <c r="K85" s="19">
        <f t="shared" si="11"/>
        <v>1.0701845E-6</v>
      </c>
      <c r="L85" s="18">
        <f t="shared" si="12"/>
        <v>4.2670833333333333E-7</v>
      </c>
      <c r="M85" s="20">
        <f t="shared" si="13"/>
        <v>4.1309121700000006E-5</v>
      </c>
      <c r="N85" s="20">
        <f t="shared" si="14"/>
        <v>6.4211070000000009E-2</v>
      </c>
      <c r="O85" s="18">
        <f t="shared" si="15"/>
        <v>1.4336104948988343E-8</v>
      </c>
      <c r="P85" s="9"/>
    </row>
    <row r="86" spans="1:16" x14ac:dyDescent="0.25">
      <c r="A86" s="22" t="s">
        <v>104</v>
      </c>
      <c r="B86" s="21" t="s">
        <v>64</v>
      </c>
      <c r="C86" s="15">
        <v>5.0000000000000001E-3</v>
      </c>
      <c r="D86" s="15">
        <v>0.52200000000000002</v>
      </c>
      <c r="E86" s="23">
        <v>212800</v>
      </c>
      <c r="F86" s="15">
        <v>644.27</v>
      </c>
      <c r="G86" s="15">
        <v>4.9000000000000002E-2</v>
      </c>
      <c r="H86" s="16">
        <f t="shared" si="8"/>
        <v>2.4500000000000003E-5</v>
      </c>
      <c r="I86" s="19">
        <f t="shared" si="9"/>
        <v>5.1205000000000004E-6</v>
      </c>
      <c r="J86" s="18">
        <f t="shared" si="10"/>
        <v>4.2670833333333338E-7</v>
      </c>
      <c r="K86" s="19">
        <f t="shared" si="11"/>
        <v>1.0701845E-6</v>
      </c>
      <c r="L86" s="18">
        <f t="shared" si="12"/>
        <v>4.2670833333333333E-7</v>
      </c>
      <c r="M86" s="20">
        <f t="shared" si="13"/>
        <v>4.1309121700000006E-5</v>
      </c>
      <c r="N86" s="20">
        <f t="shared" si="14"/>
        <v>6.4211070000000009E-2</v>
      </c>
      <c r="O86" s="18">
        <f t="shared" si="15"/>
        <v>1.4336104948988343E-8</v>
      </c>
      <c r="P86" s="9"/>
    </row>
    <row r="87" spans="1:16" x14ac:dyDescent="0.25">
      <c r="A87" s="22" t="s">
        <v>103</v>
      </c>
      <c r="B87" s="21" t="s">
        <v>58</v>
      </c>
      <c r="C87" s="15">
        <v>6.3E-3</v>
      </c>
      <c r="D87" s="15">
        <v>0.46400000000000002</v>
      </c>
      <c r="E87" s="23">
        <v>168920.6</v>
      </c>
      <c r="F87" s="15">
        <v>511.15</v>
      </c>
      <c r="G87" s="15">
        <v>6.0999999999999999E-2</v>
      </c>
      <c r="H87" s="16">
        <f t="shared" si="8"/>
        <v>3.0499999999999999E-5</v>
      </c>
      <c r="I87" s="19">
        <f t="shared" si="9"/>
        <v>6.3744999999999997E-6</v>
      </c>
      <c r="J87" s="18">
        <f t="shared" si="10"/>
        <v>5.3120833333333334E-7</v>
      </c>
      <c r="K87" s="19">
        <f t="shared" si="11"/>
        <v>1.3322704999999999E-6</v>
      </c>
      <c r="L87" s="18">
        <f t="shared" si="12"/>
        <v>5.3120833333333324E-7</v>
      </c>
      <c r="M87" s="20">
        <f t="shared" si="13"/>
        <v>5.1425641299999998E-5</v>
      </c>
      <c r="N87" s="20">
        <f t="shared" si="14"/>
        <v>7.9936229999999997E-2</v>
      </c>
      <c r="O87" s="18">
        <f t="shared" si="15"/>
        <v>1.7846987793638545E-8</v>
      </c>
      <c r="P87" s="9"/>
    </row>
    <row r="88" spans="1:16" x14ac:dyDescent="0.25">
      <c r="A88" s="22" t="s">
        <v>103</v>
      </c>
      <c r="B88" s="21" t="s">
        <v>59</v>
      </c>
      <c r="C88" s="15">
        <v>5.0000000000000001E-3</v>
      </c>
      <c r="D88" s="15">
        <v>0.46400000000000002</v>
      </c>
      <c r="E88" s="23">
        <v>167825</v>
      </c>
      <c r="F88" s="15">
        <v>508.11</v>
      </c>
      <c r="G88" s="15">
        <v>6.0999999999999999E-2</v>
      </c>
      <c r="H88" s="16">
        <f t="shared" si="8"/>
        <v>3.0499999999999999E-5</v>
      </c>
      <c r="I88" s="19">
        <f t="shared" si="9"/>
        <v>6.3744999999999997E-6</v>
      </c>
      <c r="J88" s="18">
        <f t="shared" si="10"/>
        <v>5.3120833333333334E-7</v>
      </c>
      <c r="K88" s="19">
        <f t="shared" si="11"/>
        <v>1.3322704999999999E-6</v>
      </c>
      <c r="L88" s="18">
        <f t="shared" si="12"/>
        <v>5.3120833333333324E-7</v>
      </c>
      <c r="M88" s="20">
        <f t="shared" si="13"/>
        <v>5.1425641299999998E-5</v>
      </c>
      <c r="N88" s="20">
        <f t="shared" si="14"/>
        <v>7.9936229999999997E-2</v>
      </c>
      <c r="O88" s="18">
        <f t="shared" si="15"/>
        <v>1.7846987793638545E-8</v>
      </c>
      <c r="P88" s="9"/>
    </row>
    <row r="89" spans="1:16" x14ac:dyDescent="0.25">
      <c r="A89" s="22" t="s">
        <v>104</v>
      </c>
      <c r="B89" s="21" t="s">
        <v>60</v>
      </c>
      <c r="C89" s="15">
        <v>2.8500000000000001E-2</v>
      </c>
      <c r="D89" s="15">
        <v>0.52200000000000002</v>
      </c>
      <c r="E89" s="23">
        <v>210385.7</v>
      </c>
      <c r="F89" s="15">
        <v>638.88</v>
      </c>
      <c r="G89" s="15">
        <v>4.9000000000000002E-2</v>
      </c>
      <c r="H89" s="16">
        <f t="shared" si="8"/>
        <v>2.4500000000000003E-5</v>
      </c>
      <c r="I89" s="19">
        <f t="shared" si="9"/>
        <v>5.1205000000000004E-6</v>
      </c>
      <c r="J89" s="18">
        <f t="shared" si="10"/>
        <v>4.2670833333333338E-7</v>
      </c>
      <c r="K89" s="19">
        <f t="shared" si="11"/>
        <v>1.0701845E-6</v>
      </c>
      <c r="L89" s="18">
        <f t="shared" si="12"/>
        <v>4.2670833333333333E-7</v>
      </c>
      <c r="M89" s="20">
        <f t="shared" si="13"/>
        <v>4.1309121700000006E-5</v>
      </c>
      <c r="N89" s="20">
        <f t="shared" si="14"/>
        <v>6.4211070000000009E-2</v>
      </c>
      <c r="O89" s="18">
        <f t="shared" si="15"/>
        <v>1.4336104948988343E-8</v>
      </c>
      <c r="P89" s="9"/>
    </row>
    <row r="90" spans="1:16" x14ac:dyDescent="0.25">
      <c r="A90" s="22" t="s">
        <v>104</v>
      </c>
      <c r="B90" s="21" t="s">
        <v>61</v>
      </c>
      <c r="C90" s="15">
        <v>2.2599999999999999E-2</v>
      </c>
      <c r="D90" s="15">
        <v>0.52200000000000002</v>
      </c>
      <c r="E90" s="23">
        <v>218111.6</v>
      </c>
      <c r="F90" s="15">
        <v>660.01</v>
      </c>
      <c r="G90" s="15">
        <v>4.7E-2</v>
      </c>
      <c r="H90" s="16">
        <f t="shared" si="8"/>
        <v>2.3499999999999999E-5</v>
      </c>
      <c r="I90" s="19">
        <f t="shared" si="9"/>
        <v>4.9114999999999995E-6</v>
      </c>
      <c r="J90" s="18">
        <f t="shared" si="10"/>
        <v>4.0929166666666664E-7</v>
      </c>
      <c r="K90" s="19">
        <f t="shared" si="11"/>
        <v>1.0265034999999998E-6</v>
      </c>
      <c r="L90" s="18">
        <f t="shared" si="12"/>
        <v>4.0929166666666659E-7</v>
      </c>
      <c r="M90" s="20">
        <f t="shared" si="13"/>
        <v>3.9623035099999997E-5</v>
      </c>
      <c r="N90" s="20">
        <f t="shared" si="14"/>
        <v>6.1590209999999992E-2</v>
      </c>
      <c r="O90" s="18">
        <f t="shared" si="15"/>
        <v>1.3750957808213305E-8</v>
      </c>
      <c r="P90" s="9"/>
    </row>
    <row r="91" spans="1:16" x14ac:dyDescent="0.25">
      <c r="A91" s="22" t="s">
        <v>104</v>
      </c>
      <c r="B91" s="21" t="s">
        <v>62</v>
      </c>
      <c r="C91" s="15">
        <v>0.01</v>
      </c>
      <c r="D91" s="15">
        <v>0.52200000000000002</v>
      </c>
      <c r="E91" s="23">
        <v>210400</v>
      </c>
      <c r="F91" s="15">
        <v>636.46</v>
      </c>
      <c r="G91" s="15">
        <v>4.9000000000000002E-2</v>
      </c>
      <c r="H91" s="16">
        <f t="shared" si="8"/>
        <v>2.4500000000000003E-5</v>
      </c>
      <c r="I91" s="19">
        <f t="shared" si="9"/>
        <v>5.1205000000000004E-6</v>
      </c>
      <c r="J91" s="18">
        <f t="shared" si="10"/>
        <v>4.2670833333333338E-7</v>
      </c>
      <c r="K91" s="19">
        <f t="shared" si="11"/>
        <v>1.0701845E-6</v>
      </c>
      <c r="L91" s="18">
        <f t="shared" si="12"/>
        <v>4.2670833333333333E-7</v>
      </c>
      <c r="M91" s="20">
        <f t="shared" si="13"/>
        <v>4.1309121700000006E-5</v>
      </c>
      <c r="N91" s="20">
        <f t="shared" si="14"/>
        <v>6.4211070000000009E-2</v>
      </c>
      <c r="O91" s="18">
        <f t="shared" si="15"/>
        <v>1.4336104948988343E-8</v>
      </c>
      <c r="P91" s="9"/>
    </row>
    <row r="92" spans="1:16" x14ac:dyDescent="0.25">
      <c r="A92" s="22" t="s">
        <v>104</v>
      </c>
      <c r="B92" s="21" t="s">
        <v>63</v>
      </c>
      <c r="C92" s="15">
        <v>6.3E-3</v>
      </c>
      <c r="D92" s="15">
        <v>0.52200000000000002</v>
      </c>
      <c r="E92" s="23">
        <v>211150.8</v>
      </c>
      <c r="F92" s="15">
        <v>638.89</v>
      </c>
      <c r="G92" s="15">
        <v>4.9000000000000002E-2</v>
      </c>
      <c r="H92" s="16">
        <f t="shared" si="8"/>
        <v>2.4500000000000003E-5</v>
      </c>
      <c r="I92" s="19">
        <f t="shared" si="9"/>
        <v>5.1205000000000004E-6</v>
      </c>
      <c r="J92" s="18">
        <f t="shared" si="10"/>
        <v>4.2670833333333338E-7</v>
      </c>
      <c r="K92" s="19">
        <f t="shared" si="11"/>
        <v>1.0701845E-6</v>
      </c>
      <c r="L92" s="18">
        <f t="shared" si="12"/>
        <v>4.2670833333333333E-7</v>
      </c>
      <c r="M92" s="20">
        <f t="shared" si="13"/>
        <v>4.1309121700000006E-5</v>
      </c>
      <c r="N92" s="20">
        <f t="shared" si="14"/>
        <v>6.4211070000000009E-2</v>
      </c>
      <c r="O92" s="18">
        <f t="shared" si="15"/>
        <v>1.4336104948988343E-8</v>
      </c>
      <c r="P92" s="9"/>
    </row>
    <row r="93" spans="1:16" x14ac:dyDescent="0.25">
      <c r="A93" s="22" t="s">
        <v>104</v>
      </c>
      <c r="B93" s="21" t="s">
        <v>64</v>
      </c>
      <c r="C93" s="15">
        <v>5.0000000000000001E-3</v>
      </c>
      <c r="D93" s="15">
        <v>0.52200000000000002</v>
      </c>
      <c r="E93" s="23">
        <v>212800</v>
      </c>
      <c r="F93" s="15">
        <v>644.27</v>
      </c>
      <c r="G93" s="15">
        <v>4.9000000000000002E-2</v>
      </c>
      <c r="H93" s="16">
        <f t="shared" si="8"/>
        <v>2.4500000000000003E-5</v>
      </c>
      <c r="I93" s="19">
        <f t="shared" si="9"/>
        <v>5.1205000000000004E-6</v>
      </c>
      <c r="J93" s="18">
        <f t="shared" si="10"/>
        <v>4.2670833333333338E-7</v>
      </c>
      <c r="K93" s="19">
        <f t="shared" si="11"/>
        <v>1.0701845E-6</v>
      </c>
      <c r="L93" s="18">
        <f t="shared" si="12"/>
        <v>4.2670833333333333E-7</v>
      </c>
      <c r="M93" s="20">
        <f t="shared" si="13"/>
        <v>4.1309121700000006E-5</v>
      </c>
      <c r="N93" s="20">
        <f t="shared" si="14"/>
        <v>6.4211070000000009E-2</v>
      </c>
      <c r="O93" s="18">
        <f t="shared" si="15"/>
        <v>1.4336104948988343E-8</v>
      </c>
      <c r="P93" s="9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workbookViewId="0">
      <selection activeCell="D1" sqref="D1"/>
    </sheetView>
  </sheetViews>
  <sheetFormatPr defaultRowHeight="15" x14ac:dyDescent="0.25"/>
  <cols>
    <col min="1" max="1" width="14.42578125" style="9" bestFit="1" customWidth="1"/>
    <col min="2" max="2" width="11.42578125" style="9" bestFit="1" customWidth="1"/>
    <col min="3" max="3" width="18.85546875" style="9" bestFit="1" customWidth="1"/>
    <col min="4" max="4" width="15.28515625" style="9" bestFit="1" customWidth="1"/>
    <col min="5" max="5" width="16" style="9" bestFit="1" customWidth="1"/>
    <col min="6" max="6" width="15.85546875" style="9" bestFit="1" customWidth="1"/>
    <col min="7" max="7" width="19.5703125" style="9" bestFit="1" customWidth="1"/>
    <col min="8" max="8" width="17.42578125" style="9" bestFit="1" customWidth="1"/>
    <col min="9" max="9" width="36.28515625" style="10" bestFit="1" customWidth="1"/>
    <col min="10" max="10" width="14.7109375" style="10" bestFit="1" customWidth="1"/>
    <col min="11" max="11" width="23" style="11" customWidth="1"/>
    <col min="12" max="12" width="12.85546875" style="12" bestFit="1" customWidth="1"/>
    <col min="13" max="13" width="12.85546875" style="13" customWidth="1"/>
    <col min="14" max="14" width="13.85546875" style="11" bestFit="1" customWidth="1"/>
    <col min="15" max="15" width="13.28515625" style="13" bestFit="1" customWidth="1"/>
    <col min="16" max="16" width="12.85546875" style="11" bestFit="1" customWidth="1"/>
    <col min="17" max="16384" width="9.140625" style="9"/>
  </cols>
  <sheetData>
    <row r="1" spans="1:16" x14ac:dyDescent="0.25">
      <c r="A1" s="9" t="s">
        <v>105</v>
      </c>
      <c r="B1" s="10">
        <v>12</v>
      </c>
      <c r="D1" s="9" t="s">
        <v>133</v>
      </c>
      <c r="E1" s="10">
        <v>8</v>
      </c>
      <c r="G1" s="9" t="s">
        <v>121</v>
      </c>
      <c r="H1" s="9">
        <f>0.75*3.6*3.2*144*3600</f>
        <v>4478976</v>
      </c>
      <c r="K1" s="11" t="s">
        <v>128</v>
      </c>
      <c r="L1" s="12">
        <v>19.3</v>
      </c>
      <c r="M1" s="13" t="s">
        <v>124</v>
      </c>
    </row>
    <row r="2" spans="1:16" x14ac:dyDescent="0.25">
      <c r="A2" s="9" t="s">
        <v>106</v>
      </c>
      <c r="B2" s="10">
        <v>0.6</v>
      </c>
      <c r="D2" s="9" t="s">
        <v>107</v>
      </c>
      <c r="E2" s="10">
        <f>+E1*12*2.54/100</f>
        <v>2.4384000000000001</v>
      </c>
      <c r="G2" s="9" t="s">
        <v>127</v>
      </c>
      <c r="H2" s="9">
        <f>200*5*60</f>
        <v>60000</v>
      </c>
      <c r="I2" s="10" t="s">
        <v>126</v>
      </c>
    </row>
    <row r="3" spans="1:16" x14ac:dyDescent="0.25">
      <c r="A3" s="9" t="s">
        <v>117</v>
      </c>
      <c r="B3" s="9">
        <f>+B1*B2</f>
        <v>7.1999999999999993</v>
      </c>
    </row>
    <row r="4" spans="1:16" x14ac:dyDescent="0.25">
      <c r="H4" s="10"/>
      <c r="J4" s="11"/>
      <c r="K4" s="12"/>
      <c r="L4" s="11"/>
      <c r="N4" s="13"/>
      <c r="O4" s="11"/>
      <c r="P4" s="9"/>
    </row>
    <row r="5" spans="1:16" ht="18.75" customHeight="1" x14ac:dyDescent="0.25">
      <c r="A5" s="14" t="s">
        <v>109</v>
      </c>
      <c r="B5" s="15" t="s">
        <v>108</v>
      </c>
      <c r="C5" s="15" t="s">
        <v>110</v>
      </c>
      <c r="D5" s="15" t="s">
        <v>111</v>
      </c>
      <c r="E5" s="15" t="s">
        <v>112</v>
      </c>
      <c r="F5" s="15" t="s">
        <v>113</v>
      </c>
      <c r="G5" s="15" t="s">
        <v>114</v>
      </c>
      <c r="H5" s="16" t="s">
        <v>118</v>
      </c>
      <c r="I5" s="17" t="s">
        <v>115</v>
      </c>
      <c r="J5" s="18" t="s">
        <v>116</v>
      </c>
      <c r="K5" s="19" t="s">
        <v>119</v>
      </c>
      <c r="L5" s="18" t="s">
        <v>120</v>
      </c>
      <c r="M5" s="20" t="s">
        <v>125</v>
      </c>
      <c r="N5" s="20" t="s">
        <v>123</v>
      </c>
      <c r="O5" s="18" t="s">
        <v>122</v>
      </c>
      <c r="P5" s="9"/>
    </row>
    <row r="6" spans="1:16" x14ac:dyDescent="0.25">
      <c r="A6" s="21" t="s">
        <v>65</v>
      </c>
      <c r="B6" s="21" t="s">
        <v>66</v>
      </c>
      <c r="C6" s="15">
        <v>2E-3</v>
      </c>
      <c r="D6" s="15">
        <v>6.0000000000000001E-3</v>
      </c>
      <c r="E6" s="15">
        <v>28</v>
      </c>
      <c r="F6" s="15">
        <v>0.09</v>
      </c>
      <c r="G6" s="15">
        <v>371</v>
      </c>
      <c r="H6" s="16">
        <f t="shared" ref="H6:H69" si="0">$E$1 *G6/1000</f>
        <v>2.968</v>
      </c>
      <c r="I6" s="16">
        <f>$B$2*H6</f>
        <v>1.7807999999999999</v>
      </c>
      <c r="J6" s="18">
        <f>+I6/$B$1</f>
        <v>0.1484</v>
      </c>
      <c r="K6" s="19">
        <f>($B$2^2)*H6</f>
        <v>1.0684799999999999</v>
      </c>
      <c r="L6" s="18">
        <f>K6/$B$3</f>
        <v>0.1484</v>
      </c>
      <c r="M6" s="20">
        <f>+($B$2^2)*(G6/1000) *$L$1</f>
        <v>2.5777079999999999</v>
      </c>
      <c r="N6" s="20">
        <f>+K6*$H$2</f>
        <v>64108.799999999996</v>
      </c>
      <c r="O6" s="18">
        <f>+N6/$H$1</f>
        <v>1.431327160493827E-2</v>
      </c>
      <c r="P6" s="9"/>
    </row>
    <row r="7" spans="1:16" x14ac:dyDescent="0.25">
      <c r="A7" s="21" t="s">
        <v>67</v>
      </c>
      <c r="B7" s="21" t="s">
        <v>68</v>
      </c>
      <c r="C7" s="15">
        <v>2.5000000000000001E-3</v>
      </c>
      <c r="D7" s="15">
        <v>7.0000000000000001E-3</v>
      </c>
      <c r="E7" s="15">
        <v>43.75</v>
      </c>
      <c r="F7" s="15">
        <v>0.13</v>
      </c>
      <c r="G7" s="15">
        <v>237</v>
      </c>
      <c r="H7" s="16">
        <f t="shared" si="0"/>
        <v>1.8959999999999999</v>
      </c>
      <c r="I7" s="16">
        <f t="shared" ref="I7:I70" si="1">$B$2*H7</f>
        <v>1.1375999999999999</v>
      </c>
      <c r="J7" s="18">
        <f t="shared" ref="J7:J70" si="2">+I7/$B$1</f>
        <v>9.4799999999999995E-2</v>
      </c>
      <c r="K7" s="19">
        <f t="shared" ref="K7:K70" si="3">($B$2^2)*H7</f>
        <v>0.68255999999999994</v>
      </c>
      <c r="L7" s="18">
        <f t="shared" ref="L7:L70" si="4">K7/$B$3</f>
        <v>9.4799999999999995E-2</v>
      </c>
      <c r="M7" s="20">
        <f t="shared" ref="M7:M70" si="5">+($B$2^2)*(G7/1000) *$L$1</f>
        <v>1.646676</v>
      </c>
      <c r="N7" s="20">
        <f t="shared" ref="N7:N70" si="6">+K7*$H$2</f>
        <v>40953.599999999999</v>
      </c>
      <c r="O7" s="18">
        <f t="shared" ref="O7:O70" si="7">+N7/$H$1</f>
        <v>9.1435185185185178E-3</v>
      </c>
      <c r="P7" s="9"/>
    </row>
    <row r="8" spans="1:16" x14ac:dyDescent="0.25">
      <c r="A8" s="21" t="s">
        <v>69</v>
      </c>
      <c r="B8" s="21" t="s">
        <v>70</v>
      </c>
      <c r="C8" s="15">
        <v>3.0999999999999999E-3</v>
      </c>
      <c r="D8" s="15">
        <v>8.0000000000000002E-3</v>
      </c>
      <c r="E8" s="15">
        <v>67.27</v>
      </c>
      <c r="F8" s="15">
        <v>0.2</v>
      </c>
      <c r="G8" s="15">
        <v>164</v>
      </c>
      <c r="H8" s="16">
        <f t="shared" si="0"/>
        <v>1.3120000000000001</v>
      </c>
      <c r="I8" s="16">
        <f t="shared" si="1"/>
        <v>0.78720000000000001</v>
      </c>
      <c r="J8" s="18">
        <f t="shared" si="2"/>
        <v>6.5600000000000006E-2</v>
      </c>
      <c r="K8" s="19">
        <f t="shared" si="3"/>
        <v>0.47232000000000002</v>
      </c>
      <c r="L8" s="18">
        <f t="shared" si="4"/>
        <v>6.5600000000000006E-2</v>
      </c>
      <c r="M8" s="20">
        <f t="shared" si="5"/>
        <v>1.139472</v>
      </c>
      <c r="N8" s="20">
        <f t="shared" si="6"/>
        <v>28339.200000000001</v>
      </c>
      <c r="O8" s="18">
        <f t="shared" si="7"/>
        <v>6.3271604938271607E-3</v>
      </c>
      <c r="P8" s="9"/>
    </row>
    <row r="9" spans="1:16" x14ac:dyDescent="0.25">
      <c r="A9" s="21" t="s">
        <v>69</v>
      </c>
      <c r="B9" s="21" t="s">
        <v>0</v>
      </c>
      <c r="C9" s="15">
        <v>2E-3</v>
      </c>
      <c r="D9" s="15">
        <v>8.9999999999999993E-3</v>
      </c>
      <c r="E9" s="15">
        <v>76</v>
      </c>
      <c r="F9" s="15">
        <v>0.23</v>
      </c>
      <c r="G9" s="15">
        <v>136.4</v>
      </c>
      <c r="H9" s="16">
        <f t="shared" si="0"/>
        <v>1.0911999999999999</v>
      </c>
      <c r="I9" s="16">
        <f t="shared" si="1"/>
        <v>0.65471999999999997</v>
      </c>
      <c r="J9" s="18">
        <f t="shared" si="2"/>
        <v>5.4559999999999997E-2</v>
      </c>
      <c r="K9" s="19">
        <f t="shared" si="3"/>
        <v>0.39283199999999996</v>
      </c>
      <c r="L9" s="18">
        <f t="shared" si="4"/>
        <v>5.4559999999999997E-2</v>
      </c>
      <c r="M9" s="20">
        <f t="shared" si="5"/>
        <v>0.94770719999999997</v>
      </c>
      <c r="N9" s="20">
        <f t="shared" si="6"/>
        <v>23569.919999999998</v>
      </c>
      <c r="O9" s="18">
        <f t="shared" si="7"/>
        <v>5.2623456790123454E-3</v>
      </c>
      <c r="P9" s="9"/>
    </row>
    <row r="10" spans="1:16" x14ac:dyDescent="0.25">
      <c r="A10" s="21" t="s">
        <v>71</v>
      </c>
      <c r="B10" s="21" t="s">
        <v>72</v>
      </c>
      <c r="C10" s="15">
        <v>4.0000000000000001E-3</v>
      </c>
      <c r="D10" s="15">
        <v>1.2E-2</v>
      </c>
      <c r="E10" s="15">
        <v>112</v>
      </c>
      <c r="F10" s="15">
        <v>0.34</v>
      </c>
      <c r="G10" s="15">
        <v>103.2</v>
      </c>
      <c r="H10" s="16">
        <f t="shared" si="0"/>
        <v>0.8256</v>
      </c>
      <c r="I10" s="16">
        <f t="shared" si="1"/>
        <v>0.49535999999999997</v>
      </c>
      <c r="J10" s="18">
        <f t="shared" si="2"/>
        <v>4.1279999999999997E-2</v>
      </c>
      <c r="K10" s="19">
        <f t="shared" si="3"/>
        <v>0.29721599999999998</v>
      </c>
      <c r="L10" s="18">
        <f t="shared" si="4"/>
        <v>4.1280000000000004E-2</v>
      </c>
      <c r="M10" s="20">
        <f t="shared" si="5"/>
        <v>0.71703359999999994</v>
      </c>
      <c r="N10" s="20">
        <f t="shared" si="6"/>
        <v>17832.96</v>
      </c>
      <c r="O10" s="18">
        <f t="shared" si="7"/>
        <v>3.9814814814814817E-3</v>
      </c>
      <c r="P10" s="9"/>
    </row>
    <row r="11" spans="1:16" x14ac:dyDescent="0.25">
      <c r="A11" s="21" t="s">
        <v>71</v>
      </c>
      <c r="B11" s="21" t="s">
        <v>1</v>
      </c>
      <c r="C11" s="15">
        <v>2.5000000000000001E-3</v>
      </c>
      <c r="D11" s="15">
        <v>1.2E-2</v>
      </c>
      <c r="E11" s="15">
        <v>118.75</v>
      </c>
      <c r="F11" s="15">
        <v>0.36</v>
      </c>
      <c r="G11" s="15">
        <v>87.3</v>
      </c>
      <c r="H11" s="16">
        <f t="shared" si="0"/>
        <v>0.69840000000000002</v>
      </c>
      <c r="I11" s="16">
        <f t="shared" si="1"/>
        <v>0.41904000000000002</v>
      </c>
      <c r="J11" s="18">
        <f t="shared" si="2"/>
        <v>3.492E-2</v>
      </c>
      <c r="K11" s="19">
        <f t="shared" si="3"/>
        <v>0.25142399999999998</v>
      </c>
      <c r="L11" s="18">
        <f t="shared" si="4"/>
        <v>3.492E-2</v>
      </c>
      <c r="M11" s="20">
        <f t="shared" si="5"/>
        <v>0.6065604</v>
      </c>
      <c r="N11" s="20">
        <f t="shared" si="6"/>
        <v>15085.439999999999</v>
      </c>
      <c r="O11" s="18">
        <f t="shared" si="7"/>
        <v>3.3680555555555551E-3</v>
      </c>
      <c r="P11" s="9"/>
    </row>
    <row r="12" spans="1:16" x14ac:dyDescent="0.25">
      <c r="A12" s="21" t="s">
        <v>73</v>
      </c>
      <c r="B12" s="21" t="s">
        <v>74</v>
      </c>
      <c r="C12" s="15">
        <v>5.0000000000000001E-3</v>
      </c>
      <c r="D12" s="15">
        <v>1.4999999999999999E-2</v>
      </c>
      <c r="E12" s="15">
        <v>141.75</v>
      </c>
      <c r="F12" s="15">
        <v>0.53</v>
      </c>
      <c r="G12" s="15">
        <v>64.900000000000006</v>
      </c>
      <c r="H12" s="16">
        <f t="shared" si="0"/>
        <v>0.51919999999999999</v>
      </c>
      <c r="I12" s="16">
        <f t="shared" si="1"/>
        <v>0.31151999999999996</v>
      </c>
      <c r="J12" s="18">
        <f t="shared" si="2"/>
        <v>2.5959999999999997E-2</v>
      </c>
      <c r="K12" s="19">
        <f t="shared" si="3"/>
        <v>0.18691199999999999</v>
      </c>
      <c r="L12" s="18">
        <f t="shared" si="4"/>
        <v>2.596E-2</v>
      </c>
      <c r="M12" s="20">
        <f t="shared" si="5"/>
        <v>0.45092520000000003</v>
      </c>
      <c r="N12" s="20">
        <f t="shared" si="6"/>
        <v>11214.72</v>
      </c>
      <c r="O12" s="18">
        <f t="shared" si="7"/>
        <v>2.5038580246913578E-3</v>
      </c>
      <c r="P12" s="9"/>
    </row>
    <row r="13" spans="1:16" x14ac:dyDescent="0.25">
      <c r="A13" s="22" t="s">
        <v>73</v>
      </c>
      <c r="B13" s="21" t="s">
        <v>2</v>
      </c>
      <c r="C13" s="15">
        <v>3.0999999999999999E-3</v>
      </c>
      <c r="D13" s="15">
        <v>1.6E-2</v>
      </c>
      <c r="E13" s="15">
        <v>182.59</v>
      </c>
      <c r="F13" s="15">
        <v>0.55000000000000004</v>
      </c>
      <c r="G13" s="15">
        <v>56.7</v>
      </c>
      <c r="H13" s="16">
        <f t="shared" si="0"/>
        <v>0.4536</v>
      </c>
      <c r="I13" s="16">
        <f t="shared" si="1"/>
        <v>0.27216000000000001</v>
      </c>
      <c r="J13" s="18">
        <f t="shared" si="2"/>
        <v>2.2680000000000002E-2</v>
      </c>
      <c r="K13" s="19">
        <f t="shared" si="3"/>
        <v>0.163296</v>
      </c>
      <c r="L13" s="18">
        <f t="shared" si="4"/>
        <v>2.2680000000000002E-2</v>
      </c>
      <c r="M13" s="20">
        <f t="shared" si="5"/>
        <v>0.39395160000000001</v>
      </c>
      <c r="N13" s="20">
        <f t="shared" si="6"/>
        <v>9797.76</v>
      </c>
      <c r="O13" s="18">
        <f t="shared" si="7"/>
        <v>2.1875000000000002E-3</v>
      </c>
      <c r="P13" s="9"/>
    </row>
    <row r="14" spans="1:16" x14ac:dyDescent="0.25">
      <c r="A14" s="22" t="s">
        <v>75</v>
      </c>
      <c r="B14" s="21" t="s">
        <v>76</v>
      </c>
      <c r="C14" s="15">
        <v>5.5999999999999999E-3</v>
      </c>
      <c r="D14" s="15">
        <v>1.7999999999999999E-2</v>
      </c>
      <c r="E14" s="15">
        <v>219.52</v>
      </c>
      <c r="F14" s="15">
        <v>0.66</v>
      </c>
      <c r="G14" s="15">
        <v>51.47</v>
      </c>
      <c r="H14" s="16">
        <f t="shared" si="0"/>
        <v>0.41176000000000001</v>
      </c>
      <c r="I14" s="16">
        <f t="shared" si="1"/>
        <v>0.247056</v>
      </c>
      <c r="J14" s="18">
        <f t="shared" si="2"/>
        <v>2.0587999999999999E-2</v>
      </c>
      <c r="K14" s="19">
        <f t="shared" si="3"/>
        <v>0.14823359999999999</v>
      </c>
      <c r="L14" s="18">
        <f t="shared" si="4"/>
        <v>2.0588000000000002E-2</v>
      </c>
      <c r="M14" s="20">
        <f t="shared" si="5"/>
        <v>0.35761356</v>
      </c>
      <c r="N14" s="20">
        <f t="shared" si="6"/>
        <v>8894.0159999999996</v>
      </c>
      <c r="O14" s="18">
        <f t="shared" si="7"/>
        <v>1.9857253086419751E-3</v>
      </c>
      <c r="P14" s="9"/>
    </row>
    <row r="15" spans="1:16" x14ac:dyDescent="0.25">
      <c r="A15" s="1" t="s">
        <v>77</v>
      </c>
      <c r="B15" s="2" t="s">
        <v>78</v>
      </c>
      <c r="C15" s="3">
        <v>0.63</v>
      </c>
      <c r="D15" s="3">
        <v>1.9E-2</v>
      </c>
      <c r="E15" s="3">
        <v>277.83</v>
      </c>
      <c r="F15" s="3">
        <v>0.84</v>
      </c>
      <c r="G15" s="3">
        <v>37.299999999999997</v>
      </c>
      <c r="H15" s="5">
        <f t="shared" si="0"/>
        <v>0.2984</v>
      </c>
      <c r="I15" s="5">
        <f t="shared" si="1"/>
        <v>0.17904</v>
      </c>
      <c r="J15" s="6">
        <f t="shared" si="2"/>
        <v>1.4920000000000001E-2</v>
      </c>
      <c r="K15" s="7">
        <f t="shared" si="3"/>
        <v>0.10742399999999999</v>
      </c>
      <c r="L15" s="6">
        <f t="shared" si="4"/>
        <v>1.4920000000000001E-2</v>
      </c>
      <c r="M15" s="8">
        <f t="shared" si="5"/>
        <v>0.25916040000000001</v>
      </c>
      <c r="N15" s="8">
        <f t="shared" si="6"/>
        <v>6445.44</v>
      </c>
      <c r="O15" s="6">
        <f t="shared" si="7"/>
        <v>1.4390432098765431E-3</v>
      </c>
      <c r="P15" s="9"/>
    </row>
    <row r="16" spans="1:16" x14ac:dyDescent="0.25">
      <c r="A16" s="1" t="s">
        <v>77</v>
      </c>
      <c r="B16" s="2" t="s">
        <v>79</v>
      </c>
      <c r="C16" s="3">
        <v>5.0000000000000001E-3</v>
      </c>
      <c r="D16" s="3">
        <v>2.1000000000000001E-2</v>
      </c>
      <c r="E16" s="3">
        <v>250</v>
      </c>
      <c r="F16" s="3">
        <v>0.76</v>
      </c>
      <c r="G16" s="3">
        <v>41.48</v>
      </c>
      <c r="H16" s="5">
        <f t="shared" si="0"/>
        <v>0.33183999999999997</v>
      </c>
      <c r="I16" s="5">
        <f t="shared" si="1"/>
        <v>0.19910399999999998</v>
      </c>
      <c r="J16" s="6">
        <f t="shared" si="2"/>
        <v>1.6591999999999999E-2</v>
      </c>
      <c r="K16" s="7">
        <f t="shared" si="3"/>
        <v>0.11946239999999998</v>
      </c>
      <c r="L16" s="6">
        <f t="shared" si="4"/>
        <v>1.6591999999999999E-2</v>
      </c>
      <c r="M16" s="8">
        <f t="shared" si="5"/>
        <v>0.28820303999999997</v>
      </c>
      <c r="N16" s="8">
        <f t="shared" si="6"/>
        <v>7167.7439999999988</v>
      </c>
      <c r="O16" s="6">
        <f t="shared" si="7"/>
        <v>1.6003086419753084E-3</v>
      </c>
      <c r="P16" s="9"/>
    </row>
    <row r="17" spans="1:16" x14ac:dyDescent="0.25">
      <c r="A17" s="1" t="s">
        <v>77</v>
      </c>
      <c r="B17" s="2" t="s">
        <v>3</v>
      </c>
      <c r="C17" s="3">
        <v>4.0000000000000001E-3</v>
      </c>
      <c r="D17" s="3">
        <v>0.02</v>
      </c>
      <c r="E17" s="3">
        <v>304</v>
      </c>
      <c r="F17" s="3">
        <v>0.92</v>
      </c>
      <c r="G17" s="3">
        <v>34.43</v>
      </c>
      <c r="H17" s="5">
        <f t="shared" si="0"/>
        <v>0.27544000000000002</v>
      </c>
      <c r="I17" s="5">
        <f t="shared" si="1"/>
        <v>0.16526399999999999</v>
      </c>
      <c r="J17" s="6">
        <f t="shared" si="2"/>
        <v>1.3772E-2</v>
      </c>
      <c r="K17" s="7">
        <f t="shared" si="3"/>
        <v>9.9158400000000008E-2</v>
      </c>
      <c r="L17" s="6">
        <f t="shared" si="4"/>
        <v>1.3772000000000003E-2</v>
      </c>
      <c r="M17" s="8">
        <f t="shared" si="5"/>
        <v>0.23921964000000004</v>
      </c>
      <c r="N17" s="8">
        <f t="shared" si="6"/>
        <v>5949.5040000000008</v>
      </c>
      <c r="O17" s="6">
        <f t="shared" si="7"/>
        <v>1.3283179012345682E-3</v>
      </c>
      <c r="P17" s="9"/>
    </row>
    <row r="18" spans="1:16" x14ac:dyDescent="0.25">
      <c r="A18" s="22" t="s">
        <v>80</v>
      </c>
      <c r="B18" s="21" t="s">
        <v>81</v>
      </c>
      <c r="C18" s="15">
        <v>8.0000000000000002E-3</v>
      </c>
      <c r="D18" s="15">
        <v>2.4E-2</v>
      </c>
      <c r="E18" s="15">
        <v>448</v>
      </c>
      <c r="F18" s="15">
        <v>1.36</v>
      </c>
      <c r="G18" s="15">
        <v>23.3</v>
      </c>
      <c r="H18" s="16">
        <f t="shared" si="0"/>
        <v>0.18640000000000001</v>
      </c>
      <c r="I18" s="16">
        <f t="shared" si="1"/>
        <v>0.11184000000000001</v>
      </c>
      <c r="J18" s="18">
        <f t="shared" si="2"/>
        <v>9.3200000000000002E-3</v>
      </c>
      <c r="K18" s="19">
        <f t="shared" si="3"/>
        <v>6.7103999999999997E-2</v>
      </c>
      <c r="L18" s="18">
        <f t="shared" si="4"/>
        <v>9.3200000000000002E-3</v>
      </c>
      <c r="M18" s="20">
        <f t="shared" si="5"/>
        <v>0.16188839999999999</v>
      </c>
      <c r="N18" s="20">
        <f t="shared" si="6"/>
        <v>4026.24</v>
      </c>
      <c r="O18" s="18">
        <f t="shared" si="7"/>
        <v>8.989197530864197E-4</v>
      </c>
      <c r="P18" s="9"/>
    </row>
    <row r="19" spans="1:16" x14ac:dyDescent="0.25">
      <c r="A19" s="22" t="s">
        <v>80</v>
      </c>
      <c r="B19" s="21" t="s">
        <v>82</v>
      </c>
      <c r="C19" s="15">
        <v>6.3E-3</v>
      </c>
      <c r="D19" s="15">
        <v>2.3E-2</v>
      </c>
      <c r="E19" s="15">
        <v>396.9</v>
      </c>
      <c r="F19" s="15">
        <v>1.2</v>
      </c>
      <c r="G19" s="15">
        <v>26.09</v>
      </c>
      <c r="H19" s="16">
        <f t="shared" si="0"/>
        <v>0.20871999999999999</v>
      </c>
      <c r="I19" s="16">
        <f t="shared" si="1"/>
        <v>0.12523199999999998</v>
      </c>
      <c r="J19" s="18">
        <f t="shared" si="2"/>
        <v>1.0435999999999999E-2</v>
      </c>
      <c r="K19" s="19">
        <f t="shared" si="3"/>
        <v>7.5139199999999989E-2</v>
      </c>
      <c r="L19" s="18">
        <f t="shared" si="4"/>
        <v>1.0435999999999999E-2</v>
      </c>
      <c r="M19" s="20">
        <f t="shared" si="5"/>
        <v>0.18127331999999999</v>
      </c>
      <c r="N19" s="20">
        <f t="shared" si="6"/>
        <v>4508.351999999999</v>
      </c>
      <c r="O19" s="18">
        <f t="shared" si="7"/>
        <v>1.0065586419753085E-3</v>
      </c>
      <c r="P19" s="9"/>
    </row>
    <row r="20" spans="1:16" x14ac:dyDescent="0.25">
      <c r="A20" s="22" t="s">
        <v>80</v>
      </c>
      <c r="B20" s="21" t="s">
        <v>4</v>
      </c>
      <c r="C20" s="15">
        <v>5.0000000000000001E-3</v>
      </c>
      <c r="D20" s="15">
        <v>2.4E-2</v>
      </c>
      <c r="E20" s="15">
        <v>475</v>
      </c>
      <c r="F20" s="15">
        <v>1.43</v>
      </c>
      <c r="G20" s="15">
        <v>21.08</v>
      </c>
      <c r="H20" s="16">
        <f t="shared" si="0"/>
        <v>0.16863999999999998</v>
      </c>
      <c r="I20" s="16">
        <f t="shared" si="1"/>
        <v>0.10118399999999998</v>
      </c>
      <c r="J20" s="18">
        <f t="shared" si="2"/>
        <v>8.4319999999999985E-3</v>
      </c>
      <c r="K20" s="19">
        <f t="shared" si="3"/>
        <v>6.0710399999999991E-2</v>
      </c>
      <c r="L20" s="18">
        <f t="shared" si="4"/>
        <v>8.4320000000000003E-3</v>
      </c>
      <c r="M20" s="20">
        <f t="shared" si="5"/>
        <v>0.14646383999999998</v>
      </c>
      <c r="N20" s="20">
        <f t="shared" si="6"/>
        <v>3642.6239999999993</v>
      </c>
      <c r="O20" s="18">
        <f t="shared" si="7"/>
        <v>8.1327160493827142E-4</v>
      </c>
      <c r="P20" s="9"/>
    </row>
    <row r="21" spans="1:16" x14ac:dyDescent="0.25">
      <c r="A21" s="22" t="s">
        <v>80</v>
      </c>
      <c r="B21" s="21" t="s">
        <v>5</v>
      </c>
      <c r="C21" s="15">
        <v>3.0999999999999999E-3</v>
      </c>
      <c r="D21" s="15">
        <v>2.3E-2</v>
      </c>
      <c r="E21" s="15">
        <v>384.4</v>
      </c>
      <c r="F21" s="15">
        <v>1.1599999999999999</v>
      </c>
      <c r="G21" s="15">
        <v>25.59</v>
      </c>
      <c r="H21" s="16">
        <f t="shared" si="0"/>
        <v>0.20471999999999999</v>
      </c>
      <c r="I21" s="16">
        <f t="shared" si="1"/>
        <v>0.12283199999999998</v>
      </c>
      <c r="J21" s="18">
        <f t="shared" si="2"/>
        <v>1.0235999999999999E-2</v>
      </c>
      <c r="K21" s="19">
        <f t="shared" si="3"/>
        <v>7.3699199999999992E-2</v>
      </c>
      <c r="L21" s="18">
        <f t="shared" si="4"/>
        <v>1.0236E-2</v>
      </c>
      <c r="M21" s="20">
        <f t="shared" si="5"/>
        <v>0.17779931999999998</v>
      </c>
      <c r="N21" s="20">
        <f t="shared" si="6"/>
        <v>4421.9519999999993</v>
      </c>
      <c r="O21" s="18">
        <f t="shared" si="7"/>
        <v>9.872685185185184E-4</v>
      </c>
      <c r="P21" s="9"/>
    </row>
    <row r="22" spans="1:16" x14ac:dyDescent="0.25">
      <c r="A22" s="1" t="s">
        <v>83</v>
      </c>
      <c r="B22" s="2" t="s">
        <v>84</v>
      </c>
      <c r="C22" s="3">
        <v>0.01</v>
      </c>
      <c r="D22" s="3">
        <v>0.03</v>
      </c>
      <c r="E22" s="3">
        <v>700</v>
      </c>
      <c r="F22" s="3">
        <v>2.12</v>
      </c>
      <c r="G22" s="3">
        <v>14.74</v>
      </c>
      <c r="H22" s="5">
        <f t="shared" si="0"/>
        <v>0.11792</v>
      </c>
      <c r="I22" s="5">
        <f t="shared" si="1"/>
        <v>7.0751999999999995E-2</v>
      </c>
      <c r="J22" s="6">
        <f t="shared" si="2"/>
        <v>5.8959999999999993E-3</v>
      </c>
      <c r="K22" s="7">
        <f t="shared" si="3"/>
        <v>4.2451199999999994E-2</v>
      </c>
      <c r="L22" s="6">
        <f t="shared" si="4"/>
        <v>5.8960000000000002E-3</v>
      </c>
      <c r="M22" s="8">
        <f t="shared" si="5"/>
        <v>0.10241351999999999</v>
      </c>
      <c r="N22" s="8">
        <f t="shared" si="6"/>
        <v>2547.0719999999997</v>
      </c>
      <c r="O22" s="6">
        <f t="shared" si="7"/>
        <v>5.686728395061728E-4</v>
      </c>
      <c r="P22" s="9"/>
    </row>
    <row r="23" spans="1:16" x14ac:dyDescent="0.25">
      <c r="A23" s="1" t="s">
        <v>83</v>
      </c>
      <c r="B23" s="2" t="s">
        <v>6</v>
      </c>
      <c r="C23" s="3">
        <v>6.3E-3</v>
      </c>
      <c r="D23" s="3">
        <v>3.1E-2</v>
      </c>
      <c r="E23" s="3">
        <v>754.11</v>
      </c>
      <c r="F23" s="3">
        <v>2.2799999999999998</v>
      </c>
      <c r="G23" s="3">
        <v>13.73</v>
      </c>
      <c r="H23" s="5">
        <f t="shared" si="0"/>
        <v>0.10984000000000001</v>
      </c>
      <c r="I23" s="5">
        <f t="shared" si="1"/>
        <v>6.5904000000000004E-2</v>
      </c>
      <c r="J23" s="6">
        <f t="shared" si="2"/>
        <v>5.4920000000000004E-3</v>
      </c>
      <c r="K23" s="7">
        <f t="shared" si="3"/>
        <v>3.9542399999999998E-2</v>
      </c>
      <c r="L23" s="6">
        <f t="shared" si="4"/>
        <v>5.4920000000000004E-3</v>
      </c>
      <c r="M23" s="8">
        <f t="shared" si="5"/>
        <v>9.5396040000000001E-2</v>
      </c>
      <c r="N23" s="8">
        <f t="shared" si="6"/>
        <v>2372.5439999999999</v>
      </c>
      <c r="O23" s="6">
        <f t="shared" si="7"/>
        <v>5.297067901234568E-4</v>
      </c>
      <c r="P23" s="9"/>
    </row>
    <row r="24" spans="1:16" x14ac:dyDescent="0.25">
      <c r="A24" s="1" t="s">
        <v>83</v>
      </c>
      <c r="B24" s="2" t="s">
        <v>7</v>
      </c>
      <c r="C24" s="3">
        <v>5.0000000000000001E-3</v>
      </c>
      <c r="D24" s="3">
        <v>0.03</v>
      </c>
      <c r="E24" s="3">
        <v>650</v>
      </c>
      <c r="F24" s="3">
        <v>1.97</v>
      </c>
      <c r="G24" s="3">
        <v>15.94</v>
      </c>
      <c r="H24" s="5">
        <f t="shared" si="0"/>
        <v>0.12751999999999999</v>
      </c>
      <c r="I24" s="5">
        <f t="shared" si="1"/>
        <v>7.6511999999999997E-2</v>
      </c>
      <c r="J24" s="6">
        <f t="shared" si="2"/>
        <v>6.3759999999999997E-3</v>
      </c>
      <c r="K24" s="7">
        <f t="shared" si="3"/>
        <v>4.5907199999999995E-2</v>
      </c>
      <c r="L24" s="6">
        <f t="shared" si="4"/>
        <v>6.3759999999999997E-3</v>
      </c>
      <c r="M24" s="8">
        <f t="shared" si="5"/>
        <v>0.11075111999999999</v>
      </c>
      <c r="N24" s="8">
        <f t="shared" si="6"/>
        <v>2754.4319999999998</v>
      </c>
      <c r="O24" s="6">
        <f t="shared" si="7"/>
        <v>6.1496913580246914E-4</v>
      </c>
      <c r="P24" s="9"/>
    </row>
    <row r="25" spans="1:16" x14ac:dyDescent="0.25">
      <c r="A25" s="22" t="s">
        <v>85</v>
      </c>
      <c r="B25" s="21" t="s">
        <v>86</v>
      </c>
      <c r="C25" s="15">
        <v>0.01</v>
      </c>
      <c r="D25" s="15">
        <v>3.5000000000000003E-2</v>
      </c>
      <c r="E25" s="23">
        <v>1000</v>
      </c>
      <c r="F25" s="15">
        <v>3.02</v>
      </c>
      <c r="G25" s="15">
        <v>10.32</v>
      </c>
      <c r="H25" s="16">
        <f t="shared" si="0"/>
        <v>8.2560000000000008E-2</v>
      </c>
      <c r="I25" s="16">
        <f t="shared" si="1"/>
        <v>4.9536000000000004E-2</v>
      </c>
      <c r="J25" s="18">
        <f t="shared" si="2"/>
        <v>4.1280000000000006E-3</v>
      </c>
      <c r="K25" s="19">
        <f t="shared" si="3"/>
        <v>2.9721600000000001E-2</v>
      </c>
      <c r="L25" s="18">
        <f t="shared" si="4"/>
        <v>4.1280000000000006E-3</v>
      </c>
      <c r="M25" s="20">
        <f t="shared" si="5"/>
        <v>7.1703360000000008E-2</v>
      </c>
      <c r="N25" s="20">
        <f t="shared" si="6"/>
        <v>1783.296</v>
      </c>
      <c r="O25" s="18">
        <f t="shared" si="7"/>
        <v>3.9814814814814818E-4</v>
      </c>
      <c r="P25" s="9"/>
    </row>
    <row r="26" spans="1:16" x14ac:dyDescent="0.25">
      <c r="A26" s="22" t="s">
        <v>85</v>
      </c>
      <c r="B26" s="21" t="s">
        <v>8</v>
      </c>
      <c r="C26" s="15">
        <v>8.0000000000000002E-3</v>
      </c>
      <c r="D26" s="15">
        <v>3.6999999999999998E-2</v>
      </c>
      <c r="E26" s="23">
        <v>1216</v>
      </c>
      <c r="F26" s="15">
        <v>3.68</v>
      </c>
      <c r="G26" s="15">
        <v>8.6300000000000008</v>
      </c>
      <c r="H26" s="16">
        <f t="shared" si="0"/>
        <v>6.9040000000000004E-2</v>
      </c>
      <c r="I26" s="16">
        <f t="shared" si="1"/>
        <v>4.1424000000000002E-2</v>
      </c>
      <c r="J26" s="18">
        <f t="shared" si="2"/>
        <v>3.4520000000000002E-3</v>
      </c>
      <c r="K26" s="19">
        <f t="shared" si="3"/>
        <v>2.4854400000000002E-2</v>
      </c>
      <c r="L26" s="18">
        <f t="shared" si="4"/>
        <v>3.4520000000000006E-3</v>
      </c>
      <c r="M26" s="20">
        <f t="shared" si="5"/>
        <v>5.9961240000000006E-2</v>
      </c>
      <c r="N26" s="20">
        <f t="shared" si="6"/>
        <v>1491.2640000000001</v>
      </c>
      <c r="O26" s="18">
        <f t="shared" si="7"/>
        <v>3.3294753086419754E-4</v>
      </c>
      <c r="P26" s="9"/>
    </row>
    <row r="27" spans="1:16" x14ac:dyDescent="0.25">
      <c r="A27" s="22" t="s">
        <v>85</v>
      </c>
      <c r="B27" s="21" t="s">
        <v>9</v>
      </c>
      <c r="C27" s="15">
        <v>6.3E-3</v>
      </c>
      <c r="D27" s="15">
        <v>3.5999999999999997E-2</v>
      </c>
      <c r="E27" s="23">
        <v>1031.94</v>
      </c>
      <c r="F27" s="15">
        <v>3.12</v>
      </c>
      <c r="G27" s="15">
        <v>10.050000000000001</v>
      </c>
      <c r="H27" s="16">
        <f t="shared" si="0"/>
        <v>8.0399999999999999E-2</v>
      </c>
      <c r="I27" s="16">
        <f t="shared" si="1"/>
        <v>4.8239999999999998E-2</v>
      </c>
      <c r="J27" s="18">
        <f t="shared" si="2"/>
        <v>4.0200000000000001E-3</v>
      </c>
      <c r="K27" s="19">
        <f t="shared" si="3"/>
        <v>2.8943999999999998E-2</v>
      </c>
      <c r="L27" s="18">
        <f t="shared" si="4"/>
        <v>4.0200000000000001E-3</v>
      </c>
      <c r="M27" s="20">
        <f t="shared" si="5"/>
        <v>6.9827399999999998E-2</v>
      </c>
      <c r="N27" s="20">
        <f t="shared" si="6"/>
        <v>1736.6399999999999</v>
      </c>
      <c r="O27" s="18">
        <f t="shared" si="7"/>
        <v>3.8773148148148147E-4</v>
      </c>
      <c r="P27" s="9"/>
    </row>
    <row r="28" spans="1:16" x14ac:dyDescent="0.25">
      <c r="A28" s="22" t="s">
        <v>85</v>
      </c>
      <c r="B28" s="21" t="s">
        <v>10</v>
      </c>
      <c r="C28" s="15">
        <v>5.0000000000000001E-3</v>
      </c>
      <c r="D28" s="15">
        <v>3.5999999999999997E-2</v>
      </c>
      <c r="E28" s="23">
        <v>1025</v>
      </c>
      <c r="F28" s="15">
        <v>3.1</v>
      </c>
      <c r="G28" s="15">
        <v>10.02</v>
      </c>
      <c r="H28" s="16">
        <f t="shared" si="0"/>
        <v>8.0159999999999995E-2</v>
      </c>
      <c r="I28" s="16">
        <f t="shared" si="1"/>
        <v>4.8095999999999993E-2</v>
      </c>
      <c r="J28" s="18">
        <f t="shared" si="2"/>
        <v>4.0079999999999994E-3</v>
      </c>
      <c r="K28" s="19">
        <f t="shared" si="3"/>
        <v>2.8857599999999997E-2</v>
      </c>
      <c r="L28" s="18">
        <f t="shared" si="4"/>
        <v>4.0080000000000003E-3</v>
      </c>
      <c r="M28" s="20">
        <f t="shared" si="5"/>
        <v>6.9618959999999994E-2</v>
      </c>
      <c r="N28" s="20">
        <f t="shared" si="6"/>
        <v>1731.4559999999999</v>
      </c>
      <c r="O28" s="18">
        <f t="shared" si="7"/>
        <v>3.8657407407407407E-4</v>
      </c>
      <c r="P28" s="9"/>
    </row>
    <row r="29" spans="1:16" x14ac:dyDescent="0.25">
      <c r="A29" s="1" t="s">
        <v>87</v>
      </c>
      <c r="B29" s="2" t="s">
        <v>88</v>
      </c>
      <c r="C29" s="3">
        <v>1.5900000000000001E-2</v>
      </c>
      <c r="D29" s="3">
        <v>4.8000000000000001E-2</v>
      </c>
      <c r="E29" s="4">
        <v>1769.6</v>
      </c>
      <c r="F29" s="3">
        <v>5.36</v>
      </c>
      <c r="G29" s="3">
        <v>5.86</v>
      </c>
      <c r="H29" s="5">
        <f t="shared" si="0"/>
        <v>4.6880000000000005E-2</v>
      </c>
      <c r="I29" s="5">
        <f t="shared" si="1"/>
        <v>2.8128E-2</v>
      </c>
      <c r="J29" s="6">
        <f t="shared" si="2"/>
        <v>2.3440000000000002E-3</v>
      </c>
      <c r="K29" s="7">
        <f t="shared" si="3"/>
        <v>1.6876800000000001E-2</v>
      </c>
      <c r="L29" s="6">
        <f t="shared" si="4"/>
        <v>2.3440000000000002E-3</v>
      </c>
      <c r="M29" s="8">
        <f t="shared" si="5"/>
        <v>4.0715280000000006E-2</v>
      </c>
      <c r="N29" s="8">
        <f t="shared" si="6"/>
        <v>1012.6080000000001</v>
      </c>
      <c r="O29" s="6">
        <f t="shared" si="7"/>
        <v>2.2608024691358027E-4</v>
      </c>
      <c r="P29" s="9"/>
    </row>
    <row r="30" spans="1:16" x14ac:dyDescent="0.25">
      <c r="A30" s="1" t="s">
        <v>87</v>
      </c>
      <c r="B30" s="2" t="s">
        <v>11</v>
      </c>
      <c r="C30" s="3">
        <v>0.01</v>
      </c>
      <c r="D30" s="3">
        <v>4.7E-2</v>
      </c>
      <c r="E30" s="4">
        <v>1600</v>
      </c>
      <c r="F30" s="3">
        <v>4.84</v>
      </c>
      <c r="G30" s="3">
        <v>6.48</v>
      </c>
      <c r="H30" s="5">
        <f t="shared" si="0"/>
        <v>5.1840000000000004E-2</v>
      </c>
      <c r="I30" s="5">
        <f t="shared" si="1"/>
        <v>3.1104E-2</v>
      </c>
      <c r="J30" s="6">
        <f t="shared" si="2"/>
        <v>2.5920000000000001E-3</v>
      </c>
      <c r="K30" s="7">
        <f t="shared" si="3"/>
        <v>1.8662399999999999E-2</v>
      </c>
      <c r="L30" s="6">
        <f t="shared" si="4"/>
        <v>2.5920000000000001E-3</v>
      </c>
      <c r="M30" s="8">
        <f t="shared" si="5"/>
        <v>4.502304E-2</v>
      </c>
      <c r="N30" s="8">
        <f t="shared" si="6"/>
        <v>1119.7439999999999</v>
      </c>
      <c r="O30" s="6">
        <f t="shared" si="7"/>
        <v>2.5000000000000001E-4</v>
      </c>
      <c r="P30" s="9"/>
    </row>
    <row r="31" spans="1:16" x14ac:dyDescent="0.25">
      <c r="A31" s="1" t="s">
        <v>87</v>
      </c>
      <c r="B31" s="2" t="s">
        <v>12</v>
      </c>
      <c r="C31" s="3">
        <v>0.01</v>
      </c>
      <c r="D31" s="3">
        <v>4.9000000000000002E-2</v>
      </c>
      <c r="E31" s="4">
        <v>1900</v>
      </c>
      <c r="F31" s="3">
        <v>5.75</v>
      </c>
      <c r="G31" s="3">
        <v>5.46</v>
      </c>
      <c r="H31" s="5">
        <f t="shared" si="0"/>
        <v>4.3679999999999997E-2</v>
      </c>
      <c r="I31" s="5">
        <f t="shared" si="1"/>
        <v>2.6207999999999999E-2</v>
      </c>
      <c r="J31" s="6">
        <f t="shared" si="2"/>
        <v>2.1839999999999997E-3</v>
      </c>
      <c r="K31" s="7">
        <f t="shared" si="3"/>
        <v>1.5724799999999997E-2</v>
      </c>
      <c r="L31" s="6">
        <f t="shared" si="4"/>
        <v>2.1839999999999997E-3</v>
      </c>
      <c r="M31" s="8">
        <f t="shared" si="5"/>
        <v>3.7936079999999997E-2</v>
      </c>
      <c r="N31" s="8">
        <f t="shared" si="6"/>
        <v>943.48799999999983</v>
      </c>
      <c r="O31" s="6">
        <f t="shared" si="7"/>
        <v>2.1064814814814812E-4</v>
      </c>
      <c r="P31" s="9"/>
    </row>
    <row r="32" spans="1:16" x14ac:dyDescent="0.25">
      <c r="A32" s="1" t="s">
        <v>87</v>
      </c>
      <c r="B32" s="2" t="s">
        <v>13</v>
      </c>
      <c r="C32" s="3">
        <v>6.3E-3</v>
      </c>
      <c r="D32" s="3">
        <v>4.7E-2</v>
      </c>
      <c r="E32" s="4">
        <v>1627.29</v>
      </c>
      <c r="F32" s="3">
        <v>4.92</v>
      </c>
      <c r="G32" s="3">
        <v>6.37</v>
      </c>
      <c r="H32" s="5">
        <f t="shared" si="0"/>
        <v>5.0959999999999998E-2</v>
      </c>
      <c r="I32" s="5">
        <f t="shared" si="1"/>
        <v>3.0575999999999999E-2</v>
      </c>
      <c r="J32" s="6">
        <f t="shared" si="2"/>
        <v>2.5479999999999999E-3</v>
      </c>
      <c r="K32" s="7">
        <f t="shared" si="3"/>
        <v>1.83456E-2</v>
      </c>
      <c r="L32" s="6">
        <f t="shared" si="4"/>
        <v>2.5480000000000004E-3</v>
      </c>
      <c r="M32" s="8">
        <f t="shared" si="5"/>
        <v>4.4258760000000001E-2</v>
      </c>
      <c r="N32" s="8">
        <f t="shared" si="6"/>
        <v>1100.7360000000001</v>
      </c>
      <c r="O32" s="6">
        <f t="shared" si="7"/>
        <v>2.4575617283950619E-4</v>
      </c>
      <c r="P32" s="9"/>
    </row>
    <row r="33" spans="1:16" x14ac:dyDescent="0.25">
      <c r="A33" s="1" t="s">
        <v>87</v>
      </c>
      <c r="B33" s="2" t="s">
        <v>14</v>
      </c>
      <c r="C33" s="3">
        <v>5.0000000000000001E-3</v>
      </c>
      <c r="D33" s="3">
        <v>4.7E-2</v>
      </c>
      <c r="E33" s="4">
        <v>1625</v>
      </c>
      <c r="F33" s="3">
        <v>4.91</v>
      </c>
      <c r="G33" s="3">
        <v>6.39</v>
      </c>
      <c r="H33" s="5">
        <f t="shared" si="0"/>
        <v>5.1119999999999999E-2</v>
      </c>
      <c r="I33" s="5">
        <f t="shared" si="1"/>
        <v>3.0671999999999998E-2</v>
      </c>
      <c r="J33" s="6">
        <f t="shared" si="2"/>
        <v>2.5559999999999997E-3</v>
      </c>
      <c r="K33" s="7">
        <f t="shared" si="3"/>
        <v>1.8403199999999998E-2</v>
      </c>
      <c r="L33" s="6">
        <f t="shared" si="4"/>
        <v>2.5560000000000001E-3</v>
      </c>
      <c r="M33" s="8">
        <f t="shared" si="5"/>
        <v>4.4397719999999995E-2</v>
      </c>
      <c r="N33" s="8">
        <f t="shared" si="6"/>
        <v>1104.1919999999998</v>
      </c>
      <c r="O33" s="6">
        <f t="shared" si="7"/>
        <v>2.4652777777777775E-4</v>
      </c>
      <c r="P33" s="9"/>
    </row>
    <row r="34" spans="1:16" x14ac:dyDescent="0.25">
      <c r="A34" s="22" t="s">
        <v>89</v>
      </c>
      <c r="B34" s="21" t="s">
        <v>90</v>
      </c>
      <c r="C34" s="15">
        <v>2.01E-2</v>
      </c>
      <c r="D34" s="15">
        <v>0.06</v>
      </c>
      <c r="E34" s="23">
        <v>2828</v>
      </c>
      <c r="F34" s="15">
        <v>8.56</v>
      </c>
      <c r="G34" s="15">
        <v>3.67</v>
      </c>
      <c r="H34" s="16">
        <f t="shared" si="0"/>
        <v>2.9360000000000001E-2</v>
      </c>
      <c r="I34" s="16">
        <f t="shared" si="1"/>
        <v>1.7616E-2</v>
      </c>
      <c r="J34" s="18">
        <f t="shared" si="2"/>
        <v>1.4679999999999999E-3</v>
      </c>
      <c r="K34" s="19">
        <f t="shared" si="3"/>
        <v>1.05696E-2</v>
      </c>
      <c r="L34" s="18">
        <f t="shared" si="4"/>
        <v>1.4680000000000001E-3</v>
      </c>
      <c r="M34" s="20">
        <f t="shared" si="5"/>
        <v>2.549916E-2</v>
      </c>
      <c r="N34" s="20">
        <f t="shared" si="6"/>
        <v>634.17600000000004</v>
      </c>
      <c r="O34" s="18">
        <f t="shared" si="7"/>
        <v>1.4158950617283953E-4</v>
      </c>
      <c r="P34" s="9"/>
    </row>
    <row r="35" spans="1:16" x14ac:dyDescent="0.25">
      <c r="A35" s="22" t="s">
        <v>89</v>
      </c>
      <c r="B35" s="21" t="s">
        <v>15</v>
      </c>
      <c r="C35" s="15">
        <v>1.1299999999999999E-2</v>
      </c>
      <c r="D35" s="15">
        <v>5.8000000000000003E-2</v>
      </c>
      <c r="E35" s="23">
        <v>2426.3000000000002</v>
      </c>
      <c r="F35" s="15">
        <v>7.35</v>
      </c>
      <c r="G35" s="15">
        <v>4.2699999999999996</v>
      </c>
      <c r="H35" s="16">
        <f t="shared" si="0"/>
        <v>3.4159999999999996E-2</v>
      </c>
      <c r="I35" s="16">
        <f t="shared" si="1"/>
        <v>2.0495999999999997E-2</v>
      </c>
      <c r="J35" s="18">
        <f t="shared" si="2"/>
        <v>1.7079999999999997E-3</v>
      </c>
      <c r="K35" s="19">
        <f t="shared" si="3"/>
        <v>1.2297599999999999E-2</v>
      </c>
      <c r="L35" s="18">
        <f t="shared" si="4"/>
        <v>1.7080000000000001E-3</v>
      </c>
      <c r="M35" s="20">
        <f t="shared" si="5"/>
        <v>2.9667959999999997E-2</v>
      </c>
      <c r="N35" s="20">
        <f t="shared" si="6"/>
        <v>737.85599999999988</v>
      </c>
      <c r="O35" s="18">
        <f t="shared" si="7"/>
        <v>1.6473765432098762E-4</v>
      </c>
      <c r="P35" s="9"/>
    </row>
    <row r="36" spans="1:16" x14ac:dyDescent="0.25">
      <c r="A36" s="22" t="s">
        <v>89</v>
      </c>
      <c r="B36" s="21" t="s">
        <v>16</v>
      </c>
      <c r="C36" s="15">
        <v>0.01</v>
      </c>
      <c r="D36" s="15">
        <v>5.8999999999999997E-2</v>
      </c>
      <c r="E36" s="23">
        <v>2600</v>
      </c>
      <c r="F36" s="15">
        <v>7.87</v>
      </c>
      <c r="G36" s="15">
        <v>4</v>
      </c>
      <c r="H36" s="16">
        <f t="shared" si="0"/>
        <v>3.2000000000000001E-2</v>
      </c>
      <c r="I36" s="16">
        <f t="shared" si="1"/>
        <v>1.9199999999999998E-2</v>
      </c>
      <c r="J36" s="18">
        <f t="shared" si="2"/>
        <v>1.5999999999999999E-3</v>
      </c>
      <c r="K36" s="19">
        <f t="shared" si="3"/>
        <v>1.1519999999999999E-2</v>
      </c>
      <c r="L36" s="18">
        <f t="shared" si="4"/>
        <v>1.6000000000000001E-3</v>
      </c>
      <c r="M36" s="20">
        <f t="shared" si="5"/>
        <v>2.7791999999999997E-2</v>
      </c>
      <c r="N36" s="20">
        <f t="shared" si="6"/>
        <v>691.19999999999993</v>
      </c>
      <c r="O36" s="18">
        <f t="shared" si="7"/>
        <v>1.5432098765432098E-4</v>
      </c>
      <c r="P36" s="9"/>
    </row>
    <row r="37" spans="1:16" x14ac:dyDescent="0.25">
      <c r="A37" s="22" t="s">
        <v>89</v>
      </c>
      <c r="B37" s="21" t="s">
        <v>17</v>
      </c>
      <c r="C37" s="15">
        <v>6.3E-3</v>
      </c>
      <c r="D37" s="15">
        <v>5.8999999999999997E-2</v>
      </c>
      <c r="E37" s="23">
        <v>2579.85</v>
      </c>
      <c r="F37" s="15">
        <v>7.81</v>
      </c>
      <c r="G37" s="15">
        <v>4.0199999999999996</v>
      </c>
      <c r="H37" s="16">
        <f t="shared" si="0"/>
        <v>3.2159999999999994E-2</v>
      </c>
      <c r="I37" s="16">
        <f t="shared" si="1"/>
        <v>1.9295999999999997E-2</v>
      </c>
      <c r="J37" s="18">
        <f t="shared" si="2"/>
        <v>1.6079999999999998E-3</v>
      </c>
      <c r="K37" s="19">
        <f t="shared" si="3"/>
        <v>1.1577599999999997E-2</v>
      </c>
      <c r="L37" s="18">
        <f t="shared" si="4"/>
        <v>1.6079999999999998E-3</v>
      </c>
      <c r="M37" s="20">
        <f t="shared" si="5"/>
        <v>2.7930959999999994E-2</v>
      </c>
      <c r="N37" s="20">
        <f t="shared" si="6"/>
        <v>694.65599999999984</v>
      </c>
      <c r="O37" s="18">
        <f t="shared" si="7"/>
        <v>1.5509259259259255E-4</v>
      </c>
      <c r="P37" s="9"/>
    </row>
    <row r="38" spans="1:16" x14ac:dyDescent="0.25">
      <c r="A38" s="22" t="s">
        <v>89</v>
      </c>
      <c r="B38" s="21" t="s">
        <v>18</v>
      </c>
      <c r="C38" s="15">
        <v>5.0000000000000001E-3</v>
      </c>
      <c r="D38" s="15">
        <v>5.8999999999999997E-2</v>
      </c>
      <c r="E38" s="23">
        <v>2625</v>
      </c>
      <c r="F38" s="15">
        <v>7.95</v>
      </c>
      <c r="G38" s="15">
        <v>3.99</v>
      </c>
      <c r="H38" s="16">
        <f t="shared" si="0"/>
        <v>3.1920000000000004E-2</v>
      </c>
      <c r="I38" s="16">
        <f t="shared" si="1"/>
        <v>1.9152000000000002E-2</v>
      </c>
      <c r="J38" s="18">
        <f t="shared" si="2"/>
        <v>1.5960000000000002E-3</v>
      </c>
      <c r="K38" s="19">
        <f t="shared" si="3"/>
        <v>1.1491200000000002E-2</v>
      </c>
      <c r="L38" s="18">
        <f t="shared" si="4"/>
        <v>1.5960000000000004E-3</v>
      </c>
      <c r="M38" s="20">
        <f t="shared" si="5"/>
        <v>2.7722520000000004E-2</v>
      </c>
      <c r="N38" s="20">
        <f t="shared" si="6"/>
        <v>689.47200000000009</v>
      </c>
      <c r="O38" s="18">
        <f t="shared" si="7"/>
        <v>1.539351851851852E-4</v>
      </c>
      <c r="P38" s="9"/>
    </row>
    <row r="39" spans="1:16" x14ac:dyDescent="0.25">
      <c r="A39" s="1" t="s">
        <v>91</v>
      </c>
      <c r="B39" s="2" t="s">
        <v>92</v>
      </c>
      <c r="C39" s="3">
        <v>2.53E-2</v>
      </c>
      <c r="D39" s="3">
        <v>7.2999999999999995E-2</v>
      </c>
      <c r="E39" s="4">
        <v>4480</v>
      </c>
      <c r="F39" s="3">
        <v>13.56</v>
      </c>
      <c r="G39" s="3">
        <v>2.31</v>
      </c>
      <c r="H39" s="5">
        <f t="shared" si="0"/>
        <v>1.848E-2</v>
      </c>
      <c r="I39" s="5">
        <f t="shared" si="1"/>
        <v>1.1087999999999999E-2</v>
      </c>
      <c r="J39" s="6">
        <f t="shared" si="2"/>
        <v>9.2399999999999991E-4</v>
      </c>
      <c r="K39" s="7">
        <f t="shared" si="3"/>
        <v>6.6527999999999995E-3</v>
      </c>
      <c r="L39" s="6">
        <f t="shared" si="4"/>
        <v>9.2400000000000002E-4</v>
      </c>
      <c r="M39" s="8">
        <f t="shared" si="5"/>
        <v>1.6049879999999999E-2</v>
      </c>
      <c r="N39" s="8">
        <f t="shared" si="6"/>
        <v>399.16799999999995</v>
      </c>
      <c r="O39" s="6">
        <f t="shared" si="7"/>
        <v>8.912037037037036E-5</v>
      </c>
      <c r="P39" s="9"/>
    </row>
    <row r="40" spans="1:16" x14ac:dyDescent="0.25">
      <c r="A40" s="1" t="s">
        <v>91</v>
      </c>
      <c r="B40" s="2" t="s">
        <v>19</v>
      </c>
      <c r="C40" s="3">
        <v>1.4200000000000001E-2</v>
      </c>
      <c r="D40" s="3">
        <v>7.2999999999999995E-2</v>
      </c>
      <c r="E40" s="4">
        <v>3830.4</v>
      </c>
      <c r="F40" s="3">
        <v>11.49</v>
      </c>
      <c r="G40" s="3">
        <v>2.7</v>
      </c>
      <c r="H40" s="5">
        <f t="shared" si="0"/>
        <v>2.1600000000000001E-2</v>
      </c>
      <c r="I40" s="5">
        <f t="shared" si="1"/>
        <v>1.2960000000000001E-2</v>
      </c>
      <c r="J40" s="6">
        <f t="shared" si="2"/>
        <v>1.08E-3</v>
      </c>
      <c r="K40" s="7">
        <f t="shared" si="3"/>
        <v>7.7759999999999999E-3</v>
      </c>
      <c r="L40" s="6">
        <f t="shared" si="4"/>
        <v>1.08E-3</v>
      </c>
      <c r="M40" s="8">
        <f t="shared" si="5"/>
        <v>1.8759600000000001E-2</v>
      </c>
      <c r="N40" s="8">
        <f t="shared" si="6"/>
        <v>466.56</v>
      </c>
      <c r="O40" s="6">
        <f t="shared" si="7"/>
        <v>1.0416666666666667E-4</v>
      </c>
      <c r="P40" s="9"/>
    </row>
    <row r="41" spans="1:16" x14ac:dyDescent="0.25">
      <c r="A41" s="1" t="s">
        <v>91</v>
      </c>
      <c r="B41" s="2" t="s">
        <v>20</v>
      </c>
      <c r="C41" s="3">
        <v>0.01</v>
      </c>
      <c r="D41" s="3">
        <v>7.2999999999999995E-2</v>
      </c>
      <c r="E41" s="4">
        <v>4100</v>
      </c>
      <c r="F41" s="3">
        <v>12.4</v>
      </c>
      <c r="G41" s="3">
        <v>2.5299999999999998</v>
      </c>
      <c r="H41" s="5">
        <f t="shared" si="0"/>
        <v>2.0239999999999998E-2</v>
      </c>
      <c r="I41" s="5">
        <f t="shared" si="1"/>
        <v>1.2143999999999999E-2</v>
      </c>
      <c r="J41" s="6">
        <f t="shared" si="2"/>
        <v>1.0119999999999999E-3</v>
      </c>
      <c r="K41" s="7">
        <f t="shared" si="3"/>
        <v>7.2863999999999984E-3</v>
      </c>
      <c r="L41" s="6">
        <f t="shared" si="4"/>
        <v>1.0119999999999999E-3</v>
      </c>
      <c r="M41" s="8">
        <f t="shared" si="5"/>
        <v>1.7578439999999997E-2</v>
      </c>
      <c r="N41" s="8">
        <f t="shared" si="6"/>
        <v>437.18399999999991</v>
      </c>
      <c r="O41" s="6">
        <f t="shared" si="7"/>
        <v>9.7608024691357999E-5</v>
      </c>
      <c r="P41" s="9"/>
    </row>
    <row r="42" spans="1:16" x14ac:dyDescent="0.25">
      <c r="A42" s="1" t="s">
        <v>91</v>
      </c>
      <c r="B42" s="2" t="s">
        <v>21</v>
      </c>
      <c r="C42" s="3">
        <v>6.3E-3</v>
      </c>
      <c r="D42" s="3">
        <v>7.2999999999999995E-2</v>
      </c>
      <c r="E42" s="4">
        <v>4167.5</v>
      </c>
      <c r="F42" s="3">
        <v>12.61</v>
      </c>
      <c r="G42" s="3">
        <v>2.4900000000000002</v>
      </c>
      <c r="H42" s="5">
        <f t="shared" si="0"/>
        <v>1.992E-2</v>
      </c>
      <c r="I42" s="5">
        <f t="shared" si="1"/>
        <v>1.1951999999999999E-2</v>
      </c>
      <c r="J42" s="6">
        <f t="shared" si="2"/>
        <v>9.9599999999999992E-4</v>
      </c>
      <c r="K42" s="7">
        <f t="shared" si="3"/>
        <v>7.1712E-3</v>
      </c>
      <c r="L42" s="6">
        <f t="shared" si="4"/>
        <v>9.9600000000000014E-4</v>
      </c>
      <c r="M42" s="8">
        <f t="shared" si="5"/>
        <v>1.730052E-2</v>
      </c>
      <c r="N42" s="8">
        <f t="shared" si="6"/>
        <v>430.27199999999999</v>
      </c>
      <c r="O42" s="6">
        <f t="shared" si="7"/>
        <v>9.6064814814814816E-5</v>
      </c>
      <c r="P42" s="9"/>
    </row>
    <row r="43" spans="1:16" x14ac:dyDescent="0.25">
      <c r="A43" s="22" t="s">
        <v>93</v>
      </c>
      <c r="B43" s="21" t="s">
        <v>94</v>
      </c>
      <c r="C43" s="15">
        <v>3.2000000000000001E-2</v>
      </c>
      <c r="D43" s="15">
        <v>9.6000000000000002E-2</v>
      </c>
      <c r="E43" s="23">
        <v>7168</v>
      </c>
      <c r="F43" s="15">
        <v>21.69</v>
      </c>
      <c r="G43" s="15">
        <v>1.45</v>
      </c>
      <c r="H43" s="16">
        <f t="shared" si="0"/>
        <v>1.1599999999999999E-2</v>
      </c>
      <c r="I43" s="16">
        <f t="shared" si="1"/>
        <v>6.9599999999999992E-3</v>
      </c>
      <c r="J43" s="18">
        <f t="shared" si="2"/>
        <v>5.7999999999999989E-4</v>
      </c>
      <c r="K43" s="19">
        <f t="shared" si="3"/>
        <v>4.1759999999999992E-3</v>
      </c>
      <c r="L43" s="18">
        <f t="shared" si="4"/>
        <v>5.7999999999999989E-4</v>
      </c>
      <c r="M43" s="20">
        <f t="shared" si="5"/>
        <v>1.0074599999999998E-2</v>
      </c>
      <c r="N43" s="20">
        <f t="shared" si="6"/>
        <v>250.55999999999995</v>
      </c>
      <c r="O43" s="18">
        <f t="shared" si="7"/>
        <v>5.5941358024691347E-5</v>
      </c>
      <c r="P43" s="9"/>
    </row>
    <row r="44" spans="1:16" x14ac:dyDescent="0.25">
      <c r="A44" s="22" t="s">
        <v>93</v>
      </c>
      <c r="B44" s="21" t="s">
        <v>22</v>
      </c>
      <c r="C44" s="15">
        <v>1.7899999999999999E-2</v>
      </c>
      <c r="D44" s="15">
        <v>9.2999999999999999E-2</v>
      </c>
      <c r="E44" s="23">
        <v>6087.6</v>
      </c>
      <c r="F44" s="15">
        <v>18.43</v>
      </c>
      <c r="G44" s="15">
        <v>1.7</v>
      </c>
      <c r="H44" s="16">
        <f t="shared" si="0"/>
        <v>1.3599999999999999E-2</v>
      </c>
      <c r="I44" s="16">
        <f t="shared" si="1"/>
        <v>8.1599999999999989E-3</v>
      </c>
      <c r="J44" s="18">
        <f t="shared" si="2"/>
        <v>6.7999999999999994E-4</v>
      </c>
      <c r="K44" s="19">
        <f t="shared" si="3"/>
        <v>4.8959999999999993E-3</v>
      </c>
      <c r="L44" s="18">
        <f t="shared" si="4"/>
        <v>6.7999999999999994E-4</v>
      </c>
      <c r="M44" s="20">
        <f t="shared" si="5"/>
        <v>1.1811599999999998E-2</v>
      </c>
      <c r="N44" s="20">
        <f t="shared" si="6"/>
        <v>293.75999999999993</v>
      </c>
      <c r="O44" s="18">
        <f t="shared" si="7"/>
        <v>6.5586419753086407E-5</v>
      </c>
      <c r="P44" s="9"/>
    </row>
    <row r="45" spans="1:16" x14ac:dyDescent="0.25">
      <c r="A45" s="22" t="s">
        <v>93</v>
      </c>
      <c r="B45" s="21" t="s">
        <v>23</v>
      </c>
      <c r="C45" s="15">
        <v>0.01</v>
      </c>
      <c r="D45" s="15">
        <v>9.5000000000000001E-2</v>
      </c>
      <c r="E45" s="23">
        <v>6500</v>
      </c>
      <c r="F45" s="15">
        <v>19.66</v>
      </c>
      <c r="G45" s="15">
        <v>1.75</v>
      </c>
      <c r="H45" s="16">
        <f t="shared" si="0"/>
        <v>1.4E-2</v>
      </c>
      <c r="I45" s="16">
        <f t="shared" si="1"/>
        <v>8.3999999999999995E-3</v>
      </c>
      <c r="J45" s="18">
        <f t="shared" si="2"/>
        <v>6.9999999999999999E-4</v>
      </c>
      <c r="K45" s="19">
        <f t="shared" si="3"/>
        <v>5.0400000000000002E-3</v>
      </c>
      <c r="L45" s="18">
        <f t="shared" si="4"/>
        <v>7.000000000000001E-4</v>
      </c>
      <c r="M45" s="20">
        <f t="shared" si="5"/>
        <v>1.2159000000000001E-2</v>
      </c>
      <c r="N45" s="20">
        <f t="shared" si="6"/>
        <v>302.40000000000003</v>
      </c>
      <c r="O45" s="18">
        <f t="shared" si="7"/>
        <v>6.7515432098765439E-5</v>
      </c>
      <c r="P45" s="9"/>
    </row>
    <row r="46" spans="1:16" x14ac:dyDescent="0.25">
      <c r="A46" s="22" t="s">
        <v>93</v>
      </c>
      <c r="B46" s="21" t="s">
        <v>24</v>
      </c>
      <c r="C46" s="15">
        <v>6.3E-3</v>
      </c>
      <c r="D46" s="15">
        <v>9.5000000000000001E-2</v>
      </c>
      <c r="E46" s="23">
        <v>6548.9</v>
      </c>
      <c r="F46" s="15">
        <v>19.82</v>
      </c>
      <c r="G46" s="15">
        <v>1.58</v>
      </c>
      <c r="H46" s="16">
        <f t="shared" si="0"/>
        <v>1.264E-2</v>
      </c>
      <c r="I46" s="16">
        <f t="shared" si="1"/>
        <v>7.5839999999999996E-3</v>
      </c>
      <c r="J46" s="18">
        <f t="shared" si="2"/>
        <v>6.3199999999999997E-4</v>
      </c>
      <c r="K46" s="19">
        <f t="shared" si="3"/>
        <v>4.5503999999999996E-3</v>
      </c>
      <c r="L46" s="18">
        <f t="shared" si="4"/>
        <v>6.3199999999999997E-4</v>
      </c>
      <c r="M46" s="20">
        <f t="shared" si="5"/>
        <v>1.0977839999999999E-2</v>
      </c>
      <c r="N46" s="20">
        <f t="shared" si="6"/>
        <v>273.024</v>
      </c>
      <c r="O46" s="18">
        <f t="shared" si="7"/>
        <v>6.0956790123456792E-5</v>
      </c>
      <c r="P46" s="9"/>
    </row>
    <row r="47" spans="1:16" x14ac:dyDescent="0.25">
      <c r="A47" s="1" t="s">
        <v>95</v>
      </c>
      <c r="B47" s="2" t="s">
        <v>25</v>
      </c>
      <c r="C47" s="3">
        <v>1.5900000000000001E-2</v>
      </c>
      <c r="D47" s="3">
        <v>0.115</v>
      </c>
      <c r="E47" s="4">
        <v>9353.6</v>
      </c>
      <c r="F47" s="3">
        <v>28.31</v>
      </c>
      <c r="G47" s="3">
        <v>1.1100000000000001</v>
      </c>
      <c r="H47" s="5">
        <f t="shared" si="0"/>
        <v>8.8800000000000007E-3</v>
      </c>
      <c r="I47" s="5">
        <f t="shared" si="1"/>
        <v>5.3280000000000003E-3</v>
      </c>
      <c r="J47" s="6">
        <f t="shared" si="2"/>
        <v>4.44E-4</v>
      </c>
      <c r="K47" s="7">
        <f t="shared" si="3"/>
        <v>3.1968000000000001E-3</v>
      </c>
      <c r="L47" s="6">
        <f t="shared" si="4"/>
        <v>4.4400000000000006E-4</v>
      </c>
      <c r="M47" s="8">
        <f t="shared" si="5"/>
        <v>7.7122800000000002E-3</v>
      </c>
      <c r="N47" s="8">
        <f t="shared" si="6"/>
        <v>191.80799999999999</v>
      </c>
      <c r="O47" s="6">
        <f t="shared" si="7"/>
        <v>4.2824074074074072E-5</v>
      </c>
      <c r="P47" s="9"/>
    </row>
    <row r="48" spans="1:16" x14ac:dyDescent="0.25">
      <c r="A48" s="1" t="s">
        <v>95</v>
      </c>
      <c r="B48" s="2" t="s">
        <v>26</v>
      </c>
      <c r="C48" s="3">
        <v>1.4200000000000001E-2</v>
      </c>
      <c r="D48" s="3">
        <v>0.11600000000000001</v>
      </c>
      <c r="E48" s="4">
        <v>9878.4</v>
      </c>
      <c r="F48" s="3">
        <v>29.89</v>
      </c>
      <c r="G48" s="3">
        <v>1.0900000000000001</v>
      </c>
      <c r="H48" s="5">
        <f t="shared" si="0"/>
        <v>8.7200000000000003E-3</v>
      </c>
      <c r="I48" s="5">
        <f t="shared" si="1"/>
        <v>5.2319999999999997E-3</v>
      </c>
      <c r="J48" s="6">
        <f t="shared" si="2"/>
        <v>4.3599999999999997E-4</v>
      </c>
      <c r="K48" s="7">
        <f t="shared" si="3"/>
        <v>3.1392E-3</v>
      </c>
      <c r="L48" s="6">
        <f t="shared" si="4"/>
        <v>4.3600000000000003E-4</v>
      </c>
      <c r="M48" s="8">
        <f t="shared" si="5"/>
        <v>7.5733200000000006E-3</v>
      </c>
      <c r="N48" s="8">
        <f t="shared" si="6"/>
        <v>188.352</v>
      </c>
      <c r="O48" s="6">
        <f t="shared" si="7"/>
        <v>4.2052469135802468E-5</v>
      </c>
      <c r="P48" s="9"/>
    </row>
    <row r="49" spans="1:16" x14ac:dyDescent="0.25">
      <c r="A49" s="1" t="s">
        <v>95</v>
      </c>
      <c r="B49" s="2" t="s">
        <v>27</v>
      </c>
      <c r="C49" s="3">
        <v>0.01</v>
      </c>
      <c r="D49" s="3">
        <v>0.11600000000000001</v>
      </c>
      <c r="E49" s="4">
        <v>10530</v>
      </c>
      <c r="F49" s="3">
        <v>31.76</v>
      </c>
      <c r="G49" s="3">
        <v>0.98</v>
      </c>
      <c r="H49" s="5">
        <f t="shared" si="0"/>
        <v>7.8399999999999997E-3</v>
      </c>
      <c r="I49" s="5">
        <f t="shared" si="1"/>
        <v>4.7039999999999998E-3</v>
      </c>
      <c r="J49" s="6">
        <f t="shared" si="2"/>
        <v>3.9199999999999999E-4</v>
      </c>
      <c r="K49" s="7">
        <f t="shared" si="3"/>
        <v>2.8223999999999996E-3</v>
      </c>
      <c r="L49" s="6">
        <f t="shared" si="4"/>
        <v>3.9199999999999999E-4</v>
      </c>
      <c r="M49" s="8">
        <f t="shared" si="5"/>
        <v>6.8090399999999997E-3</v>
      </c>
      <c r="N49" s="8">
        <f t="shared" si="6"/>
        <v>169.34399999999997</v>
      </c>
      <c r="O49" s="6">
        <f t="shared" si="7"/>
        <v>3.7808641975308635E-5</v>
      </c>
      <c r="P49" s="9"/>
    </row>
    <row r="50" spans="1:16" x14ac:dyDescent="0.25">
      <c r="A50" s="22" t="s">
        <v>96</v>
      </c>
      <c r="B50" s="21" t="s">
        <v>28</v>
      </c>
      <c r="C50" s="15">
        <v>1.7899999999999999E-2</v>
      </c>
      <c r="D50" s="15">
        <v>0.14699999999999999</v>
      </c>
      <c r="E50" s="23">
        <v>15699.6</v>
      </c>
      <c r="F50" s="15">
        <v>47.53</v>
      </c>
      <c r="G50" s="15">
        <v>0.67</v>
      </c>
      <c r="H50" s="16">
        <f t="shared" si="0"/>
        <v>5.3600000000000002E-3</v>
      </c>
      <c r="I50" s="16">
        <f t="shared" si="1"/>
        <v>3.2160000000000001E-3</v>
      </c>
      <c r="J50" s="18">
        <f t="shared" si="2"/>
        <v>2.6800000000000001E-4</v>
      </c>
      <c r="K50" s="19">
        <f t="shared" si="3"/>
        <v>1.9296000000000001E-3</v>
      </c>
      <c r="L50" s="18">
        <f t="shared" si="4"/>
        <v>2.6800000000000001E-4</v>
      </c>
      <c r="M50" s="20">
        <f t="shared" si="5"/>
        <v>4.6551600000000002E-3</v>
      </c>
      <c r="N50" s="20">
        <f t="shared" si="6"/>
        <v>115.77600000000001</v>
      </c>
      <c r="O50" s="18">
        <f t="shared" si="7"/>
        <v>2.5848765432098767E-5</v>
      </c>
      <c r="P50" s="9"/>
    </row>
    <row r="51" spans="1:16" x14ac:dyDescent="0.25">
      <c r="A51" s="22" t="s">
        <v>96</v>
      </c>
      <c r="B51" s="21" t="s">
        <v>29</v>
      </c>
      <c r="C51" s="15">
        <v>1.1299999999999999E-2</v>
      </c>
      <c r="D51" s="15">
        <v>0.14699999999999999</v>
      </c>
      <c r="E51" s="23">
        <v>16984.099999999999</v>
      </c>
      <c r="F51" s="15">
        <v>51.42</v>
      </c>
      <c r="G51" s="15">
        <v>0.61</v>
      </c>
      <c r="H51" s="16">
        <f t="shared" si="0"/>
        <v>4.8799999999999998E-3</v>
      </c>
      <c r="I51" s="16">
        <f t="shared" si="1"/>
        <v>2.9279999999999996E-3</v>
      </c>
      <c r="J51" s="18">
        <f t="shared" si="2"/>
        <v>2.4399999999999997E-4</v>
      </c>
      <c r="K51" s="19">
        <f t="shared" si="3"/>
        <v>1.7567999999999998E-3</v>
      </c>
      <c r="L51" s="18">
        <f t="shared" si="4"/>
        <v>2.4399999999999999E-4</v>
      </c>
      <c r="M51" s="20">
        <f t="shared" si="5"/>
        <v>4.2382799999999997E-3</v>
      </c>
      <c r="N51" s="20">
        <f t="shared" si="6"/>
        <v>105.40799999999999</v>
      </c>
      <c r="O51" s="18">
        <f t="shared" si="7"/>
        <v>2.3533950617283949E-5</v>
      </c>
      <c r="P51" s="9"/>
    </row>
    <row r="52" spans="1:16" x14ac:dyDescent="0.25">
      <c r="A52" s="22" t="s">
        <v>96</v>
      </c>
      <c r="B52" s="21" t="s">
        <v>30</v>
      </c>
      <c r="C52" s="15">
        <v>5.0000000000000001E-3</v>
      </c>
      <c r="D52" s="15">
        <v>0.14699999999999999</v>
      </c>
      <c r="E52" s="23">
        <v>16625</v>
      </c>
      <c r="F52" s="15">
        <v>49.58</v>
      </c>
      <c r="G52" s="15">
        <v>0.62</v>
      </c>
      <c r="H52" s="16">
        <f t="shared" si="0"/>
        <v>4.96E-3</v>
      </c>
      <c r="I52" s="16">
        <f t="shared" si="1"/>
        <v>2.9759999999999999E-3</v>
      </c>
      <c r="J52" s="18">
        <f t="shared" si="2"/>
        <v>2.4800000000000001E-4</v>
      </c>
      <c r="K52" s="19">
        <f t="shared" si="3"/>
        <v>1.7856E-3</v>
      </c>
      <c r="L52" s="18">
        <f t="shared" si="4"/>
        <v>2.4800000000000001E-4</v>
      </c>
      <c r="M52" s="20">
        <f t="shared" si="5"/>
        <v>4.3077599999999999E-3</v>
      </c>
      <c r="N52" s="20">
        <f t="shared" si="6"/>
        <v>107.136</v>
      </c>
      <c r="O52" s="18">
        <f t="shared" si="7"/>
        <v>2.3919753086419752E-5</v>
      </c>
      <c r="P52" s="9"/>
    </row>
    <row r="53" spans="1:16" x14ac:dyDescent="0.25">
      <c r="A53" s="1" t="s">
        <v>97</v>
      </c>
      <c r="B53" s="2" t="s">
        <v>31</v>
      </c>
      <c r="C53" s="3">
        <v>1.4200000000000001E-2</v>
      </c>
      <c r="D53" s="3">
        <v>0.184</v>
      </c>
      <c r="E53" s="4">
        <v>26812.799999999999</v>
      </c>
      <c r="F53" s="3">
        <v>81.14</v>
      </c>
      <c r="G53" s="3">
        <v>0.47</v>
      </c>
      <c r="H53" s="5">
        <f t="shared" si="0"/>
        <v>3.7599999999999999E-3</v>
      </c>
      <c r="I53" s="5">
        <f t="shared" si="1"/>
        <v>2.2559999999999998E-3</v>
      </c>
      <c r="J53" s="6">
        <f t="shared" si="2"/>
        <v>1.8799999999999999E-4</v>
      </c>
      <c r="K53" s="7">
        <f t="shared" si="3"/>
        <v>1.3535999999999999E-3</v>
      </c>
      <c r="L53" s="6">
        <f t="shared" si="4"/>
        <v>1.8800000000000002E-4</v>
      </c>
      <c r="M53" s="8">
        <f t="shared" si="5"/>
        <v>3.2655599999999998E-3</v>
      </c>
      <c r="N53" s="8">
        <f t="shared" si="6"/>
        <v>81.215999999999994</v>
      </c>
      <c r="O53" s="6">
        <f t="shared" si="7"/>
        <v>1.8132716049382716E-5</v>
      </c>
      <c r="P53" s="9"/>
    </row>
    <row r="54" spans="1:16" x14ac:dyDescent="0.25">
      <c r="A54" s="1" t="s">
        <v>97</v>
      </c>
      <c r="B54" s="2" t="s">
        <v>32</v>
      </c>
      <c r="C54" s="3">
        <v>0.01</v>
      </c>
      <c r="D54" s="3">
        <v>0.184</v>
      </c>
      <c r="E54" s="4">
        <v>25900</v>
      </c>
      <c r="F54" s="3">
        <v>78.349999999999994</v>
      </c>
      <c r="G54" s="3">
        <v>0.4</v>
      </c>
      <c r="H54" s="5">
        <f t="shared" si="0"/>
        <v>3.2000000000000002E-3</v>
      </c>
      <c r="I54" s="5">
        <f t="shared" si="1"/>
        <v>1.92E-3</v>
      </c>
      <c r="J54" s="6">
        <f t="shared" si="2"/>
        <v>1.6000000000000001E-4</v>
      </c>
      <c r="K54" s="7">
        <f t="shared" si="3"/>
        <v>1.152E-3</v>
      </c>
      <c r="L54" s="6">
        <f t="shared" si="4"/>
        <v>1.6000000000000001E-4</v>
      </c>
      <c r="M54" s="8">
        <f t="shared" si="5"/>
        <v>2.7792000000000003E-3</v>
      </c>
      <c r="N54" s="8">
        <f t="shared" si="6"/>
        <v>69.12</v>
      </c>
      <c r="O54" s="6">
        <f t="shared" si="7"/>
        <v>1.5432098765432099E-5</v>
      </c>
      <c r="P54" s="9"/>
    </row>
    <row r="55" spans="1:16" x14ac:dyDescent="0.25">
      <c r="A55" s="1" t="s">
        <v>97</v>
      </c>
      <c r="B55" s="2" t="s">
        <v>33</v>
      </c>
      <c r="C55" s="3">
        <v>5.0000000000000001E-3</v>
      </c>
      <c r="D55" s="3">
        <v>0.184</v>
      </c>
      <c r="E55" s="4">
        <v>26250</v>
      </c>
      <c r="F55" s="3">
        <v>79.47</v>
      </c>
      <c r="G55" s="3">
        <v>0.38600000000000001</v>
      </c>
      <c r="H55" s="5">
        <f t="shared" si="0"/>
        <v>3.088E-3</v>
      </c>
      <c r="I55" s="5">
        <f t="shared" si="1"/>
        <v>1.8527999999999999E-3</v>
      </c>
      <c r="J55" s="6">
        <f t="shared" si="2"/>
        <v>1.5439999999999999E-4</v>
      </c>
      <c r="K55" s="7">
        <f t="shared" si="3"/>
        <v>1.1116799999999999E-3</v>
      </c>
      <c r="L55" s="6">
        <f t="shared" si="4"/>
        <v>1.5439999999999999E-4</v>
      </c>
      <c r="M55" s="8">
        <f t="shared" si="5"/>
        <v>2.6819279999999997E-3</v>
      </c>
      <c r="N55" s="8">
        <f t="shared" si="6"/>
        <v>66.700799999999987</v>
      </c>
      <c r="O55" s="6">
        <f t="shared" si="7"/>
        <v>1.4891975308641973E-5</v>
      </c>
      <c r="P55" s="9"/>
    </row>
    <row r="56" spans="1:16" x14ac:dyDescent="0.25">
      <c r="A56" s="22" t="s">
        <v>98</v>
      </c>
      <c r="B56" s="21" t="s">
        <v>34</v>
      </c>
      <c r="C56" s="15">
        <v>1.7899999999999999E-2</v>
      </c>
      <c r="D56" s="15">
        <v>0.23200000000000001</v>
      </c>
      <c r="E56" s="23">
        <v>42613</v>
      </c>
      <c r="F56" s="15">
        <v>129.01</v>
      </c>
      <c r="G56" s="15">
        <v>0.24299999999999999</v>
      </c>
      <c r="H56" s="16">
        <f t="shared" si="0"/>
        <v>1.944E-3</v>
      </c>
      <c r="I56" s="16">
        <f t="shared" si="1"/>
        <v>1.1663999999999999E-3</v>
      </c>
      <c r="J56" s="18">
        <f t="shared" si="2"/>
        <v>9.7199999999999991E-5</v>
      </c>
      <c r="K56" s="19">
        <f t="shared" si="3"/>
        <v>6.9983999999999997E-4</v>
      </c>
      <c r="L56" s="18">
        <f t="shared" si="4"/>
        <v>9.7200000000000004E-5</v>
      </c>
      <c r="M56" s="20">
        <f t="shared" si="5"/>
        <v>1.6883639999999999E-3</v>
      </c>
      <c r="N56" s="20">
        <f t="shared" si="6"/>
        <v>41.990400000000001</v>
      </c>
      <c r="O56" s="18">
        <f t="shared" si="7"/>
        <v>9.3750000000000009E-6</v>
      </c>
      <c r="P56" s="9"/>
    </row>
    <row r="57" spans="1:16" x14ac:dyDescent="0.25">
      <c r="A57" s="22" t="s">
        <v>98</v>
      </c>
      <c r="B57" s="21" t="s">
        <v>35</v>
      </c>
      <c r="C57" s="15">
        <v>1.43E-2</v>
      </c>
      <c r="D57" s="15">
        <v>0.23200000000000001</v>
      </c>
      <c r="E57" s="23">
        <v>52214.400000000001</v>
      </c>
      <c r="F57" s="15">
        <v>158.02000000000001</v>
      </c>
      <c r="G57" s="15">
        <v>0.2</v>
      </c>
      <c r="H57" s="16">
        <f t="shared" si="0"/>
        <v>1.6000000000000001E-3</v>
      </c>
      <c r="I57" s="16">
        <f t="shared" si="1"/>
        <v>9.6000000000000002E-4</v>
      </c>
      <c r="J57" s="18">
        <f t="shared" si="2"/>
        <v>8.0000000000000007E-5</v>
      </c>
      <c r="K57" s="19">
        <f t="shared" si="3"/>
        <v>5.7600000000000001E-4</v>
      </c>
      <c r="L57" s="18">
        <f t="shared" si="4"/>
        <v>8.0000000000000007E-5</v>
      </c>
      <c r="M57" s="20">
        <f t="shared" si="5"/>
        <v>1.3896000000000002E-3</v>
      </c>
      <c r="N57" s="20">
        <f t="shared" si="6"/>
        <v>34.56</v>
      </c>
      <c r="O57" s="18">
        <f t="shared" si="7"/>
        <v>7.7160493827160496E-6</v>
      </c>
      <c r="P57" s="9"/>
    </row>
    <row r="58" spans="1:16" x14ac:dyDescent="0.25">
      <c r="A58" s="22" t="s">
        <v>98</v>
      </c>
      <c r="B58" s="21" t="s">
        <v>36</v>
      </c>
      <c r="C58" s="15">
        <v>5.0000000000000001E-3</v>
      </c>
      <c r="D58" s="15">
        <v>0.23200000000000001</v>
      </c>
      <c r="E58" s="23">
        <v>41650</v>
      </c>
      <c r="F58" s="15">
        <v>126.1</v>
      </c>
      <c r="G58" s="15">
        <v>0.25</v>
      </c>
      <c r="H58" s="16">
        <f t="shared" si="0"/>
        <v>2E-3</v>
      </c>
      <c r="I58" s="16">
        <f t="shared" si="1"/>
        <v>1.1999999999999999E-3</v>
      </c>
      <c r="J58" s="18">
        <f t="shared" si="2"/>
        <v>9.9999999999999991E-5</v>
      </c>
      <c r="K58" s="19">
        <f t="shared" si="3"/>
        <v>7.1999999999999994E-4</v>
      </c>
      <c r="L58" s="18">
        <f t="shared" si="4"/>
        <v>1E-4</v>
      </c>
      <c r="M58" s="20">
        <f t="shared" si="5"/>
        <v>1.7369999999999998E-3</v>
      </c>
      <c r="N58" s="20">
        <f t="shared" si="6"/>
        <v>43.199999999999996</v>
      </c>
      <c r="O58" s="18">
        <f t="shared" si="7"/>
        <v>9.6450617283950615E-6</v>
      </c>
      <c r="P58" s="9"/>
    </row>
    <row r="59" spans="1:16" x14ac:dyDescent="0.25">
      <c r="A59" s="22" t="s">
        <v>99</v>
      </c>
      <c r="B59" s="21" t="s">
        <v>37</v>
      </c>
      <c r="C59" s="15">
        <v>2.2599999999999999E-2</v>
      </c>
      <c r="D59" s="15">
        <v>0.29199999999999998</v>
      </c>
      <c r="E59" s="23">
        <v>67936.399999999994</v>
      </c>
      <c r="F59" s="15">
        <v>205.62</v>
      </c>
      <c r="G59" s="15">
        <v>0.152</v>
      </c>
      <c r="H59" s="16">
        <f t="shared" si="0"/>
        <v>1.2160000000000001E-3</v>
      </c>
      <c r="I59" s="16">
        <f t="shared" si="1"/>
        <v>7.2960000000000006E-4</v>
      </c>
      <c r="J59" s="18">
        <f t="shared" si="2"/>
        <v>6.0800000000000007E-5</v>
      </c>
      <c r="K59" s="19">
        <f t="shared" si="3"/>
        <v>4.3775999999999998E-4</v>
      </c>
      <c r="L59" s="18">
        <f t="shared" si="4"/>
        <v>6.0800000000000001E-5</v>
      </c>
      <c r="M59" s="20">
        <f t="shared" si="5"/>
        <v>1.0560960000000001E-3</v>
      </c>
      <c r="N59" s="20">
        <f t="shared" si="6"/>
        <v>26.265599999999999</v>
      </c>
      <c r="O59" s="18">
        <f t="shared" si="7"/>
        <v>5.8641975308641971E-6</v>
      </c>
      <c r="P59" s="9"/>
    </row>
    <row r="60" spans="1:16" x14ac:dyDescent="0.25">
      <c r="A60" s="22" t="s">
        <v>99</v>
      </c>
      <c r="B60" s="21" t="s">
        <v>38</v>
      </c>
      <c r="C60" s="15">
        <v>1.5900000000000001E-2</v>
      </c>
      <c r="D60" s="15">
        <v>0.29199999999999998</v>
      </c>
      <c r="E60" s="23">
        <v>65475.199999999997</v>
      </c>
      <c r="F60" s="15">
        <v>198.14</v>
      </c>
      <c r="G60" s="15">
        <v>0.16</v>
      </c>
      <c r="H60" s="16">
        <f t="shared" si="0"/>
        <v>1.2800000000000001E-3</v>
      </c>
      <c r="I60" s="16">
        <f t="shared" si="1"/>
        <v>7.6800000000000002E-4</v>
      </c>
      <c r="J60" s="18">
        <f t="shared" si="2"/>
        <v>6.3999999999999997E-5</v>
      </c>
      <c r="K60" s="19">
        <f t="shared" si="3"/>
        <v>4.6080000000000003E-4</v>
      </c>
      <c r="L60" s="18">
        <f t="shared" si="4"/>
        <v>6.4000000000000011E-5</v>
      </c>
      <c r="M60" s="20">
        <f t="shared" si="5"/>
        <v>1.1116800000000001E-3</v>
      </c>
      <c r="N60" s="20">
        <f t="shared" si="6"/>
        <v>27.648000000000003</v>
      </c>
      <c r="O60" s="18">
        <f t="shared" si="7"/>
        <v>6.17283950617284E-6</v>
      </c>
      <c r="P60" s="9"/>
    </row>
    <row r="61" spans="1:16" x14ac:dyDescent="0.25">
      <c r="A61" s="22" t="s">
        <v>99</v>
      </c>
      <c r="B61" s="21" t="s">
        <v>39</v>
      </c>
      <c r="C61" s="15">
        <v>0.01</v>
      </c>
      <c r="D61" s="15">
        <v>0.29199999999999998</v>
      </c>
      <c r="E61" s="23">
        <v>66500</v>
      </c>
      <c r="F61" s="15">
        <v>201.16</v>
      </c>
      <c r="G61" s="15">
        <v>0.157</v>
      </c>
      <c r="H61" s="16">
        <f t="shared" si="0"/>
        <v>1.256E-3</v>
      </c>
      <c r="I61" s="16">
        <f t="shared" si="1"/>
        <v>7.5359999999999999E-4</v>
      </c>
      <c r="J61" s="18">
        <f t="shared" si="2"/>
        <v>6.2799999999999995E-5</v>
      </c>
      <c r="K61" s="19">
        <f t="shared" si="3"/>
        <v>4.5215999999999995E-4</v>
      </c>
      <c r="L61" s="18">
        <f t="shared" si="4"/>
        <v>6.2799999999999995E-5</v>
      </c>
      <c r="M61" s="20">
        <f t="shared" si="5"/>
        <v>1.090836E-3</v>
      </c>
      <c r="N61" s="20">
        <f t="shared" si="6"/>
        <v>27.129599999999996</v>
      </c>
      <c r="O61" s="18">
        <f t="shared" si="7"/>
        <v>6.0570987654320983E-6</v>
      </c>
      <c r="P61" s="9"/>
    </row>
    <row r="62" spans="1:16" x14ac:dyDescent="0.25">
      <c r="A62" s="22" t="s">
        <v>99</v>
      </c>
      <c r="B62" s="21" t="s">
        <v>40</v>
      </c>
      <c r="C62" s="15">
        <v>5.0000000000000001E-3</v>
      </c>
      <c r="D62" s="15">
        <v>0.29199999999999998</v>
      </c>
      <c r="E62" s="23">
        <v>66150</v>
      </c>
      <c r="F62" s="15">
        <v>200.28</v>
      </c>
      <c r="G62" s="15">
        <v>0.157</v>
      </c>
      <c r="H62" s="16">
        <f t="shared" si="0"/>
        <v>1.256E-3</v>
      </c>
      <c r="I62" s="16">
        <f t="shared" si="1"/>
        <v>7.5359999999999999E-4</v>
      </c>
      <c r="J62" s="18">
        <f t="shared" si="2"/>
        <v>6.2799999999999995E-5</v>
      </c>
      <c r="K62" s="19">
        <f t="shared" si="3"/>
        <v>4.5215999999999995E-4</v>
      </c>
      <c r="L62" s="18">
        <f t="shared" si="4"/>
        <v>6.2799999999999995E-5</v>
      </c>
      <c r="M62" s="20">
        <f t="shared" si="5"/>
        <v>1.090836E-3</v>
      </c>
      <c r="N62" s="20">
        <f t="shared" si="6"/>
        <v>27.129599999999996</v>
      </c>
      <c r="O62" s="18">
        <f t="shared" si="7"/>
        <v>6.0570987654320983E-6</v>
      </c>
      <c r="P62" s="9"/>
    </row>
    <row r="63" spans="1:16" x14ac:dyDescent="0.25">
      <c r="A63" s="22" t="s">
        <v>100</v>
      </c>
      <c r="B63" s="21" t="s">
        <v>41</v>
      </c>
      <c r="C63" s="15">
        <v>2.53E-2</v>
      </c>
      <c r="D63" s="15">
        <v>0.32800000000000001</v>
      </c>
      <c r="E63" s="23">
        <v>85133.3</v>
      </c>
      <c r="F63" s="15">
        <v>257.60000000000002</v>
      </c>
      <c r="G63" s="15">
        <v>0.121</v>
      </c>
      <c r="H63" s="16">
        <f t="shared" si="0"/>
        <v>9.68E-4</v>
      </c>
      <c r="I63" s="16">
        <f t="shared" si="1"/>
        <v>5.8080000000000002E-4</v>
      </c>
      <c r="J63" s="18">
        <f t="shared" si="2"/>
        <v>4.8400000000000004E-5</v>
      </c>
      <c r="K63" s="19">
        <f t="shared" si="3"/>
        <v>3.4847999999999997E-4</v>
      </c>
      <c r="L63" s="18">
        <f t="shared" si="4"/>
        <v>4.8399999999999997E-5</v>
      </c>
      <c r="M63" s="20">
        <f t="shared" si="5"/>
        <v>8.4070799999999991E-4</v>
      </c>
      <c r="N63" s="20">
        <f t="shared" si="6"/>
        <v>20.908799999999999</v>
      </c>
      <c r="O63" s="18">
        <f t="shared" si="7"/>
        <v>4.6682098765432101E-6</v>
      </c>
      <c r="P63" s="9"/>
    </row>
    <row r="64" spans="1:16" x14ac:dyDescent="0.25">
      <c r="A64" s="22" t="s">
        <v>100</v>
      </c>
      <c r="B64" s="21" t="s">
        <v>42</v>
      </c>
      <c r="C64" s="15">
        <v>1.7899999999999999E-2</v>
      </c>
      <c r="D64" s="15">
        <v>0.32800000000000001</v>
      </c>
      <c r="E64" s="23">
        <v>82983.600000000006</v>
      </c>
      <c r="F64" s="15">
        <v>251.2</v>
      </c>
      <c r="G64" s="15">
        <v>0.125</v>
      </c>
      <c r="H64" s="16">
        <f t="shared" si="0"/>
        <v>1E-3</v>
      </c>
      <c r="I64" s="16">
        <f t="shared" si="1"/>
        <v>5.9999999999999995E-4</v>
      </c>
      <c r="J64" s="18">
        <f t="shared" si="2"/>
        <v>4.9999999999999996E-5</v>
      </c>
      <c r="K64" s="19">
        <f t="shared" si="3"/>
        <v>3.5999999999999997E-4</v>
      </c>
      <c r="L64" s="18">
        <f t="shared" si="4"/>
        <v>5.0000000000000002E-5</v>
      </c>
      <c r="M64" s="20">
        <f t="shared" si="5"/>
        <v>8.6849999999999991E-4</v>
      </c>
      <c r="N64" s="20">
        <f t="shared" si="6"/>
        <v>21.599999999999998</v>
      </c>
      <c r="O64" s="18">
        <f t="shared" si="7"/>
        <v>4.8225308641975308E-6</v>
      </c>
      <c r="P64" s="9"/>
    </row>
    <row r="65" spans="1:16" x14ac:dyDescent="0.25">
      <c r="A65" s="22" t="s">
        <v>100</v>
      </c>
      <c r="B65" s="21" t="s">
        <v>43</v>
      </c>
      <c r="C65" s="15">
        <v>0.01</v>
      </c>
      <c r="D65" s="15">
        <v>0.32800000000000001</v>
      </c>
      <c r="E65" s="23">
        <v>81700</v>
      </c>
      <c r="F65" s="15">
        <v>247.1</v>
      </c>
      <c r="G65" s="15">
        <v>0.127</v>
      </c>
      <c r="H65" s="16">
        <f t="shared" si="0"/>
        <v>1.016E-3</v>
      </c>
      <c r="I65" s="16">
        <f t="shared" si="1"/>
        <v>6.0959999999999996E-4</v>
      </c>
      <c r="J65" s="18">
        <f t="shared" si="2"/>
        <v>5.0799999999999995E-5</v>
      </c>
      <c r="K65" s="19">
        <f t="shared" si="3"/>
        <v>3.6575999999999997E-4</v>
      </c>
      <c r="L65" s="18">
        <f t="shared" si="4"/>
        <v>5.0800000000000002E-5</v>
      </c>
      <c r="M65" s="20">
        <f t="shared" si="5"/>
        <v>8.8239599999999992E-4</v>
      </c>
      <c r="N65" s="20">
        <f t="shared" si="6"/>
        <v>21.945599999999999</v>
      </c>
      <c r="O65" s="18">
        <f t="shared" si="7"/>
        <v>4.8996913580246911E-6</v>
      </c>
      <c r="P65" s="9"/>
    </row>
    <row r="66" spans="1:16" x14ac:dyDescent="0.25">
      <c r="A66" s="22" t="s">
        <v>100</v>
      </c>
      <c r="B66" s="21" t="s">
        <v>44</v>
      </c>
      <c r="C66" s="15">
        <v>6.3E-3</v>
      </c>
      <c r="D66" s="15">
        <v>0.32800000000000001</v>
      </c>
      <c r="E66" s="23">
        <v>83706.2</v>
      </c>
      <c r="F66" s="15">
        <v>253.29</v>
      </c>
      <c r="G66" s="15">
        <v>0.124</v>
      </c>
      <c r="H66" s="16">
        <f t="shared" si="0"/>
        <v>9.9200000000000004E-4</v>
      </c>
      <c r="I66" s="16">
        <f t="shared" si="1"/>
        <v>5.9520000000000005E-4</v>
      </c>
      <c r="J66" s="18">
        <f t="shared" si="2"/>
        <v>4.9600000000000006E-5</v>
      </c>
      <c r="K66" s="19">
        <f t="shared" si="3"/>
        <v>3.5712E-4</v>
      </c>
      <c r="L66" s="18">
        <f t="shared" si="4"/>
        <v>4.9600000000000006E-5</v>
      </c>
      <c r="M66" s="20">
        <f t="shared" si="5"/>
        <v>8.6155200000000002E-4</v>
      </c>
      <c r="N66" s="20">
        <f t="shared" si="6"/>
        <v>21.427199999999999</v>
      </c>
      <c r="O66" s="18">
        <f t="shared" si="7"/>
        <v>4.7839506172839502E-6</v>
      </c>
      <c r="P66" s="9"/>
    </row>
    <row r="67" spans="1:16" x14ac:dyDescent="0.25">
      <c r="A67" s="22" t="s">
        <v>101</v>
      </c>
      <c r="B67" s="21" t="s">
        <v>45</v>
      </c>
      <c r="C67" s="15">
        <v>2.8500000000000001E-2</v>
      </c>
      <c r="D67" s="15">
        <v>0.36799999999999999</v>
      </c>
      <c r="E67" s="23">
        <v>108035.9</v>
      </c>
      <c r="F67" s="15">
        <v>327.05</v>
      </c>
      <c r="G67" s="15">
        <v>9.6000000000000002E-2</v>
      </c>
      <c r="H67" s="16">
        <f t="shared" si="0"/>
        <v>7.6800000000000002E-4</v>
      </c>
      <c r="I67" s="16">
        <f t="shared" si="1"/>
        <v>4.6079999999999998E-4</v>
      </c>
      <c r="J67" s="18">
        <f t="shared" si="2"/>
        <v>3.8399999999999998E-5</v>
      </c>
      <c r="K67" s="19">
        <f t="shared" si="3"/>
        <v>2.7648000000000001E-4</v>
      </c>
      <c r="L67" s="18">
        <f t="shared" si="4"/>
        <v>3.8400000000000005E-5</v>
      </c>
      <c r="M67" s="20">
        <f t="shared" si="5"/>
        <v>6.6700800000000008E-4</v>
      </c>
      <c r="N67" s="20">
        <f t="shared" si="6"/>
        <v>16.588799999999999</v>
      </c>
      <c r="O67" s="18">
        <f t="shared" si="7"/>
        <v>3.7037037037037033E-6</v>
      </c>
      <c r="P67" s="9"/>
    </row>
    <row r="68" spans="1:16" x14ac:dyDescent="0.25">
      <c r="A68" s="22" t="s">
        <v>101</v>
      </c>
      <c r="B68" s="21" t="s">
        <v>46</v>
      </c>
      <c r="C68" s="15">
        <v>2.01E-2</v>
      </c>
      <c r="D68" s="15">
        <v>0.36799999999999999</v>
      </c>
      <c r="E68" s="23">
        <v>104636</v>
      </c>
      <c r="F68" s="15">
        <v>316.76</v>
      </c>
      <c r="G68" s="15">
        <v>9.9000000000000005E-2</v>
      </c>
      <c r="H68" s="16">
        <f t="shared" si="0"/>
        <v>7.9200000000000006E-4</v>
      </c>
      <c r="I68" s="16">
        <f t="shared" si="1"/>
        <v>4.752E-4</v>
      </c>
      <c r="J68" s="18">
        <f t="shared" si="2"/>
        <v>3.96E-5</v>
      </c>
      <c r="K68" s="19">
        <f t="shared" si="3"/>
        <v>2.8512000000000003E-4</v>
      </c>
      <c r="L68" s="18">
        <f t="shared" si="4"/>
        <v>3.9600000000000007E-5</v>
      </c>
      <c r="M68" s="20">
        <f t="shared" si="5"/>
        <v>6.8785200000000008E-4</v>
      </c>
      <c r="N68" s="20">
        <f t="shared" si="6"/>
        <v>17.107200000000002</v>
      </c>
      <c r="O68" s="18">
        <f t="shared" si="7"/>
        <v>3.8194444444444451E-6</v>
      </c>
      <c r="P68" s="9"/>
    </row>
    <row r="69" spans="1:16" x14ac:dyDescent="0.25">
      <c r="A69" s="22" t="s">
        <v>101</v>
      </c>
      <c r="B69" s="21" t="s">
        <v>47</v>
      </c>
      <c r="C69" s="15">
        <v>0.01</v>
      </c>
      <c r="D69" s="15">
        <v>0.36799999999999999</v>
      </c>
      <c r="E69" s="23">
        <v>104500</v>
      </c>
      <c r="F69" s="15">
        <v>316.11</v>
      </c>
      <c r="G69" s="15">
        <v>9.9000000000000005E-2</v>
      </c>
      <c r="H69" s="16">
        <f t="shared" si="0"/>
        <v>7.9200000000000006E-4</v>
      </c>
      <c r="I69" s="16">
        <f t="shared" si="1"/>
        <v>4.752E-4</v>
      </c>
      <c r="J69" s="18">
        <f t="shared" si="2"/>
        <v>3.96E-5</v>
      </c>
      <c r="K69" s="19">
        <f t="shared" si="3"/>
        <v>2.8512000000000003E-4</v>
      </c>
      <c r="L69" s="18">
        <f t="shared" si="4"/>
        <v>3.9600000000000007E-5</v>
      </c>
      <c r="M69" s="20">
        <f t="shared" si="5"/>
        <v>6.8785200000000008E-4</v>
      </c>
      <c r="N69" s="20">
        <f t="shared" si="6"/>
        <v>17.107200000000002</v>
      </c>
      <c r="O69" s="18">
        <f t="shared" si="7"/>
        <v>3.8194444444444451E-6</v>
      </c>
      <c r="P69" s="9"/>
    </row>
    <row r="70" spans="1:16" x14ac:dyDescent="0.25">
      <c r="A70" s="22" t="s">
        <v>101</v>
      </c>
      <c r="B70" s="21" t="s">
        <v>48</v>
      </c>
      <c r="C70" s="15">
        <v>6.3E-3</v>
      </c>
      <c r="D70" s="15">
        <v>0.36799999999999999</v>
      </c>
      <c r="E70" s="23">
        <v>105575.4</v>
      </c>
      <c r="F70" s="15">
        <v>319.47000000000003</v>
      </c>
      <c r="G70" s="15">
        <v>9.8000000000000004E-2</v>
      </c>
      <c r="H70" s="16">
        <f t="shared" ref="H70:H93" si="8">$E$1 *G70/1000</f>
        <v>7.8400000000000008E-4</v>
      </c>
      <c r="I70" s="16">
        <f t="shared" si="1"/>
        <v>4.7040000000000005E-4</v>
      </c>
      <c r="J70" s="18">
        <f t="shared" si="2"/>
        <v>3.9200000000000004E-5</v>
      </c>
      <c r="K70" s="19">
        <f t="shared" si="3"/>
        <v>2.8224000000000001E-4</v>
      </c>
      <c r="L70" s="18">
        <f t="shared" si="4"/>
        <v>3.9200000000000004E-5</v>
      </c>
      <c r="M70" s="20">
        <f t="shared" si="5"/>
        <v>6.8090400000000008E-4</v>
      </c>
      <c r="N70" s="20">
        <f t="shared" si="6"/>
        <v>16.9344</v>
      </c>
      <c r="O70" s="18">
        <f t="shared" si="7"/>
        <v>3.780864197530864E-6</v>
      </c>
      <c r="P70" s="9"/>
    </row>
    <row r="71" spans="1:16" x14ac:dyDescent="0.25">
      <c r="A71" s="22" t="s">
        <v>101</v>
      </c>
      <c r="B71" s="21" t="s">
        <v>49</v>
      </c>
      <c r="C71" s="15">
        <v>5.0000000000000001E-3</v>
      </c>
      <c r="D71" s="15">
        <v>0.36799999999999999</v>
      </c>
      <c r="E71" s="23">
        <v>105350</v>
      </c>
      <c r="F71" s="15">
        <v>318.95999999999998</v>
      </c>
      <c r="G71" s="15">
        <v>9.8000000000000004E-2</v>
      </c>
      <c r="H71" s="16">
        <f t="shared" si="8"/>
        <v>7.8400000000000008E-4</v>
      </c>
      <c r="I71" s="16">
        <f t="shared" ref="I71:I93" si="9">$B$2*H71</f>
        <v>4.7040000000000005E-4</v>
      </c>
      <c r="J71" s="18">
        <f t="shared" ref="J71:J93" si="10">+I71/$B$1</f>
        <v>3.9200000000000004E-5</v>
      </c>
      <c r="K71" s="19">
        <f t="shared" ref="K71:K93" si="11">($B$2^2)*H71</f>
        <v>2.8224000000000001E-4</v>
      </c>
      <c r="L71" s="18">
        <f t="shared" ref="L71:L93" si="12">K71/$B$3</f>
        <v>3.9200000000000004E-5</v>
      </c>
      <c r="M71" s="20">
        <f t="shared" ref="M71:M93" si="13">+($B$2^2)*(G71/1000) *$L$1</f>
        <v>6.8090400000000008E-4</v>
      </c>
      <c r="N71" s="20">
        <f t="shared" ref="N71:N93" si="14">+K71*$H$2</f>
        <v>16.9344</v>
      </c>
      <c r="O71" s="18">
        <f t="shared" ref="O71:O93" si="15">+N71/$H$1</f>
        <v>3.780864197530864E-6</v>
      </c>
      <c r="P71" s="9"/>
    </row>
    <row r="72" spans="1:16" x14ac:dyDescent="0.25">
      <c r="A72" s="22" t="s">
        <v>102</v>
      </c>
      <c r="B72" s="21" t="s">
        <v>50</v>
      </c>
      <c r="C72" s="15">
        <v>3.2000000000000001E-2</v>
      </c>
      <c r="D72" s="15">
        <v>0.41399999999999998</v>
      </c>
      <c r="E72" s="23">
        <v>136192</v>
      </c>
      <c r="F72" s="15">
        <v>412.17</v>
      </c>
      <c r="G72" s="15">
        <v>7.6999999999999999E-2</v>
      </c>
      <c r="H72" s="16">
        <f t="shared" si="8"/>
        <v>6.1600000000000001E-4</v>
      </c>
      <c r="I72" s="16">
        <f t="shared" si="9"/>
        <v>3.6959999999999998E-4</v>
      </c>
      <c r="J72" s="18">
        <f t="shared" si="10"/>
        <v>3.0799999999999996E-5</v>
      </c>
      <c r="K72" s="19">
        <f t="shared" si="11"/>
        <v>2.2175999999999999E-4</v>
      </c>
      <c r="L72" s="18">
        <f t="shared" si="12"/>
        <v>3.0800000000000003E-5</v>
      </c>
      <c r="M72" s="20">
        <f t="shared" si="13"/>
        <v>5.3499600000000004E-4</v>
      </c>
      <c r="N72" s="20">
        <f t="shared" si="14"/>
        <v>13.3056</v>
      </c>
      <c r="O72" s="18">
        <f t="shared" si="15"/>
        <v>2.9706790123456791E-6</v>
      </c>
      <c r="P72" s="9"/>
    </row>
    <row r="73" spans="1:16" x14ac:dyDescent="0.25">
      <c r="A73" s="22" t="s">
        <v>102</v>
      </c>
      <c r="B73" s="21" t="s">
        <v>51</v>
      </c>
      <c r="C73" s="15">
        <v>2.2599999999999999E-2</v>
      </c>
      <c r="D73" s="15">
        <v>0.41399999999999998</v>
      </c>
      <c r="E73" s="23">
        <v>132297.20000000001</v>
      </c>
      <c r="F73" s="15">
        <v>400.41</v>
      </c>
      <c r="G73" s="15">
        <v>7.6999999999999999E-2</v>
      </c>
      <c r="H73" s="16">
        <f t="shared" si="8"/>
        <v>6.1600000000000001E-4</v>
      </c>
      <c r="I73" s="16">
        <f t="shared" si="9"/>
        <v>3.6959999999999998E-4</v>
      </c>
      <c r="J73" s="18">
        <f t="shared" si="10"/>
        <v>3.0799999999999996E-5</v>
      </c>
      <c r="K73" s="19">
        <f t="shared" si="11"/>
        <v>2.2175999999999999E-4</v>
      </c>
      <c r="L73" s="18">
        <f t="shared" si="12"/>
        <v>3.0800000000000003E-5</v>
      </c>
      <c r="M73" s="20">
        <f t="shared" si="13"/>
        <v>5.3499600000000004E-4</v>
      </c>
      <c r="N73" s="20">
        <f t="shared" si="14"/>
        <v>13.3056</v>
      </c>
      <c r="O73" s="18">
        <f t="shared" si="15"/>
        <v>2.9706790123456791E-6</v>
      </c>
      <c r="P73" s="9"/>
    </row>
    <row r="74" spans="1:16" x14ac:dyDescent="0.25">
      <c r="A74" s="22" t="s">
        <v>102</v>
      </c>
      <c r="B74" s="21" t="s">
        <v>52</v>
      </c>
      <c r="C74" s="15">
        <v>0.01</v>
      </c>
      <c r="D74" s="15">
        <v>0.41399999999999998</v>
      </c>
      <c r="E74" s="23">
        <v>133000</v>
      </c>
      <c r="F74" s="15">
        <v>402.33</v>
      </c>
      <c r="G74" s="15">
        <v>7.6999999999999999E-2</v>
      </c>
      <c r="H74" s="16">
        <f t="shared" si="8"/>
        <v>6.1600000000000001E-4</v>
      </c>
      <c r="I74" s="16">
        <f t="shared" si="9"/>
        <v>3.6959999999999998E-4</v>
      </c>
      <c r="J74" s="18">
        <f t="shared" si="10"/>
        <v>3.0799999999999996E-5</v>
      </c>
      <c r="K74" s="19">
        <f t="shared" si="11"/>
        <v>2.2175999999999999E-4</v>
      </c>
      <c r="L74" s="18">
        <f t="shared" si="12"/>
        <v>3.0800000000000003E-5</v>
      </c>
      <c r="M74" s="20">
        <f t="shared" si="13"/>
        <v>5.3499600000000004E-4</v>
      </c>
      <c r="N74" s="20">
        <f t="shared" si="14"/>
        <v>13.3056</v>
      </c>
      <c r="O74" s="18">
        <f t="shared" si="15"/>
        <v>2.9706790123456791E-6</v>
      </c>
      <c r="P74" s="9"/>
    </row>
    <row r="75" spans="1:16" x14ac:dyDescent="0.25">
      <c r="A75" s="22" t="s">
        <v>102</v>
      </c>
      <c r="B75" s="21" t="s">
        <v>53</v>
      </c>
      <c r="C75" s="15">
        <v>6.3E-3</v>
      </c>
      <c r="D75" s="15">
        <v>0.41399999999999998</v>
      </c>
      <c r="E75" s="23">
        <v>131969.20000000001</v>
      </c>
      <c r="F75" s="15">
        <v>399.33</v>
      </c>
      <c r="G75" s="15">
        <v>7.6999999999999999E-2</v>
      </c>
      <c r="H75" s="16">
        <f t="shared" si="8"/>
        <v>6.1600000000000001E-4</v>
      </c>
      <c r="I75" s="16">
        <f t="shared" si="9"/>
        <v>3.6959999999999998E-4</v>
      </c>
      <c r="J75" s="18">
        <f t="shared" si="10"/>
        <v>3.0799999999999996E-5</v>
      </c>
      <c r="K75" s="19">
        <f t="shared" si="11"/>
        <v>2.2175999999999999E-4</v>
      </c>
      <c r="L75" s="18">
        <f t="shared" si="12"/>
        <v>3.0800000000000003E-5</v>
      </c>
      <c r="M75" s="20">
        <f t="shared" si="13"/>
        <v>5.3499600000000004E-4</v>
      </c>
      <c r="N75" s="20">
        <f t="shared" si="14"/>
        <v>13.3056</v>
      </c>
      <c r="O75" s="18">
        <f t="shared" si="15"/>
        <v>2.9706790123456791E-6</v>
      </c>
      <c r="P75" s="9"/>
    </row>
    <row r="76" spans="1:16" x14ac:dyDescent="0.25">
      <c r="A76" s="22" t="s">
        <v>102</v>
      </c>
      <c r="B76" s="21" t="s">
        <v>54</v>
      </c>
      <c r="C76" s="15">
        <v>5.0000000000000001E-3</v>
      </c>
      <c r="D76" s="15">
        <v>0.41399999999999998</v>
      </c>
      <c r="E76" s="23">
        <v>132300</v>
      </c>
      <c r="F76" s="15">
        <v>400.55</v>
      </c>
      <c r="G76" s="15">
        <v>7.6999999999999999E-2</v>
      </c>
      <c r="H76" s="16">
        <f t="shared" si="8"/>
        <v>6.1600000000000001E-4</v>
      </c>
      <c r="I76" s="16">
        <f t="shared" si="9"/>
        <v>3.6959999999999998E-4</v>
      </c>
      <c r="J76" s="18">
        <f t="shared" si="10"/>
        <v>3.0799999999999996E-5</v>
      </c>
      <c r="K76" s="19">
        <f t="shared" si="11"/>
        <v>2.2175999999999999E-4</v>
      </c>
      <c r="L76" s="18">
        <f t="shared" si="12"/>
        <v>3.0800000000000003E-5</v>
      </c>
      <c r="M76" s="20">
        <f t="shared" si="13"/>
        <v>5.3499600000000004E-4</v>
      </c>
      <c r="N76" s="20">
        <f t="shared" si="14"/>
        <v>13.3056</v>
      </c>
      <c r="O76" s="18">
        <f t="shared" si="15"/>
        <v>2.9706790123456791E-6</v>
      </c>
      <c r="P76" s="9"/>
    </row>
    <row r="77" spans="1:16" x14ac:dyDescent="0.25">
      <c r="A77" s="22" t="s">
        <v>103</v>
      </c>
      <c r="B77" s="21" t="s">
        <v>55</v>
      </c>
      <c r="C77" s="15">
        <v>2.53E-2</v>
      </c>
      <c r="D77" s="15">
        <v>0.46400000000000002</v>
      </c>
      <c r="E77" s="23">
        <v>163195.9</v>
      </c>
      <c r="F77" s="15">
        <v>501.7</v>
      </c>
      <c r="G77" s="15">
        <v>6.2E-2</v>
      </c>
      <c r="H77" s="16">
        <f t="shared" si="8"/>
        <v>4.9600000000000002E-4</v>
      </c>
      <c r="I77" s="16">
        <f t="shared" si="9"/>
        <v>2.9760000000000002E-4</v>
      </c>
      <c r="J77" s="18">
        <f t="shared" si="10"/>
        <v>2.4800000000000003E-5</v>
      </c>
      <c r="K77" s="19">
        <f t="shared" si="11"/>
        <v>1.7856E-4</v>
      </c>
      <c r="L77" s="18">
        <f t="shared" si="12"/>
        <v>2.4800000000000003E-5</v>
      </c>
      <c r="M77" s="20">
        <f t="shared" si="13"/>
        <v>4.3077600000000001E-4</v>
      </c>
      <c r="N77" s="20">
        <f t="shared" si="14"/>
        <v>10.7136</v>
      </c>
      <c r="O77" s="18">
        <f t="shared" si="15"/>
        <v>2.3919753086419751E-6</v>
      </c>
      <c r="P77" s="9"/>
    </row>
    <row r="78" spans="1:16" x14ac:dyDescent="0.25">
      <c r="A78" s="22" t="s">
        <v>103</v>
      </c>
      <c r="B78" s="21" t="s">
        <v>56</v>
      </c>
      <c r="C78" s="15">
        <v>2.01E-2</v>
      </c>
      <c r="D78" s="15">
        <v>0.46400000000000002</v>
      </c>
      <c r="E78" s="23">
        <v>172508</v>
      </c>
      <c r="F78" s="15">
        <v>522.20000000000005</v>
      </c>
      <c r="G78" s="15">
        <v>5.8999999999999997E-2</v>
      </c>
      <c r="H78" s="16">
        <f t="shared" si="8"/>
        <v>4.7199999999999998E-4</v>
      </c>
      <c r="I78" s="16">
        <f t="shared" si="9"/>
        <v>2.832E-4</v>
      </c>
      <c r="J78" s="18">
        <f t="shared" si="10"/>
        <v>2.3600000000000001E-5</v>
      </c>
      <c r="K78" s="19">
        <f t="shared" si="11"/>
        <v>1.6992E-4</v>
      </c>
      <c r="L78" s="18">
        <f t="shared" si="12"/>
        <v>2.3600000000000001E-5</v>
      </c>
      <c r="M78" s="20">
        <f t="shared" si="13"/>
        <v>4.09932E-4</v>
      </c>
      <c r="N78" s="20">
        <f t="shared" si="14"/>
        <v>10.1952</v>
      </c>
      <c r="O78" s="18">
        <f t="shared" si="15"/>
        <v>2.2762345679012346E-6</v>
      </c>
      <c r="P78" s="9"/>
    </row>
    <row r="79" spans="1:16" x14ac:dyDescent="0.25">
      <c r="A79" s="22" t="s">
        <v>103</v>
      </c>
      <c r="B79" s="21" t="s">
        <v>57</v>
      </c>
      <c r="C79" s="15">
        <v>0.01</v>
      </c>
      <c r="D79" s="15">
        <v>0.46400000000000002</v>
      </c>
      <c r="E79" s="23">
        <v>166100</v>
      </c>
      <c r="F79" s="15">
        <v>502.45</v>
      </c>
      <c r="G79" s="15">
        <v>6.2E-2</v>
      </c>
      <c r="H79" s="16">
        <f t="shared" si="8"/>
        <v>4.9600000000000002E-4</v>
      </c>
      <c r="I79" s="16">
        <f t="shared" si="9"/>
        <v>2.9760000000000002E-4</v>
      </c>
      <c r="J79" s="18">
        <f t="shared" si="10"/>
        <v>2.4800000000000003E-5</v>
      </c>
      <c r="K79" s="19">
        <f t="shared" si="11"/>
        <v>1.7856E-4</v>
      </c>
      <c r="L79" s="18">
        <f t="shared" si="12"/>
        <v>2.4800000000000003E-5</v>
      </c>
      <c r="M79" s="20">
        <f t="shared" si="13"/>
        <v>4.3077600000000001E-4</v>
      </c>
      <c r="N79" s="20">
        <f t="shared" si="14"/>
        <v>10.7136</v>
      </c>
      <c r="O79" s="18">
        <f t="shared" si="15"/>
        <v>2.3919753086419751E-6</v>
      </c>
      <c r="P79" s="9"/>
    </row>
    <row r="80" spans="1:16" x14ac:dyDescent="0.25">
      <c r="A80" s="22" t="s">
        <v>103</v>
      </c>
      <c r="B80" s="21" t="s">
        <v>58</v>
      </c>
      <c r="C80" s="15">
        <v>6.3E-3</v>
      </c>
      <c r="D80" s="15">
        <v>0.46400000000000002</v>
      </c>
      <c r="E80" s="23">
        <v>168920.6</v>
      </c>
      <c r="F80" s="15">
        <v>511.15</v>
      </c>
      <c r="G80" s="15">
        <v>6.0999999999999999E-2</v>
      </c>
      <c r="H80" s="16">
        <f t="shared" si="8"/>
        <v>4.8799999999999999E-4</v>
      </c>
      <c r="I80" s="16">
        <f t="shared" si="9"/>
        <v>2.9279999999999996E-4</v>
      </c>
      <c r="J80" s="18">
        <f t="shared" si="10"/>
        <v>2.4399999999999997E-5</v>
      </c>
      <c r="K80" s="19">
        <f t="shared" si="11"/>
        <v>1.7568E-4</v>
      </c>
      <c r="L80" s="18">
        <f t="shared" si="12"/>
        <v>2.4400000000000004E-5</v>
      </c>
      <c r="M80" s="20">
        <f t="shared" si="13"/>
        <v>4.2382800000000001E-4</v>
      </c>
      <c r="N80" s="20">
        <f t="shared" si="14"/>
        <v>10.540799999999999</v>
      </c>
      <c r="O80" s="18">
        <f t="shared" si="15"/>
        <v>2.3533950617283949E-6</v>
      </c>
      <c r="P80" s="9"/>
    </row>
    <row r="81" spans="1:16" x14ac:dyDescent="0.25">
      <c r="A81" s="22" t="s">
        <v>103</v>
      </c>
      <c r="B81" s="21" t="s">
        <v>59</v>
      </c>
      <c r="C81" s="15">
        <v>5.0000000000000001E-3</v>
      </c>
      <c r="D81" s="15">
        <v>0.46400000000000002</v>
      </c>
      <c r="E81" s="23">
        <v>167825</v>
      </c>
      <c r="F81" s="15">
        <v>508.11</v>
      </c>
      <c r="G81" s="15">
        <v>6.0999999999999999E-2</v>
      </c>
      <c r="H81" s="16">
        <f t="shared" si="8"/>
        <v>4.8799999999999999E-4</v>
      </c>
      <c r="I81" s="16">
        <f t="shared" si="9"/>
        <v>2.9279999999999996E-4</v>
      </c>
      <c r="J81" s="18">
        <f t="shared" si="10"/>
        <v>2.4399999999999997E-5</v>
      </c>
      <c r="K81" s="19">
        <f t="shared" si="11"/>
        <v>1.7568E-4</v>
      </c>
      <c r="L81" s="18">
        <f t="shared" si="12"/>
        <v>2.4400000000000004E-5</v>
      </c>
      <c r="M81" s="20">
        <f t="shared" si="13"/>
        <v>4.2382800000000001E-4</v>
      </c>
      <c r="N81" s="20">
        <f t="shared" si="14"/>
        <v>10.540799999999999</v>
      </c>
      <c r="O81" s="18">
        <f t="shared" si="15"/>
        <v>2.3533950617283949E-6</v>
      </c>
      <c r="P81" s="9"/>
    </row>
    <row r="82" spans="1:16" x14ac:dyDescent="0.25">
      <c r="A82" s="22" t="s">
        <v>104</v>
      </c>
      <c r="B82" s="21" t="s">
        <v>60</v>
      </c>
      <c r="C82" s="15">
        <v>2.8500000000000001E-2</v>
      </c>
      <c r="D82" s="15">
        <v>0.52200000000000002</v>
      </c>
      <c r="E82" s="23">
        <v>210385.7</v>
      </c>
      <c r="F82" s="15">
        <v>638.88</v>
      </c>
      <c r="G82" s="15">
        <v>4.9000000000000002E-2</v>
      </c>
      <c r="H82" s="16">
        <f t="shared" si="8"/>
        <v>3.9200000000000004E-4</v>
      </c>
      <c r="I82" s="16">
        <f t="shared" si="9"/>
        <v>2.3520000000000002E-4</v>
      </c>
      <c r="J82" s="18">
        <f t="shared" si="10"/>
        <v>1.9600000000000002E-5</v>
      </c>
      <c r="K82" s="19">
        <f t="shared" si="11"/>
        <v>1.4112E-4</v>
      </c>
      <c r="L82" s="18">
        <f t="shared" si="12"/>
        <v>1.9600000000000002E-5</v>
      </c>
      <c r="M82" s="20">
        <f t="shared" si="13"/>
        <v>3.4045200000000004E-4</v>
      </c>
      <c r="N82" s="20">
        <f t="shared" si="14"/>
        <v>8.4672000000000001</v>
      </c>
      <c r="O82" s="18">
        <f t="shared" si="15"/>
        <v>1.890432098765432E-6</v>
      </c>
      <c r="P82" s="9"/>
    </row>
    <row r="83" spans="1:16" x14ac:dyDescent="0.25">
      <c r="A83" s="22" t="s">
        <v>104</v>
      </c>
      <c r="B83" s="21" t="s">
        <v>61</v>
      </c>
      <c r="C83" s="15">
        <v>2.2599999999999999E-2</v>
      </c>
      <c r="D83" s="15">
        <v>0.52200000000000002</v>
      </c>
      <c r="E83" s="23">
        <v>218111.6</v>
      </c>
      <c r="F83" s="15">
        <v>660.01</v>
      </c>
      <c r="G83" s="15">
        <v>4.7E-2</v>
      </c>
      <c r="H83" s="16">
        <f t="shared" si="8"/>
        <v>3.7599999999999998E-4</v>
      </c>
      <c r="I83" s="16">
        <f t="shared" si="9"/>
        <v>2.2559999999999998E-4</v>
      </c>
      <c r="J83" s="18">
        <f t="shared" si="10"/>
        <v>1.88E-5</v>
      </c>
      <c r="K83" s="19">
        <f t="shared" si="11"/>
        <v>1.3535999999999998E-4</v>
      </c>
      <c r="L83" s="18">
        <f t="shared" si="12"/>
        <v>1.88E-5</v>
      </c>
      <c r="M83" s="20">
        <f t="shared" si="13"/>
        <v>3.2655599999999998E-4</v>
      </c>
      <c r="N83" s="20">
        <f t="shared" si="14"/>
        <v>8.121599999999999</v>
      </c>
      <c r="O83" s="18">
        <f t="shared" si="15"/>
        <v>1.8132716049382713E-6</v>
      </c>
      <c r="P83" s="9"/>
    </row>
    <row r="84" spans="1:16" x14ac:dyDescent="0.25">
      <c r="A84" s="22" t="s">
        <v>104</v>
      </c>
      <c r="B84" s="21" t="s">
        <v>62</v>
      </c>
      <c r="C84" s="15">
        <v>0.01</v>
      </c>
      <c r="D84" s="15">
        <v>0.52200000000000002</v>
      </c>
      <c r="E84" s="23">
        <v>210400</v>
      </c>
      <c r="F84" s="15">
        <v>636.46</v>
      </c>
      <c r="G84" s="15">
        <v>4.9000000000000002E-2</v>
      </c>
      <c r="H84" s="16">
        <f t="shared" si="8"/>
        <v>3.9200000000000004E-4</v>
      </c>
      <c r="I84" s="16">
        <f t="shared" si="9"/>
        <v>2.3520000000000002E-4</v>
      </c>
      <c r="J84" s="18">
        <f t="shared" si="10"/>
        <v>1.9600000000000002E-5</v>
      </c>
      <c r="K84" s="19">
        <f t="shared" si="11"/>
        <v>1.4112E-4</v>
      </c>
      <c r="L84" s="18">
        <f t="shared" si="12"/>
        <v>1.9600000000000002E-5</v>
      </c>
      <c r="M84" s="20">
        <f t="shared" si="13"/>
        <v>3.4045200000000004E-4</v>
      </c>
      <c r="N84" s="20">
        <f t="shared" si="14"/>
        <v>8.4672000000000001</v>
      </c>
      <c r="O84" s="18">
        <f t="shared" si="15"/>
        <v>1.890432098765432E-6</v>
      </c>
      <c r="P84" s="9"/>
    </row>
    <row r="85" spans="1:16" x14ac:dyDescent="0.25">
      <c r="A85" s="22" t="s">
        <v>104</v>
      </c>
      <c r="B85" s="21" t="s">
        <v>63</v>
      </c>
      <c r="C85" s="15">
        <v>6.3E-3</v>
      </c>
      <c r="D85" s="15">
        <v>0.52200000000000002</v>
      </c>
      <c r="E85" s="23">
        <v>211150.8</v>
      </c>
      <c r="F85" s="15">
        <v>638.89</v>
      </c>
      <c r="G85" s="15">
        <v>4.9000000000000002E-2</v>
      </c>
      <c r="H85" s="16">
        <f t="shared" si="8"/>
        <v>3.9200000000000004E-4</v>
      </c>
      <c r="I85" s="16">
        <f t="shared" si="9"/>
        <v>2.3520000000000002E-4</v>
      </c>
      <c r="J85" s="18">
        <f t="shared" si="10"/>
        <v>1.9600000000000002E-5</v>
      </c>
      <c r="K85" s="19">
        <f t="shared" si="11"/>
        <v>1.4112E-4</v>
      </c>
      <c r="L85" s="18">
        <f t="shared" si="12"/>
        <v>1.9600000000000002E-5</v>
      </c>
      <c r="M85" s="20">
        <f t="shared" si="13"/>
        <v>3.4045200000000004E-4</v>
      </c>
      <c r="N85" s="20">
        <f t="shared" si="14"/>
        <v>8.4672000000000001</v>
      </c>
      <c r="O85" s="18">
        <f t="shared" si="15"/>
        <v>1.890432098765432E-6</v>
      </c>
      <c r="P85" s="9"/>
    </row>
    <row r="86" spans="1:16" x14ac:dyDescent="0.25">
      <c r="A86" s="22" t="s">
        <v>104</v>
      </c>
      <c r="B86" s="21" t="s">
        <v>64</v>
      </c>
      <c r="C86" s="15">
        <v>5.0000000000000001E-3</v>
      </c>
      <c r="D86" s="15">
        <v>0.52200000000000002</v>
      </c>
      <c r="E86" s="23">
        <v>212800</v>
      </c>
      <c r="F86" s="15">
        <v>644.27</v>
      </c>
      <c r="G86" s="15">
        <v>4.9000000000000002E-2</v>
      </c>
      <c r="H86" s="16">
        <f t="shared" si="8"/>
        <v>3.9200000000000004E-4</v>
      </c>
      <c r="I86" s="16">
        <f t="shared" si="9"/>
        <v>2.3520000000000002E-4</v>
      </c>
      <c r="J86" s="18">
        <f t="shared" si="10"/>
        <v>1.9600000000000002E-5</v>
      </c>
      <c r="K86" s="19">
        <f t="shared" si="11"/>
        <v>1.4112E-4</v>
      </c>
      <c r="L86" s="18">
        <f t="shared" si="12"/>
        <v>1.9600000000000002E-5</v>
      </c>
      <c r="M86" s="20">
        <f t="shared" si="13"/>
        <v>3.4045200000000004E-4</v>
      </c>
      <c r="N86" s="20">
        <f t="shared" si="14"/>
        <v>8.4672000000000001</v>
      </c>
      <c r="O86" s="18">
        <f t="shared" si="15"/>
        <v>1.890432098765432E-6</v>
      </c>
      <c r="P86" s="9"/>
    </row>
    <row r="87" spans="1:16" x14ac:dyDescent="0.25">
      <c r="A87" s="22" t="s">
        <v>103</v>
      </c>
      <c r="B87" s="21" t="s">
        <v>58</v>
      </c>
      <c r="C87" s="15">
        <v>6.3E-3</v>
      </c>
      <c r="D87" s="15">
        <v>0.46400000000000002</v>
      </c>
      <c r="E87" s="23">
        <v>168920.6</v>
      </c>
      <c r="F87" s="15">
        <v>511.15</v>
      </c>
      <c r="G87" s="15">
        <v>6.0999999999999999E-2</v>
      </c>
      <c r="H87" s="16">
        <f t="shared" si="8"/>
        <v>4.8799999999999999E-4</v>
      </c>
      <c r="I87" s="16">
        <f t="shared" si="9"/>
        <v>2.9279999999999996E-4</v>
      </c>
      <c r="J87" s="18">
        <f t="shared" si="10"/>
        <v>2.4399999999999997E-5</v>
      </c>
      <c r="K87" s="19">
        <f t="shared" si="11"/>
        <v>1.7568E-4</v>
      </c>
      <c r="L87" s="18">
        <f t="shared" si="12"/>
        <v>2.4400000000000004E-5</v>
      </c>
      <c r="M87" s="20">
        <f t="shared" si="13"/>
        <v>4.2382800000000001E-4</v>
      </c>
      <c r="N87" s="20">
        <f t="shared" si="14"/>
        <v>10.540799999999999</v>
      </c>
      <c r="O87" s="18">
        <f t="shared" si="15"/>
        <v>2.3533950617283949E-6</v>
      </c>
      <c r="P87" s="9"/>
    </row>
    <row r="88" spans="1:16" x14ac:dyDescent="0.25">
      <c r="A88" s="22" t="s">
        <v>103</v>
      </c>
      <c r="B88" s="21" t="s">
        <v>59</v>
      </c>
      <c r="C88" s="15">
        <v>5.0000000000000001E-3</v>
      </c>
      <c r="D88" s="15">
        <v>0.46400000000000002</v>
      </c>
      <c r="E88" s="23">
        <v>167825</v>
      </c>
      <c r="F88" s="15">
        <v>508.11</v>
      </c>
      <c r="G88" s="15">
        <v>6.0999999999999999E-2</v>
      </c>
      <c r="H88" s="16">
        <f t="shared" si="8"/>
        <v>4.8799999999999999E-4</v>
      </c>
      <c r="I88" s="16">
        <f t="shared" si="9"/>
        <v>2.9279999999999996E-4</v>
      </c>
      <c r="J88" s="18">
        <f t="shared" si="10"/>
        <v>2.4399999999999997E-5</v>
      </c>
      <c r="K88" s="19">
        <f t="shared" si="11"/>
        <v>1.7568E-4</v>
      </c>
      <c r="L88" s="18">
        <f t="shared" si="12"/>
        <v>2.4400000000000004E-5</v>
      </c>
      <c r="M88" s="20">
        <f t="shared" si="13"/>
        <v>4.2382800000000001E-4</v>
      </c>
      <c r="N88" s="20">
        <f t="shared" si="14"/>
        <v>10.540799999999999</v>
      </c>
      <c r="O88" s="18">
        <f t="shared" si="15"/>
        <v>2.3533950617283949E-6</v>
      </c>
      <c r="P88" s="9"/>
    </row>
    <row r="89" spans="1:16" x14ac:dyDescent="0.25">
      <c r="A89" s="22" t="s">
        <v>104</v>
      </c>
      <c r="B89" s="21" t="s">
        <v>60</v>
      </c>
      <c r="C89" s="15">
        <v>2.8500000000000001E-2</v>
      </c>
      <c r="D89" s="15">
        <v>0.52200000000000002</v>
      </c>
      <c r="E89" s="23">
        <v>210385.7</v>
      </c>
      <c r="F89" s="15">
        <v>638.88</v>
      </c>
      <c r="G89" s="15">
        <v>4.9000000000000002E-2</v>
      </c>
      <c r="H89" s="16">
        <f t="shared" si="8"/>
        <v>3.9200000000000004E-4</v>
      </c>
      <c r="I89" s="16">
        <f t="shared" si="9"/>
        <v>2.3520000000000002E-4</v>
      </c>
      <c r="J89" s="18">
        <f t="shared" si="10"/>
        <v>1.9600000000000002E-5</v>
      </c>
      <c r="K89" s="19">
        <f t="shared" si="11"/>
        <v>1.4112E-4</v>
      </c>
      <c r="L89" s="18">
        <f t="shared" si="12"/>
        <v>1.9600000000000002E-5</v>
      </c>
      <c r="M89" s="20">
        <f t="shared" si="13"/>
        <v>3.4045200000000004E-4</v>
      </c>
      <c r="N89" s="20">
        <f t="shared" si="14"/>
        <v>8.4672000000000001</v>
      </c>
      <c r="O89" s="18">
        <f t="shared" si="15"/>
        <v>1.890432098765432E-6</v>
      </c>
      <c r="P89" s="9"/>
    </row>
    <row r="90" spans="1:16" x14ac:dyDescent="0.25">
      <c r="A90" s="22" t="s">
        <v>104</v>
      </c>
      <c r="B90" s="21" t="s">
        <v>61</v>
      </c>
      <c r="C90" s="15">
        <v>2.2599999999999999E-2</v>
      </c>
      <c r="D90" s="15">
        <v>0.52200000000000002</v>
      </c>
      <c r="E90" s="23">
        <v>218111.6</v>
      </c>
      <c r="F90" s="15">
        <v>660.01</v>
      </c>
      <c r="G90" s="15">
        <v>4.7E-2</v>
      </c>
      <c r="H90" s="16">
        <f t="shared" si="8"/>
        <v>3.7599999999999998E-4</v>
      </c>
      <c r="I90" s="16">
        <f t="shared" si="9"/>
        <v>2.2559999999999998E-4</v>
      </c>
      <c r="J90" s="18">
        <f t="shared" si="10"/>
        <v>1.88E-5</v>
      </c>
      <c r="K90" s="19">
        <f t="shared" si="11"/>
        <v>1.3535999999999998E-4</v>
      </c>
      <c r="L90" s="18">
        <f t="shared" si="12"/>
        <v>1.88E-5</v>
      </c>
      <c r="M90" s="20">
        <f t="shared" si="13"/>
        <v>3.2655599999999998E-4</v>
      </c>
      <c r="N90" s="20">
        <f t="shared" si="14"/>
        <v>8.121599999999999</v>
      </c>
      <c r="O90" s="18">
        <f t="shared" si="15"/>
        <v>1.8132716049382713E-6</v>
      </c>
      <c r="P90" s="9"/>
    </row>
    <row r="91" spans="1:16" x14ac:dyDescent="0.25">
      <c r="A91" s="22" t="s">
        <v>104</v>
      </c>
      <c r="B91" s="21" t="s">
        <v>62</v>
      </c>
      <c r="C91" s="15">
        <v>0.01</v>
      </c>
      <c r="D91" s="15">
        <v>0.52200000000000002</v>
      </c>
      <c r="E91" s="23">
        <v>210400</v>
      </c>
      <c r="F91" s="15">
        <v>636.46</v>
      </c>
      <c r="G91" s="15">
        <v>4.9000000000000002E-2</v>
      </c>
      <c r="H91" s="16">
        <f t="shared" si="8"/>
        <v>3.9200000000000004E-4</v>
      </c>
      <c r="I91" s="16">
        <f t="shared" si="9"/>
        <v>2.3520000000000002E-4</v>
      </c>
      <c r="J91" s="18">
        <f t="shared" si="10"/>
        <v>1.9600000000000002E-5</v>
      </c>
      <c r="K91" s="19">
        <f t="shared" si="11"/>
        <v>1.4112E-4</v>
      </c>
      <c r="L91" s="18">
        <f t="shared" si="12"/>
        <v>1.9600000000000002E-5</v>
      </c>
      <c r="M91" s="20">
        <f t="shared" si="13"/>
        <v>3.4045200000000004E-4</v>
      </c>
      <c r="N91" s="20">
        <f t="shared" si="14"/>
        <v>8.4672000000000001</v>
      </c>
      <c r="O91" s="18">
        <f t="shared" si="15"/>
        <v>1.890432098765432E-6</v>
      </c>
      <c r="P91" s="9"/>
    </row>
    <row r="92" spans="1:16" x14ac:dyDescent="0.25">
      <c r="A92" s="22" t="s">
        <v>104</v>
      </c>
      <c r="B92" s="21" t="s">
        <v>63</v>
      </c>
      <c r="C92" s="15">
        <v>6.3E-3</v>
      </c>
      <c r="D92" s="15">
        <v>0.52200000000000002</v>
      </c>
      <c r="E92" s="23">
        <v>211150.8</v>
      </c>
      <c r="F92" s="15">
        <v>638.89</v>
      </c>
      <c r="G92" s="15">
        <v>4.9000000000000002E-2</v>
      </c>
      <c r="H92" s="16">
        <f t="shared" si="8"/>
        <v>3.9200000000000004E-4</v>
      </c>
      <c r="I92" s="16">
        <f t="shared" si="9"/>
        <v>2.3520000000000002E-4</v>
      </c>
      <c r="J92" s="18">
        <f t="shared" si="10"/>
        <v>1.9600000000000002E-5</v>
      </c>
      <c r="K92" s="19">
        <f t="shared" si="11"/>
        <v>1.4112E-4</v>
      </c>
      <c r="L92" s="18">
        <f t="shared" si="12"/>
        <v>1.9600000000000002E-5</v>
      </c>
      <c r="M92" s="20">
        <f t="shared" si="13"/>
        <v>3.4045200000000004E-4</v>
      </c>
      <c r="N92" s="20">
        <f t="shared" si="14"/>
        <v>8.4672000000000001</v>
      </c>
      <c r="O92" s="18">
        <f t="shared" si="15"/>
        <v>1.890432098765432E-6</v>
      </c>
      <c r="P92" s="9"/>
    </row>
    <row r="93" spans="1:16" x14ac:dyDescent="0.25">
      <c r="A93" s="22" t="s">
        <v>104</v>
      </c>
      <c r="B93" s="21" t="s">
        <v>64</v>
      </c>
      <c r="C93" s="15">
        <v>5.0000000000000001E-3</v>
      </c>
      <c r="D93" s="15">
        <v>0.52200000000000002</v>
      </c>
      <c r="E93" s="23">
        <v>212800</v>
      </c>
      <c r="F93" s="15">
        <v>644.27</v>
      </c>
      <c r="G93" s="15">
        <v>4.9000000000000002E-2</v>
      </c>
      <c r="H93" s="16">
        <f t="shared" si="8"/>
        <v>3.9200000000000004E-4</v>
      </c>
      <c r="I93" s="16">
        <f t="shared" si="9"/>
        <v>2.3520000000000002E-4</v>
      </c>
      <c r="J93" s="18">
        <f t="shared" si="10"/>
        <v>1.9600000000000002E-5</v>
      </c>
      <c r="K93" s="19">
        <f t="shared" si="11"/>
        <v>1.4112E-4</v>
      </c>
      <c r="L93" s="18">
        <f t="shared" si="12"/>
        <v>1.9600000000000002E-5</v>
      </c>
      <c r="M93" s="20">
        <f t="shared" si="13"/>
        <v>3.4045200000000004E-4</v>
      </c>
      <c r="N93" s="20">
        <f t="shared" si="14"/>
        <v>8.4672000000000001</v>
      </c>
      <c r="O93" s="18">
        <f t="shared" si="15"/>
        <v>1.890432098765432E-6</v>
      </c>
      <c r="P93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workbookViewId="0">
      <selection activeCell="S21" sqref="S21"/>
    </sheetView>
  </sheetViews>
  <sheetFormatPr defaultRowHeight="15" x14ac:dyDescent="0.25"/>
  <cols>
    <col min="1" max="1" width="14.42578125" style="9" bestFit="1" customWidth="1"/>
    <col min="2" max="2" width="11.42578125" style="9" bestFit="1" customWidth="1"/>
    <col min="3" max="3" width="18.85546875" style="9" bestFit="1" customWidth="1"/>
    <col min="4" max="4" width="20.42578125" style="9" bestFit="1" customWidth="1"/>
    <col min="5" max="5" width="16" style="9" bestFit="1" customWidth="1"/>
    <col min="6" max="6" width="15.85546875" style="9" bestFit="1" customWidth="1"/>
    <col min="7" max="7" width="19.5703125" style="9" bestFit="1" customWidth="1"/>
    <col min="8" max="8" width="17.42578125" style="9" bestFit="1" customWidth="1"/>
    <col min="9" max="9" width="36.28515625" style="10" bestFit="1" customWidth="1"/>
    <col min="10" max="10" width="14.7109375" style="10" bestFit="1" customWidth="1"/>
    <col min="11" max="11" width="23" style="11" customWidth="1"/>
    <col min="12" max="12" width="12.85546875" style="12" bestFit="1" customWidth="1"/>
    <col min="13" max="13" width="12.85546875" style="13" customWidth="1"/>
    <col min="14" max="14" width="13.85546875" style="11" bestFit="1" customWidth="1"/>
    <col min="15" max="15" width="13.28515625" style="13" bestFit="1" customWidth="1"/>
    <col min="16" max="16" width="12.85546875" style="11" bestFit="1" customWidth="1"/>
    <col min="17" max="16384" width="9.140625" style="9"/>
  </cols>
  <sheetData>
    <row r="1" spans="1:16" x14ac:dyDescent="0.25">
      <c r="A1" s="9" t="s">
        <v>105</v>
      </c>
      <c r="B1" s="10">
        <v>10</v>
      </c>
      <c r="D1" s="9" t="s">
        <v>129</v>
      </c>
      <c r="E1" s="10">
        <v>1</v>
      </c>
      <c r="G1" s="9" t="s">
        <v>121</v>
      </c>
      <c r="H1" s="9">
        <f>0.75*3.6*3.2*144*3600</f>
        <v>4478976</v>
      </c>
      <c r="K1" s="11" t="s">
        <v>128</v>
      </c>
      <c r="L1" s="12">
        <v>19.3</v>
      </c>
      <c r="M1" s="13" t="s">
        <v>124</v>
      </c>
    </row>
    <row r="2" spans="1:16" x14ac:dyDescent="0.25">
      <c r="A2" s="9" t="s">
        <v>106</v>
      </c>
      <c r="B2" s="10">
        <v>1</v>
      </c>
      <c r="D2" s="9" t="s">
        <v>130</v>
      </c>
      <c r="E2" s="10">
        <f>+E1*12*2.54/100</f>
        <v>0.30480000000000002</v>
      </c>
      <c r="G2" s="9" t="s">
        <v>127</v>
      </c>
      <c r="H2" s="9">
        <f>200*5*60</f>
        <v>60000</v>
      </c>
      <c r="I2" s="10" t="s">
        <v>131</v>
      </c>
    </row>
    <row r="3" spans="1:16" x14ac:dyDescent="0.25">
      <c r="A3" s="9" t="s">
        <v>117</v>
      </c>
      <c r="B3" s="9">
        <f>+B1*B2</f>
        <v>10</v>
      </c>
      <c r="C3" s="9" t="s">
        <v>132</v>
      </c>
    </row>
    <row r="5" spans="1:16" x14ac:dyDescent="0.25">
      <c r="H5" s="10"/>
      <c r="J5" s="11"/>
      <c r="K5" s="12"/>
      <c r="L5" s="11"/>
      <c r="N5" s="13"/>
      <c r="O5" s="11"/>
      <c r="P5" s="9"/>
    </row>
    <row r="6" spans="1:16" ht="18.75" customHeight="1" x14ac:dyDescent="0.25">
      <c r="A6" s="14" t="s">
        <v>109</v>
      </c>
      <c r="B6" s="15" t="s">
        <v>108</v>
      </c>
      <c r="C6" s="15" t="s">
        <v>110</v>
      </c>
      <c r="D6" s="15" t="s">
        <v>111</v>
      </c>
      <c r="E6" s="15" t="s">
        <v>112</v>
      </c>
      <c r="F6" s="15" t="s">
        <v>113</v>
      </c>
      <c r="G6" s="15" t="s">
        <v>114</v>
      </c>
      <c r="H6" s="16" t="s">
        <v>118</v>
      </c>
      <c r="I6" s="17" t="s">
        <v>115</v>
      </c>
      <c r="J6" s="18" t="s">
        <v>116</v>
      </c>
      <c r="K6" s="19" t="s">
        <v>119</v>
      </c>
      <c r="L6" s="18" t="s">
        <v>120</v>
      </c>
      <c r="M6" s="20" t="s">
        <v>125</v>
      </c>
      <c r="N6" s="20" t="s">
        <v>123</v>
      </c>
      <c r="O6" s="18" t="s">
        <v>122</v>
      </c>
      <c r="P6" s="9"/>
    </row>
    <row r="7" spans="1:16" x14ac:dyDescent="0.25">
      <c r="A7" s="21" t="s">
        <v>65</v>
      </c>
      <c r="B7" s="21" t="s">
        <v>66</v>
      </c>
      <c r="C7" s="15">
        <v>2E-3</v>
      </c>
      <c r="D7" s="15">
        <v>6.0000000000000001E-3</v>
      </c>
      <c r="E7" s="15">
        <v>28</v>
      </c>
      <c r="F7" s="15">
        <v>0.09</v>
      </c>
      <c r="G7" s="15">
        <v>371</v>
      </c>
      <c r="H7" s="16">
        <f t="shared" ref="H7:H70" si="0">$E$1 *G7/1000</f>
        <v>0.371</v>
      </c>
      <c r="I7" s="16">
        <f>$B$2*H7</f>
        <v>0.371</v>
      </c>
      <c r="J7" s="18">
        <f>+I7/$B$1</f>
        <v>3.7100000000000001E-2</v>
      </c>
      <c r="K7" s="19">
        <f>($B$2^2)*H7</f>
        <v>0.371</v>
      </c>
      <c r="L7" s="18">
        <f>K7/$B$3</f>
        <v>3.7100000000000001E-2</v>
      </c>
      <c r="M7" s="20">
        <f>+($B$2^2)*(G7/1000) *$L$1</f>
        <v>7.1603000000000003</v>
      </c>
      <c r="N7" s="20">
        <f>+K7*$H$2</f>
        <v>22260</v>
      </c>
      <c r="O7" s="18">
        <f>+N7/$H$1</f>
        <v>4.9698859739369002E-3</v>
      </c>
      <c r="P7" s="9"/>
    </row>
    <row r="8" spans="1:16" x14ac:dyDescent="0.25">
      <c r="A8" s="21" t="s">
        <v>67</v>
      </c>
      <c r="B8" s="21" t="s">
        <v>68</v>
      </c>
      <c r="C8" s="15">
        <v>2.5000000000000001E-3</v>
      </c>
      <c r="D8" s="15">
        <v>7.0000000000000001E-3</v>
      </c>
      <c r="E8" s="15">
        <v>43.75</v>
      </c>
      <c r="F8" s="15">
        <v>0.13</v>
      </c>
      <c r="G8" s="15">
        <v>237</v>
      </c>
      <c r="H8" s="16">
        <f t="shared" si="0"/>
        <v>0.23699999999999999</v>
      </c>
      <c r="I8" s="16">
        <f t="shared" ref="I8:I71" si="1">$B$2*H8</f>
        <v>0.23699999999999999</v>
      </c>
      <c r="J8" s="18">
        <f t="shared" ref="J8:J71" si="2">+I8/$B$1</f>
        <v>2.3699999999999999E-2</v>
      </c>
      <c r="K8" s="19">
        <f t="shared" ref="K8:K71" si="3">($B$2^2)*H8</f>
        <v>0.23699999999999999</v>
      </c>
      <c r="L8" s="18">
        <f t="shared" ref="L8:L71" si="4">K8/$B$3</f>
        <v>2.3699999999999999E-2</v>
      </c>
      <c r="M8" s="20">
        <f t="shared" ref="M8:M71" si="5">+($B$2^2)*(G8/1000) *$L$1</f>
        <v>4.5740999999999996</v>
      </c>
      <c r="N8" s="20">
        <f t="shared" ref="N8:N71" si="6">+K8*$H$2</f>
        <v>14220</v>
      </c>
      <c r="O8" s="18">
        <f t="shared" ref="O8:O71" si="7">+N8/$H$1</f>
        <v>3.1748328189300412E-3</v>
      </c>
      <c r="P8" s="9"/>
    </row>
    <row r="9" spans="1:16" x14ac:dyDescent="0.25">
      <c r="A9" s="21" t="s">
        <v>69</v>
      </c>
      <c r="B9" s="21" t="s">
        <v>70</v>
      </c>
      <c r="C9" s="15">
        <v>3.0999999999999999E-3</v>
      </c>
      <c r="D9" s="15">
        <v>8.0000000000000002E-3</v>
      </c>
      <c r="E9" s="15">
        <v>67.27</v>
      </c>
      <c r="F9" s="15">
        <v>0.2</v>
      </c>
      <c r="G9" s="15">
        <v>164</v>
      </c>
      <c r="H9" s="16">
        <f t="shared" si="0"/>
        <v>0.16400000000000001</v>
      </c>
      <c r="I9" s="16">
        <f t="shared" si="1"/>
        <v>0.16400000000000001</v>
      </c>
      <c r="J9" s="18">
        <f t="shared" si="2"/>
        <v>1.6400000000000001E-2</v>
      </c>
      <c r="K9" s="19">
        <f t="shared" si="3"/>
        <v>0.16400000000000001</v>
      </c>
      <c r="L9" s="18">
        <f t="shared" si="4"/>
        <v>1.6400000000000001E-2</v>
      </c>
      <c r="M9" s="20">
        <f t="shared" si="5"/>
        <v>3.1652000000000005</v>
      </c>
      <c r="N9" s="20">
        <f t="shared" si="6"/>
        <v>9840</v>
      </c>
      <c r="O9" s="18">
        <f t="shared" si="7"/>
        <v>2.1969307270233197E-3</v>
      </c>
      <c r="P9" s="9"/>
    </row>
    <row r="10" spans="1:16" x14ac:dyDescent="0.25">
      <c r="A10" s="21" t="s">
        <v>69</v>
      </c>
      <c r="B10" s="21" t="s">
        <v>0</v>
      </c>
      <c r="C10" s="15">
        <v>2E-3</v>
      </c>
      <c r="D10" s="15">
        <v>8.9999999999999993E-3</v>
      </c>
      <c r="E10" s="15">
        <v>76</v>
      </c>
      <c r="F10" s="15">
        <v>0.23</v>
      </c>
      <c r="G10" s="15">
        <v>136.4</v>
      </c>
      <c r="H10" s="16">
        <f t="shared" si="0"/>
        <v>0.13639999999999999</v>
      </c>
      <c r="I10" s="16">
        <f t="shared" si="1"/>
        <v>0.13639999999999999</v>
      </c>
      <c r="J10" s="18">
        <f t="shared" si="2"/>
        <v>1.3639999999999999E-2</v>
      </c>
      <c r="K10" s="19">
        <f t="shared" si="3"/>
        <v>0.13639999999999999</v>
      </c>
      <c r="L10" s="18">
        <f t="shared" si="4"/>
        <v>1.3639999999999999E-2</v>
      </c>
      <c r="M10" s="20">
        <f t="shared" si="5"/>
        <v>2.63252</v>
      </c>
      <c r="N10" s="20">
        <f t="shared" si="6"/>
        <v>8184</v>
      </c>
      <c r="O10" s="18">
        <f t="shared" si="7"/>
        <v>1.8272033607681757E-3</v>
      </c>
      <c r="P10" s="9"/>
    </row>
    <row r="11" spans="1:16" x14ac:dyDescent="0.25">
      <c r="A11" s="21" t="s">
        <v>71</v>
      </c>
      <c r="B11" s="21" t="s">
        <v>72</v>
      </c>
      <c r="C11" s="15">
        <v>4.0000000000000001E-3</v>
      </c>
      <c r="D11" s="15">
        <v>1.2E-2</v>
      </c>
      <c r="E11" s="15">
        <v>112</v>
      </c>
      <c r="F11" s="15">
        <v>0.34</v>
      </c>
      <c r="G11" s="15">
        <v>103.2</v>
      </c>
      <c r="H11" s="16">
        <f t="shared" si="0"/>
        <v>0.1032</v>
      </c>
      <c r="I11" s="16">
        <f t="shared" si="1"/>
        <v>0.1032</v>
      </c>
      <c r="J11" s="18">
        <f t="shared" si="2"/>
        <v>1.0319999999999999E-2</v>
      </c>
      <c r="K11" s="19">
        <f t="shared" si="3"/>
        <v>0.1032</v>
      </c>
      <c r="L11" s="18">
        <f t="shared" si="4"/>
        <v>1.0319999999999999E-2</v>
      </c>
      <c r="M11" s="20">
        <f t="shared" si="5"/>
        <v>1.99176</v>
      </c>
      <c r="N11" s="20">
        <f t="shared" si="6"/>
        <v>6192</v>
      </c>
      <c r="O11" s="18">
        <f t="shared" si="7"/>
        <v>1.3824588477366255E-3</v>
      </c>
      <c r="P11" s="9"/>
    </row>
    <row r="12" spans="1:16" x14ac:dyDescent="0.25">
      <c r="A12" s="21" t="s">
        <v>71</v>
      </c>
      <c r="B12" s="21" t="s">
        <v>1</v>
      </c>
      <c r="C12" s="15">
        <v>2.5000000000000001E-3</v>
      </c>
      <c r="D12" s="15">
        <v>1.2E-2</v>
      </c>
      <c r="E12" s="15">
        <v>118.75</v>
      </c>
      <c r="F12" s="15">
        <v>0.36</v>
      </c>
      <c r="G12" s="15">
        <v>87.3</v>
      </c>
      <c r="H12" s="16">
        <f t="shared" si="0"/>
        <v>8.7300000000000003E-2</v>
      </c>
      <c r="I12" s="16">
        <f t="shared" si="1"/>
        <v>8.7300000000000003E-2</v>
      </c>
      <c r="J12" s="18">
        <f t="shared" si="2"/>
        <v>8.7299999999999999E-3</v>
      </c>
      <c r="K12" s="19">
        <f t="shared" si="3"/>
        <v>8.7300000000000003E-2</v>
      </c>
      <c r="L12" s="18">
        <f t="shared" si="4"/>
        <v>8.7299999999999999E-3</v>
      </c>
      <c r="M12" s="20">
        <f t="shared" si="5"/>
        <v>1.6848900000000002</v>
      </c>
      <c r="N12" s="20">
        <f t="shared" si="6"/>
        <v>5238</v>
      </c>
      <c r="O12" s="18">
        <f t="shared" si="7"/>
        <v>1.1694637345679012E-3</v>
      </c>
      <c r="P12" s="9"/>
    </row>
    <row r="13" spans="1:16" x14ac:dyDescent="0.25">
      <c r="A13" s="21" t="s">
        <v>73</v>
      </c>
      <c r="B13" s="21" t="s">
        <v>74</v>
      </c>
      <c r="C13" s="15">
        <v>5.0000000000000001E-3</v>
      </c>
      <c r="D13" s="15">
        <v>1.4999999999999999E-2</v>
      </c>
      <c r="E13" s="15">
        <v>141.75</v>
      </c>
      <c r="F13" s="15">
        <v>0.53</v>
      </c>
      <c r="G13" s="15">
        <v>64.900000000000006</v>
      </c>
      <c r="H13" s="16">
        <f t="shared" si="0"/>
        <v>6.4899999999999999E-2</v>
      </c>
      <c r="I13" s="16">
        <f t="shared" si="1"/>
        <v>6.4899999999999999E-2</v>
      </c>
      <c r="J13" s="18">
        <f t="shared" si="2"/>
        <v>6.4900000000000001E-3</v>
      </c>
      <c r="K13" s="19">
        <f t="shared" si="3"/>
        <v>6.4899999999999999E-2</v>
      </c>
      <c r="L13" s="18">
        <f t="shared" si="4"/>
        <v>6.4900000000000001E-3</v>
      </c>
      <c r="M13" s="20">
        <f t="shared" si="5"/>
        <v>1.25257</v>
      </c>
      <c r="N13" s="20">
        <f t="shared" si="6"/>
        <v>3894</v>
      </c>
      <c r="O13" s="18">
        <f t="shared" si="7"/>
        <v>8.6939514746227711E-4</v>
      </c>
      <c r="P13" s="9"/>
    </row>
    <row r="14" spans="1:16" x14ac:dyDescent="0.25">
      <c r="A14" s="22" t="s">
        <v>73</v>
      </c>
      <c r="B14" s="21" t="s">
        <v>2</v>
      </c>
      <c r="C14" s="15">
        <v>3.0999999999999999E-3</v>
      </c>
      <c r="D14" s="15">
        <v>1.6E-2</v>
      </c>
      <c r="E14" s="15">
        <v>182.59</v>
      </c>
      <c r="F14" s="15">
        <v>0.55000000000000004</v>
      </c>
      <c r="G14" s="15">
        <v>56.7</v>
      </c>
      <c r="H14" s="16">
        <f t="shared" si="0"/>
        <v>5.67E-2</v>
      </c>
      <c r="I14" s="16">
        <f t="shared" si="1"/>
        <v>5.67E-2</v>
      </c>
      <c r="J14" s="18">
        <f t="shared" si="2"/>
        <v>5.6699999999999997E-3</v>
      </c>
      <c r="K14" s="19">
        <f t="shared" si="3"/>
        <v>5.67E-2</v>
      </c>
      <c r="L14" s="18">
        <f t="shared" si="4"/>
        <v>5.6699999999999997E-3</v>
      </c>
      <c r="M14" s="20">
        <f t="shared" si="5"/>
        <v>1.0943100000000001</v>
      </c>
      <c r="N14" s="20">
        <f t="shared" si="6"/>
        <v>3402</v>
      </c>
      <c r="O14" s="18">
        <f t="shared" si="7"/>
        <v>7.5954861111111112E-4</v>
      </c>
      <c r="P14" s="9"/>
    </row>
    <row r="15" spans="1:16" x14ac:dyDescent="0.25">
      <c r="A15" s="22" t="s">
        <v>75</v>
      </c>
      <c r="B15" s="21" t="s">
        <v>76</v>
      </c>
      <c r="C15" s="15">
        <v>5.5999999999999999E-3</v>
      </c>
      <c r="D15" s="15">
        <v>1.7999999999999999E-2</v>
      </c>
      <c r="E15" s="15">
        <v>219.52</v>
      </c>
      <c r="F15" s="15">
        <v>0.66</v>
      </c>
      <c r="G15" s="15">
        <v>51.47</v>
      </c>
      <c r="H15" s="16">
        <f t="shared" si="0"/>
        <v>5.1470000000000002E-2</v>
      </c>
      <c r="I15" s="16">
        <f t="shared" si="1"/>
        <v>5.1470000000000002E-2</v>
      </c>
      <c r="J15" s="18">
        <f t="shared" si="2"/>
        <v>5.1470000000000005E-3</v>
      </c>
      <c r="K15" s="19">
        <f t="shared" si="3"/>
        <v>5.1470000000000002E-2</v>
      </c>
      <c r="L15" s="18">
        <f t="shared" si="4"/>
        <v>5.1470000000000005E-3</v>
      </c>
      <c r="M15" s="20">
        <f t="shared" si="5"/>
        <v>0.99337100000000012</v>
      </c>
      <c r="N15" s="20">
        <f t="shared" si="6"/>
        <v>3088.2000000000003</v>
      </c>
      <c r="O15" s="18">
        <f t="shared" si="7"/>
        <v>6.8948795438957477E-4</v>
      </c>
      <c r="P15" s="9"/>
    </row>
    <row r="16" spans="1:16" x14ac:dyDescent="0.25">
      <c r="A16" s="1" t="s">
        <v>77</v>
      </c>
      <c r="B16" s="2" t="s">
        <v>78</v>
      </c>
      <c r="C16" s="3">
        <v>0.63</v>
      </c>
      <c r="D16" s="3">
        <v>1.9E-2</v>
      </c>
      <c r="E16" s="3">
        <v>277.83</v>
      </c>
      <c r="F16" s="3">
        <v>0.84</v>
      </c>
      <c r="G16" s="3">
        <v>37.299999999999997</v>
      </c>
      <c r="H16" s="5">
        <f t="shared" si="0"/>
        <v>3.73E-2</v>
      </c>
      <c r="I16" s="5">
        <f t="shared" si="1"/>
        <v>3.73E-2</v>
      </c>
      <c r="J16" s="6">
        <f t="shared" si="2"/>
        <v>3.7299999999999998E-3</v>
      </c>
      <c r="K16" s="7">
        <f t="shared" si="3"/>
        <v>3.73E-2</v>
      </c>
      <c r="L16" s="6">
        <f t="shared" si="4"/>
        <v>3.7299999999999998E-3</v>
      </c>
      <c r="M16" s="8">
        <f t="shared" si="5"/>
        <v>0.71989000000000003</v>
      </c>
      <c r="N16" s="8">
        <f t="shared" si="6"/>
        <v>2238</v>
      </c>
      <c r="O16" s="6">
        <f t="shared" si="7"/>
        <v>4.9966778120713303E-4</v>
      </c>
      <c r="P16" s="9"/>
    </row>
    <row r="17" spans="1:16" x14ac:dyDescent="0.25">
      <c r="A17" s="1" t="s">
        <v>77</v>
      </c>
      <c r="B17" s="2" t="s">
        <v>79</v>
      </c>
      <c r="C17" s="3">
        <v>5.0000000000000001E-3</v>
      </c>
      <c r="D17" s="3">
        <v>2.1000000000000001E-2</v>
      </c>
      <c r="E17" s="3">
        <v>250</v>
      </c>
      <c r="F17" s="3">
        <v>0.76</v>
      </c>
      <c r="G17" s="3">
        <v>41.48</v>
      </c>
      <c r="H17" s="5">
        <f t="shared" si="0"/>
        <v>4.1479999999999996E-2</v>
      </c>
      <c r="I17" s="5">
        <f t="shared" si="1"/>
        <v>4.1479999999999996E-2</v>
      </c>
      <c r="J17" s="6">
        <f t="shared" si="2"/>
        <v>4.1479999999999998E-3</v>
      </c>
      <c r="K17" s="7">
        <f t="shared" si="3"/>
        <v>4.1479999999999996E-2</v>
      </c>
      <c r="L17" s="6">
        <f t="shared" si="4"/>
        <v>4.1479999999999998E-3</v>
      </c>
      <c r="M17" s="8">
        <f t="shared" si="5"/>
        <v>0.80056399999999994</v>
      </c>
      <c r="N17" s="8">
        <f t="shared" si="6"/>
        <v>2488.7999999999997</v>
      </c>
      <c r="O17" s="6">
        <f t="shared" si="7"/>
        <v>5.5566272290809326E-4</v>
      </c>
      <c r="P17" s="9"/>
    </row>
    <row r="18" spans="1:16" x14ac:dyDescent="0.25">
      <c r="A18" s="1" t="s">
        <v>77</v>
      </c>
      <c r="B18" s="2" t="s">
        <v>3</v>
      </c>
      <c r="C18" s="3">
        <v>4.0000000000000001E-3</v>
      </c>
      <c r="D18" s="3">
        <v>0.02</v>
      </c>
      <c r="E18" s="3">
        <v>304</v>
      </c>
      <c r="F18" s="3">
        <v>0.92</v>
      </c>
      <c r="G18" s="3">
        <v>34.43</v>
      </c>
      <c r="H18" s="5">
        <f t="shared" si="0"/>
        <v>3.4430000000000002E-2</v>
      </c>
      <c r="I18" s="5">
        <f t="shared" si="1"/>
        <v>3.4430000000000002E-2</v>
      </c>
      <c r="J18" s="6">
        <f t="shared" si="2"/>
        <v>3.4430000000000003E-3</v>
      </c>
      <c r="K18" s="7">
        <f t="shared" si="3"/>
        <v>3.4430000000000002E-2</v>
      </c>
      <c r="L18" s="6">
        <f t="shared" si="4"/>
        <v>3.4430000000000003E-3</v>
      </c>
      <c r="M18" s="8">
        <f t="shared" si="5"/>
        <v>0.66449900000000006</v>
      </c>
      <c r="N18" s="8">
        <f t="shared" si="6"/>
        <v>2065.8000000000002</v>
      </c>
      <c r="O18" s="6">
        <f t="shared" si="7"/>
        <v>4.6122149348422499E-4</v>
      </c>
      <c r="P18" s="9"/>
    </row>
    <row r="19" spans="1:16" x14ac:dyDescent="0.25">
      <c r="A19" s="22" t="s">
        <v>80</v>
      </c>
      <c r="B19" s="21" t="s">
        <v>81</v>
      </c>
      <c r="C19" s="15">
        <v>8.0000000000000002E-3</v>
      </c>
      <c r="D19" s="15">
        <v>2.4E-2</v>
      </c>
      <c r="E19" s="15">
        <v>448</v>
      </c>
      <c r="F19" s="15">
        <v>1.36</v>
      </c>
      <c r="G19" s="15">
        <v>23.3</v>
      </c>
      <c r="H19" s="16">
        <f t="shared" si="0"/>
        <v>2.3300000000000001E-2</v>
      </c>
      <c r="I19" s="16">
        <f t="shared" si="1"/>
        <v>2.3300000000000001E-2</v>
      </c>
      <c r="J19" s="18">
        <f t="shared" si="2"/>
        <v>2.33E-3</v>
      </c>
      <c r="K19" s="19">
        <f t="shared" si="3"/>
        <v>2.3300000000000001E-2</v>
      </c>
      <c r="L19" s="18">
        <f t="shared" si="4"/>
        <v>2.33E-3</v>
      </c>
      <c r="M19" s="20">
        <f t="shared" si="5"/>
        <v>0.44969000000000003</v>
      </c>
      <c r="N19" s="20">
        <f t="shared" si="6"/>
        <v>1398</v>
      </c>
      <c r="O19" s="18">
        <f t="shared" si="7"/>
        <v>3.1212491426611799E-4</v>
      </c>
      <c r="P19" s="9"/>
    </row>
    <row r="20" spans="1:16" x14ac:dyDescent="0.25">
      <c r="A20" s="22" t="s">
        <v>80</v>
      </c>
      <c r="B20" s="21" t="s">
        <v>82</v>
      </c>
      <c r="C20" s="15">
        <v>6.3E-3</v>
      </c>
      <c r="D20" s="15">
        <v>2.3E-2</v>
      </c>
      <c r="E20" s="15">
        <v>396.9</v>
      </c>
      <c r="F20" s="15">
        <v>1.2</v>
      </c>
      <c r="G20" s="15">
        <v>26.09</v>
      </c>
      <c r="H20" s="16">
        <f t="shared" si="0"/>
        <v>2.6089999999999999E-2</v>
      </c>
      <c r="I20" s="16">
        <f t="shared" si="1"/>
        <v>2.6089999999999999E-2</v>
      </c>
      <c r="J20" s="18">
        <f t="shared" si="2"/>
        <v>2.6089999999999998E-3</v>
      </c>
      <c r="K20" s="19">
        <f t="shared" si="3"/>
        <v>2.6089999999999999E-2</v>
      </c>
      <c r="L20" s="18">
        <f t="shared" si="4"/>
        <v>2.6089999999999998E-3</v>
      </c>
      <c r="M20" s="20">
        <f t="shared" si="5"/>
        <v>0.50353700000000001</v>
      </c>
      <c r="N20" s="20">
        <f t="shared" si="6"/>
        <v>1565.3999999999999</v>
      </c>
      <c r="O20" s="18">
        <f t="shared" si="7"/>
        <v>3.4949952846364879E-4</v>
      </c>
      <c r="P20" s="9"/>
    </row>
    <row r="21" spans="1:16" x14ac:dyDescent="0.25">
      <c r="A21" s="22" t="s">
        <v>80</v>
      </c>
      <c r="B21" s="21" t="s">
        <v>4</v>
      </c>
      <c r="C21" s="15">
        <v>5.0000000000000001E-3</v>
      </c>
      <c r="D21" s="15">
        <v>2.4E-2</v>
      </c>
      <c r="E21" s="15">
        <v>475</v>
      </c>
      <c r="F21" s="15">
        <v>1.43</v>
      </c>
      <c r="G21" s="15">
        <v>21.08</v>
      </c>
      <c r="H21" s="16">
        <f t="shared" si="0"/>
        <v>2.1079999999999998E-2</v>
      </c>
      <c r="I21" s="16">
        <f t="shared" si="1"/>
        <v>2.1079999999999998E-2</v>
      </c>
      <c r="J21" s="18">
        <f t="shared" si="2"/>
        <v>2.1079999999999996E-3</v>
      </c>
      <c r="K21" s="19">
        <f t="shared" si="3"/>
        <v>2.1079999999999998E-2</v>
      </c>
      <c r="L21" s="18">
        <f t="shared" si="4"/>
        <v>2.1079999999999996E-3</v>
      </c>
      <c r="M21" s="20">
        <f t="shared" si="5"/>
        <v>0.40684399999999998</v>
      </c>
      <c r="N21" s="20">
        <f t="shared" si="6"/>
        <v>1264.8</v>
      </c>
      <c r="O21" s="18">
        <f t="shared" si="7"/>
        <v>2.8238597393689984E-4</v>
      </c>
      <c r="P21" s="9"/>
    </row>
    <row r="22" spans="1:16" x14ac:dyDescent="0.25">
      <c r="A22" s="22" t="s">
        <v>80</v>
      </c>
      <c r="B22" s="21" t="s">
        <v>5</v>
      </c>
      <c r="C22" s="15">
        <v>3.0999999999999999E-3</v>
      </c>
      <c r="D22" s="15">
        <v>2.3E-2</v>
      </c>
      <c r="E22" s="15">
        <v>384.4</v>
      </c>
      <c r="F22" s="15">
        <v>1.1599999999999999</v>
      </c>
      <c r="G22" s="15">
        <v>25.59</v>
      </c>
      <c r="H22" s="16">
        <f t="shared" si="0"/>
        <v>2.5589999999999998E-2</v>
      </c>
      <c r="I22" s="16">
        <f t="shared" si="1"/>
        <v>2.5589999999999998E-2</v>
      </c>
      <c r="J22" s="18">
        <f t="shared" si="2"/>
        <v>2.5589999999999996E-3</v>
      </c>
      <c r="K22" s="19">
        <f t="shared" si="3"/>
        <v>2.5589999999999998E-2</v>
      </c>
      <c r="L22" s="18">
        <f t="shared" si="4"/>
        <v>2.5589999999999996E-3</v>
      </c>
      <c r="M22" s="20">
        <f t="shared" si="5"/>
        <v>0.49388699999999996</v>
      </c>
      <c r="N22" s="20">
        <f t="shared" si="6"/>
        <v>1535.3999999999999</v>
      </c>
      <c r="O22" s="18">
        <f t="shared" si="7"/>
        <v>3.428015689300411E-4</v>
      </c>
      <c r="P22" s="9"/>
    </row>
    <row r="23" spans="1:16" x14ac:dyDescent="0.25">
      <c r="A23" s="1" t="s">
        <v>83</v>
      </c>
      <c r="B23" s="2" t="s">
        <v>84</v>
      </c>
      <c r="C23" s="3">
        <v>0.01</v>
      </c>
      <c r="D23" s="3">
        <v>0.03</v>
      </c>
      <c r="E23" s="3">
        <v>700</v>
      </c>
      <c r="F23" s="3">
        <v>2.12</v>
      </c>
      <c r="G23" s="3">
        <v>14.74</v>
      </c>
      <c r="H23" s="5">
        <f t="shared" si="0"/>
        <v>1.474E-2</v>
      </c>
      <c r="I23" s="5">
        <f t="shared" si="1"/>
        <v>1.474E-2</v>
      </c>
      <c r="J23" s="6">
        <f t="shared" si="2"/>
        <v>1.474E-3</v>
      </c>
      <c r="K23" s="7">
        <f t="shared" si="3"/>
        <v>1.474E-2</v>
      </c>
      <c r="L23" s="6">
        <f t="shared" si="4"/>
        <v>1.474E-3</v>
      </c>
      <c r="M23" s="8">
        <f t="shared" si="5"/>
        <v>0.28448200000000001</v>
      </c>
      <c r="N23" s="8">
        <f t="shared" si="6"/>
        <v>884.4</v>
      </c>
      <c r="O23" s="6">
        <f t="shared" si="7"/>
        <v>1.9745584705075446E-4</v>
      </c>
      <c r="P23" s="9"/>
    </row>
    <row r="24" spans="1:16" x14ac:dyDescent="0.25">
      <c r="A24" s="1" t="s">
        <v>83</v>
      </c>
      <c r="B24" s="2" t="s">
        <v>6</v>
      </c>
      <c r="C24" s="3">
        <v>6.3E-3</v>
      </c>
      <c r="D24" s="3">
        <v>3.1E-2</v>
      </c>
      <c r="E24" s="3">
        <v>754.11</v>
      </c>
      <c r="F24" s="3">
        <v>2.2799999999999998</v>
      </c>
      <c r="G24" s="3">
        <v>13.73</v>
      </c>
      <c r="H24" s="5">
        <f t="shared" si="0"/>
        <v>1.3730000000000001E-2</v>
      </c>
      <c r="I24" s="5">
        <f t="shared" si="1"/>
        <v>1.3730000000000001E-2</v>
      </c>
      <c r="J24" s="6">
        <f t="shared" si="2"/>
        <v>1.3730000000000001E-3</v>
      </c>
      <c r="K24" s="7">
        <f t="shared" si="3"/>
        <v>1.3730000000000001E-2</v>
      </c>
      <c r="L24" s="6">
        <f t="shared" si="4"/>
        <v>1.3730000000000001E-3</v>
      </c>
      <c r="M24" s="8">
        <f t="shared" si="5"/>
        <v>0.26498900000000003</v>
      </c>
      <c r="N24" s="8">
        <f t="shared" si="6"/>
        <v>823.80000000000007</v>
      </c>
      <c r="O24" s="6">
        <f t="shared" si="7"/>
        <v>1.8392596879286696E-4</v>
      </c>
      <c r="P24" s="9"/>
    </row>
    <row r="25" spans="1:16" x14ac:dyDescent="0.25">
      <c r="A25" s="1" t="s">
        <v>83</v>
      </c>
      <c r="B25" s="2" t="s">
        <v>7</v>
      </c>
      <c r="C25" s="3">
        <v>5.0000000000000001E-3</v>
      </c>
      <c r="D25" s="3">
        <v>0.03</v>
      </c>
      <c r="E25" s="3">
        <v>650</v>
      </c>
      <c r="F25" s="3">
        <v>1.97</v>
      </c>
      <c r="G25" s="3">
        <v>15.94</v>
      </c>
      <c r="H25" s="5">
        <f t="shared" si="0"/>
        <v>1.5939999999999999E-2</v>
      </c>
      <c r="I25" s="5">
        <f t="shared" si="1"/>
        <v>1.5939999999999999E-2</v>
      </c>
      <c r="J25" s="6">
        <f t="shared" si="2"/>
        <v>1.5939999999999999E-3</v>
      </c>
      <c r="K25" s="7">
        <f t="shared" si="3"/>
        <v>1.5939999999999999E-2</v>
      </c>
      <c r="L25" s="6">
        <f t="shared" si="4"/>
        <v>1.5939999999999999E-3</v>
      </c>
      <c r="M25" s="8">
        <f t="shared" si="5"/>
        <v>0.30764199999999997</v>
      </c>
      <c r="N25" s="8">
        <f t="shared" si="6"/>
        <v>956.4</v>
      </c>
      <c r="O25" s="6">
        <f t="shared" si="7"/>
        <v>2.1353094993141288E-4</v>
      </c>
      <c r="P25" s="9"/>
    </row>
    <row r="26" spans="1:16" x14ac:dyDescent="0.25">
      <c r="A26" s="22" t="s">
        <v>85</v>
      </c>
      <c r="B26" s="21" t="s">
        <v>86</v>
      </c>
      <c r="C26" s="15">
        <v>0.01</v>
      </c>
      <c r="D26" s="15">
        <v>3.5000000000000003E-2</v>
      </c>
      <c r="E26" s="23">
        <v>1000</v>
      </c>
      <c r="F26" s="15">
        <v>3.02</v>
      </c>
      <c r="G26" s="15">
        <v>10.32</v>
      </c>
      <c r="H26" s="16">
        <f t="shared" si="0"/>
        <v>1.0320000000000001E-2</v>
      </c>
      <c r="I26" s="16">
        <f t="shared" si="1"/>
        <v>1.0320000000000001E-2</v>
      </c>
      <c r="J26" s="18">
        <f t="shared" si="2"/>
        <v>1.0320000000000001E-3</v>
      </c>
      <c r="K26" s="19">
        <f t="shared" si="3"/>
        <v>1.0320000000000001E-2</v>
      </c>
      <c r="L26" s="18">
        <f t="shared" si="4"/>
        <v>1.0320000000000001E-3</v>
      </c>
      <c r="M26" s="20">
        <f t="shared" si="5"/>
        <v>0.19917600000000002</v>
      </c>
      <c r="N26" s="20">
        <f t="shared" si="6"/>
        <v>619.20000000000005</v>
      </c>
      <c r="O26" s="18">
        <f t="shared" si="7"/>
        <v>1.3824588477366257E-4</v>
      </c>
      <c r="P26" s="9"/>
    </row>
    <row r="27" spans="1:16" x14ac:dyDescent="0.25">
      <c r="A27" s="22" t="s">
        <v>85</v>
      </c>
      <c r="B27" s="21" t="s">
        <v>8</v>
      </c>
      <c r="C27" s="15">
        <v>8.0000000000000002E-3</v>
      </c>
      <c r="D27" s="15">
        <v>3.6999999999999998E-2</v>
      </c>
      <c r="E27" s="23">
        <v>1216</v>
      </c>
      <c r="F27" s="15">
        <v>3.68</v>
      </c>
      <c r="G27" s="15">
        <v>8.6300000000000008</v>
      </c>
      <c r="H27" s="16">
        <f t="shared" si="0"/>
        <v>8.6300000000000005E-3</v>
      </c>
      <c r="I27" s="16">
        <f t="shared" si="1"/>
        <v>8.6300000000000005E-3</v>
      </c>
      <c r="J27" s="18">
        <f t="shared" si="2"/>
        <v>8.6300000000000005E-4</v>
      </c>
      <c r="K27" s="19">
        <f t="shared" si="3"/>
        <v>8.6300000000000005E-3</v>
      </c>
      <c r="L27" s="18">
        <f t="shared" si="4"/>
        <v>8.6300000000000005E-4</v>
      </c>
      <c r="M27" s="20">
        <f t="shared" si="5"/>
        <v>0.16655900000000001</v>
      </c>
      <c r="N27" s="20">
        <f t="shared" si="6"/>
        <v>517.80000000000007</v>
      </c>
      <c r="O27" s="18">
        <f t="shared" si="7"/>
        <v>1.156067815500686E-4</v>
      </c>
      <c r="P27" s="9"/>
    </row>
    <row r="28" spans="1:16" x14ac:dyDescent="0.25">
      <c r="A28" s="22" t="s">
        <v>85</v>
      </c>
      <c r="B28" s="21" t="s">
        <v>9</v>
      </c>
      <c r="C28" s="15">
        <v>6.3E-3</v>
      </c>
      <c r="D28" s="15">
        <v>3.5999999999999997E-2</v>
      </c>
      <c r="E28" s="23">
        <v>1031.94</v>
      </c>
      <c r="F28" s="15">
        <v>3.12</v>
      </c>
      <c r="G28" s="15">
        <v>10.050000000000001</v>
      </c>
      <c r="H28" s="16">
        <f t="shared" si="0"/>
        <v>1.005E-2</v>
      </c>
      <c r="I28" s="16">
        <f t="shared" si="1"/>
        <v>1.005E-2</v>
      </c>
      <c r="J28" s="18">
        <f t="shared" si="2"/>
        <v>1.005E-3</v>
      </c>
      <c r="K28" s="19">
        <f t="shared" si="3"/>
        <v>1.005E-2</v>
      </c>
      <c r="L28" s="18">
        <f t="shared" si="4"/>
        <v>1.005E-3</v>
      </c>
      <c r="M28" s="20">
        <f t="shared" si="5"/>
        <v>0.193965</v>
      </c>
      <c r="N28" s="20">
        <f t="shared" si="6"/>
        <v>603</v>
      </c>
      <c r="O28" s="18">
        <f t="shared" si="7"/>
        <v>1.3462898662551441E-4</v>
      </c>
      <c r="P28" s="9"/>
    </row>
    <row r="29" spans="1:16" x14ac:dyDescent="0.25">
      <c r="A29" s="22" t="s">
        <v>85</v>
      </c>
      <c r="B29" s="21" t="s">
        <v>10</v>
      </c>
      <c r="C29" s="15">
        <v>5.0000000000000001E-3</v>
      </c>
      <c r="D29" s="15">
        <v>3.5999999999999997E-2</v>
      </c>
      <c r="E29" s="23">
        <v>1025</v>
      </c>
      <c r="F29" s="15">
        <v>3.1</v>
      </c>
      <c r="G29" s="15">
        <v>10.02</v>
      </c>
      <c r="H29" s="16">
        <f t="shared" si="0"/>
        <v>1.0019999999999999E-2</v>
      </c>
      <c r="I29" s="16">
        <f t="shared" si="1"/>
        <v>1.0019999999999999E-2</v>
      </c>
      <c r="J29" s="18">
        <f t="shared" si="2"/>
        <v>1.0019999999999999E-3</v>
      </c>
      <c r="K29" s="19">
        <f t="shared" si="3"/>
        <v>1.0019999999999999E-2</v>
      </c>
      <c r="L29" s="18">
        <f t="shared" si="4"/>
        <v>1.0019999999999999E-3</v>
      </c>
      <c r="M29" s="20">
        <f t="shared" si="5"/>
        <v>0.193386</v>
      </c>
      <c r="N29" s="20">
        <f t="shared" si="6"/>
        <v>601.19999999999993</v>
      </c>
      <c r="O29" s="18">
        <f t="shared" si="7"/>
        <v>1.3422710905349792E-4</v>
      </c>
      <c r="P29" s="9"/>
    </row>
    <row r="30" spans="1:16" x14ac:dyDescent="0.25">
      <c r="A30" s="1" t="s">
        <v>87</v>
      </c>
      <c r="B30" s="2" t="s">
        <v>88</v>
      </c>
      <c r="C30" s="3">
        <v>1.5900000000000001E-2</v>
      </c>
      <c r="D30" s="3">
        <v>4.8000000000000001E-2</v>
      </c>
      <c r="E30" s="4">
        <v>1769.6</v>
      </c>
      <c r="F30" s="3">
        <v>5.36</v>
      </c>
      <c r="G30" s="3">
        <v>5.86</v>
      </c>
      <c r="H30" s="5">
        <f t="shared" si="0"/>
        <v>5.8600000000000006E-3</v>
      </c>
      <c r="I30" s="5">
        <f t="shared" si="1"/>
        <v>5.8600000000000006E-3</v>
      </c>
      <c r="J30" s="6">
        <f t="shared" si="2"/>
        <v>5.8600000000000004E-4</v>
      </c>
      <c r="K30" s="7">
        <f t="shared" si="3"/>
        <v>5.8600000000000006E-3</v>
      </c>
      <c r="L30" s="6">
        <f t="shared" si="4"/>
        <v>5.8600000000000004E-4</v>
      </c>
      <c r="M30" s="8">
        <f t="shared" si="5"/>
        <v>0.11309800000000002</v>
      </c>
      <c r="N30" s="8">
        <f t="shared" si="6"/>
        <v>351.6</v>
      </c>
      <c r="O30" s="6">
        <f t="shared" si="7"/>
        <v>7.8500085733882041E-5</v>
      </c>
      <c r="P30" s="9"/>
    </row>
    <row r="31" spans="1:16" x14ac:dyDescent="0.25">
      <c r="A31" s="1" t="s">
        <v>87</v>
      </c>
      <c r="B31" s="2" t="s">
        <v>11</v>
      </c>
      <c r="C31" s="3">
        <v>0.01</v>
      </c>
      <c r="D31" s="3">
        <v>4.7E-2</v>
      </c>
      <c r="E31" s="4">
        <v>1600</v>
      </c>
      <c r="F31" s="3">
        <v>4.84</v>
      </c>
      <c r="G31" s="3">
        <v>6.48</v>
      </c>
      <c r="H31" s="5">
        <f t="shared" si="0"/>
        <v>6.4800000000000005E-3</v>
      </c>
      <c r="I31" s="5">
        <f t="shared" si="1"/>
        <v>6.4800000000000005E-3</v>
      </c>
      <c r="J31" s="6">
        <f t="shared" si="2"/>
        <v>6.4800000000000003E-4</v>
      </c>
      <c r="K31" s="7">
        <f t="shared" si="3"/>
        <v>6.4800000000000005E-3</v>
      </c>
      <c r="L31" s="6">
        <f t="shared" si="4"/>
        <v>6.4800000000000003E-4</v>
      </c>
      <c r="M31" s="8">
        <f t="shared" si="5"/>
        <v>0.12506400000000001</v>
      </c>
      <c r="N31" s="8">
        <f t="shared" si="6"/>
        <v>388.8</v>
      </c>
      <c r="O31" s="6">
        <f t="shared" si="7"/>
        <v>8.6805555555555559E-5</v>
      </c>
      <c r="P31" s="9"/>
    </row>
    <row r="32" spans="1:16" x14ac:dyDescent="0.25">
      <c r="A32" s="1" t="s">
        <v>87</v>
      </c>
      <c r="B32" s="2" t="s">
        <v>12</v>
      </c>
      <c r="C32" s="3">
        <v>0.01</v>
      </c>
      <c r="D32" s="3">
        <v>4.9000000000000002E-2</v>
      </c>
      <c r="E32" s="4">
        <v>1900</v>
      </c>
      <c r="F32" s="3">
        <v>5.75</v>
      </c>
      <c r="G32" s="3">
        <v>5.46</v>
      </c>
      <c r="H32" s="5">
        <f t="shared" si="0"/>
        <v>5.4599999999999996E-3</v>
      </c>
      <c r="I32" s="5">
        <f t="shared" si="1"/>
        <v>5.4599999999999996E-3</v>
      </c>
      <c r="J32" s="6">
        <f t="shared" si="2"/>
        <v>5.4599999999999994E-4</v>
      </c>
      <c r="K32" s="7">
        <f t="shared" si="3"/>
        <v>5.4599999999999996E-3</v>
      </c>
      <c r="L32" s="6">
        <f t="shared" si="4"/>
        <v>5.4599999999999994E-4</v>
      </c>
      <c r="M32" s="8">
        <f t="shared" si="5"/>
        <v>0.105378</v>
      </c>
      <c r="N32" s="8">
        <f t="shared" si="6"/>
        <v>327.59999999999997</v>
      </c>
      <c r="O32" s="6">
        <f t="shared" si="7"/>
        <v>7.3141718106995874E-5</v>
      </c>
      <c r="P32" s="9"/>
    </row>
    <row r="33" spans="1:16" x14ac:dyDescent="0.25">
      <c r="A33" s="1" t="s">
        <v>87</v>
      </c>
      <c r="B33" s="2" t="s">
        <v>13</v>
      </c>
      <c r="C33" s="3">
        <v>6.3E-3</v>
      </c>
      <c r="D33" s="3">
        <v>4.7E-2</v>
      </c>
      <c r="E33" s="4">
        <v>1627.29</v>
      </c>
      <c r="F33" s="3">
        <v>4.92</v>
      </c>
      <c r="G33" s="3">
        <v>6.37</v>
      </c>
      <c r="H33" s="5">
        <f t="shared" si="0"/>
        <v>6.3699999999999998E-3</v>
      </c>
      <c r="I33" s="5">
        <f t="shared" si="1"/>
        <v>6.3699999999999998E-3</v>
      </c>
      <c r="J33" s="6">
        <f t="shared" si="2"/>
        <v>6.3699999999999998E-4</v>
      </c>
      <c r="K33" s="7">
        <f t="shared" si="3"/>
        <v>6.3699999999999998E-3</v>
      </c>
      <c r="L33" s="6">
        <f t="shared" si="4"/>
        <v>6.3699999999999998E-4</v>
      </c>
      <c r="M33" s="8">
        <f t="shared" si="5"/>
        <v>0.12294099999999999</v>
      </c>
      <c r="N33" s="8">
        <f t="shared" si="6"/>
        <v>382.2</v>
      </c>
      <c r="O33" s="6">
        <f t="shared" si="7"/>
        <v>8.5332004458161869E-5</v>
      </c>
      <c r="P33" s="9"/>
    </row>
    <row r="34" spans="1:16" x14ac:dyDescent="0.25">
      <c r="A34" s="1" t="s">
        <v>87</v>
      </c>
      <c r="B34" s="2" t="s">
        <v>14</v>
      </c>
      <c r="C34" s="3">
        <v>5.0000000000000001E-3</v>
      </c>
      <c r="D34" s="3">
        <v>4.7E-2</v>
      </c>
      <c r="E34" s="4">
        <v>1625</v>
      </c>
      <c r="F34" s="3">
        <v>4.91</v>
      </c>
      <c r="G34" s="3">
        <v>6.39</v>
      </c>
      <c r="H34" s="5">
        <f t="shared" si="0"/>
        <v>6.3899999999999998E-3</v>
      </c>
      <c r="I34" s="5">
        <f t="shared" si="1"/>
        <v>6.3899999999999998E-3</v>
      </c>
      <c r="J34" s="6">
        <f t="shared" si="2"/>
        <v>6.3900000000000003E-4</v>
      </c>
      <c r="K34" s="7">
        <f t="shared" si="3"/>
        <v>6.3899999999999998E-3</v>
      </c>
      <c r="L34" s="6">
        <f t="shared" si="4"/>
        <v>6.3900000000000003E-4</v>
      </c>
      <c r="M34" s="8">
        <f t="shared" si="5"/>
        <v>0.12332700000000001</v>
      </c>
      <c r="N34" s="8">
        <f t="shared" si="6"/>
        <v>383.4</v>
      </c>
      <c r="O34" s="6">
        <f t="shared" si="7"/>
        <v>8.5599922839506165E-5</v>
      </c>
      <c r="P34" s="9"/>
    </row>
    <row r="35" spans="1:16" x14ac:dyDescent="0.25">
      <c r="A35" s="22" t="s">
        <v>89</v>
      </c>
      <c r="B35" s="21" t="s">
        <v>90</v>
      </c>
      <c r="C35" s="15">
        <v>2.01E-2</v>
      </c>
      <c r="D35" s="15">
        <v>0.06</v>
      </c>
      <c r="E35" s="23">
        <v>2828</v>
      </c>
      <c r="F35" s="15">
        <v>8.56</v>
      </c>
      <c r="G35" s="15">
        <v>3.67</v>
      </c>
      <c r="H35" s="16">
        <f t="shared" si="0"/>
        <v>3.6700000000000001E-3</v>
      </c>
      <c r="I35" s="16">
        <f t="shared" si="1"/>
        <v>3.6700000000000001E-3</v>
      </c>
      <c r="J35" s="18">
        <f t="shared" si="2"/>
        <v>3.6700000000000003E-4</v>
      </c>
      <c r="K35" s="19">
        <f t="shared" si="3"/>
        <v>3.6700000000000001E-3</v>
      </c>
      <c r="L35" s="18">
        <f t="shared" si="4"/>
        <v>3.6700000000000003E-4</v>
      </c>
      <c r="M35" s="20">
        <f t="shared" si="5"/>
        <v>7.0831000000000005E-2</v>
      </c>
      <c r="N35" s="20">
        <f t="shared" si="6"/>
        <v>220.20000000000002</v>
      </c>
      <c r="O35" s="18">
        <f t="shared" si="7"/>
        <v>4.916302297668039E-5</v>
      </c>
      <c r="P35" s="9"/>
    </row>
    <row r="36" spans="1:16" x14ac:dyDescent="0.25">
      <c r="A36" s="22" t="s">
        <v>89</v>
      </c>
      <c r="B36" s="21" t="s">
        <v>15</v>
      </c>
      <c r="C36" s="15">
        <v>1.1299999999999999E-2</v>
      </c>
      <c r="D36" s="15">
        <v>5.8000000000000003E-2</v>
      </c>
      <c r="E36" s="23">
        <v>2426.3000000000002</v>
      </c>
      <c r="F36" s="15">
        <v>7.35</v>
      </c>
      <c r="G36" s="15">
        <v>4.2699999999999996</v>
      </c>
      <c r="H36" s="16">
        <f t="shared" si="0"/>
        <v>4.2699999999999995E-3</v>
      </c>
      <c r="I36" s="16">
        <f t="shared" si="1"/>
        <v>4.2699999999999995E-3</v>
      </c>
      <c r="J36" s="18">
        <f t="shared" si="2"/>
        <v>4.2699999999999997E-4</v>
      </c>
      <c r="K36" s="19">
        <f t="shared" si="3"/>
        <v>4.2699999999999995E-3</v>
      </c>
      <c r="L36" s="18">
        <f t="shared" si="4"/>
        <v>4.2699999999999997E-4</v>
      </c>
      <c r="M36" s="20">
        <f t="shared" si="5"/>
        <v>8.2410999999999998E-2</v>
      </c>
      <c r="N36" s="20">
        <f t="shared" si="6"/>
        <v>256.2</v>
      </c>
      <c r="O36" s="18">
        <f t="shared" si="7"/>
        <v>5.7200574417009598E-5</v>
      </c>
      <c r="P36" s="9"/>
    </row>
    <row r="37" spans="1:16" x14ac:dyDescent="0.25">
      <c r="A37" s="22" t="s">
        <v>89</v>
      </c>
      <c r="B37" s="21" t="s">
        <v>16</v>
      </c>
      <c r="C37" s="15">
        <v>0.01</v>
      </c>
      <c r="D37" s="15">
        <v>5.8999999999999997E-2</v>
      </c>
      <c r="E37" s="23">
        <v>2600</v>
      </c>
      <c r="F37" s="15">
        <v>7.87</v>
      </c>
      <c r="G37" s="15">
        <v>4</v>
      </c>
      <c r="H37" s="16">
        <f t="shared" si="0"/>
        <v>4.0000000000000001E-3</v>
      </c>
      <c r="I37" s="16">
        <f t="shared" si="1"/>
        <v>4.0000000000000001E-3</v>
      </c>
      <c r="J37" s="18">
        <f t="shared" si="2"/>
        <v>4.0000000000000002E-4</v>
      </c>
      <c r="K37" s="19">
        <f t="shared" si="3"/>
        <v>4.0000000000000001E-3</v>
      </c>
      <c r="L37" s="18">
        <f t="shared" si="4"/>
        <v>4.0000000000000002E-4</v>
      </c>
      <c r="M37" s="20">
        <f t="shared" si="5"/>
        <v>7.7200000000000005E-2</v>
      </c>
      <c r="N37" s="20">
        <f t="shared" si="6"/>
        <v>240</v>
      </c>
      <c r="O37" s="18">
        <f t="shared" si="7"/>
        <v>5.3583676268861452E-5</v>
      </c>
      <c r="P37" s="9"/>
    </row>
    <row r="38" spans="1:16" x14ac:dyDescent="0.25">
      <c r="A38" s="22" t="s">
        <v>89</v>
      </c>
      <c r="B38" s="21" t="s">
        <v>17</v>
      </c>
      <c r="C38" s="15">
        <v>6.3E-3</v>
      </c>
      <c r="D38" s="15">
        <v>5.8999999999999997E-2</v>
      </c>
      <c r="E38" s="23">
        <v>2579.85</v>
      </c>
      <c r="F38" s="15">
        <v>7.81</v>
      </c>
      <c r="G38" s="15">
        <v>4.0199999999999996</v>
      </c>
      <c r="H38" s="16">
        <f t="shared" si="0"/>
        <v>4.0199999999999993E-3</v>
      </c>
      <c r="I38" s="16">
        <f t="shared" si="1"/>
        <v>4.0199999999999993E-3</v>
      </c>
      <c r="J38" s="18">
        <f t="shared" si="2"/>
        <v>4.0199999999999991E-4</v>
      </c>
      <c r="K38" s="19">
        <f t="shared" si="3"/>
        <v>4.0199999999999993E-3</v>
      </c>
      <c r="L38" s="18">
        <f t="shared" si="4"/>
        <v>4.0199999999999991E-4</v>
      </c>
      <c r="M38" s="20">
        <f t="shared" si="5"/>
        <v>7.7585999999999988E-2</v>
      </c>
      <c r="N38" s="20">
        <f t="shared" si="6"/>
        <v>241.19999999999996</v>
      </c>
      <c r="O38" s="18">
        <f t="shared" si="7"/>
        <v>5.3851594650205755E-5</v>
      </c>
      <c r="P38" s="9"/>
    </row>
    <row r="39" spans="1:16" x14ac:dyDescent="0.25">
      <c r="A39" s="22" t="s">
        <v>89</v>
      </c>
      <c r="B39" s="21" t="s">
        <v>18</v>
      </c>
      <c r="C39" s="15">
        <v>5.0000000000000001E-3</v>
      </c>
      <c r="D39" s="15">
        <v>5.8999999999999997E-2</v>
      </c>
      <c r="E39" s="23">
        <v>2625</v>
      </c>
      <c r="F39" s="15">
        <v>7.95</v>
      </c>
      <c r="G39" s="15">
        <v>3.99</v>
      </c>
      <c r="H39" s="16">
        <f t="shared" si="0"/>
        <v>3.9900000000000005E-3</v>
      </c>
      <c r="I39" s="16">
        <f t="shared" si="1"/>
        <v>3.9900000000000005E-3</v>
      </c>
      <c r="J39" s="18">
        <f t="shared" si="2"/>
        <v>3.9900000000000005E-4</v>
      </c>
      <c r="K39" s="19">
        <f t="shared" si="3"/>
        <v>3.9900000000000005E-3</v>
      </c>
      <c r="L39" s="18">
        <f t="shared" si="4"/>
        <v>3.9900000000000005E-4</v>
      </c>
      <c r="M39" s="20">
        <f t="shared" si="5"/>
        <v>7.7007000000000006E-2</v>
      </c>
      <c r="N39" s="20">
        <f t="shared" si="6"/>
        <v>239.40000000000003</v>
      </c>
      <c r="O39" s="18">
        <f t="shared" si="7"/>
        <v>5.3449717078189311E-5</v>
      </c>
      <c r="P39" s="9"/>
    </row>
    <row r="40" spans="1:16" x14ac:dyDescent="0.25">
      <c r="A40" s="1" t="s">
        <v>91</v>
      </c>
      <c r="B40" s="2" t="s">
        <v>92</v>
      </c>
      <c r="C40" s="3">
        <v>2.53E-2</v>
      </c>
      <c r="D40" s="3">
        <v>7.2999999999999995E-2</v>
      </c>
      <c r="E40" s="4">
        <v>4480</v>
      </c>
      <c r="F40" s="3">
        <v>13.56</v>
      </c>
      <c r="G40" s="3">
        <v>2.31</v>
      </c>
      <c r="H40" s="5">
        <f t="shared" si="0"/>
        <v>2.31E-3</v>
      </c>
      <c r="I40" s="5">
        <f t="shared" si="1"/>
        <v>2.31E-3</v>
      </c>
      <c r="J40" s="6">
        <f t="shared" si="2"/>
        <v>2.31E-4</v>
      </c>
      <c r="K40" s="7">
        <f t="shared" si="3"/>
        <v>2.31E-3</v>
      </c>
      <c r="L40" s="6">
        <f t="shared" si="4"/>
        <v>2.31E-4</v>
      </c>
      <c r="M40" s="8">
        <f t="shared" si="5"/>
        <v>4.4583000000000005E-2</v>
      </c>
      <c r="N40" s="8">
        <f t="shared" si="6"/>
        <v>138.6</v>
      </c>
      <c r="O40" s="6">
        <f t="shared" si="7"/>
        <v>3.0944573045267488E-5</v>
      </c>
      <c r="P40" s="9"/>
    </row>
    <row r="41" spans="1:16" x14ac:dyDescent="0.25">
      <c r="A41" s="1" t="s">
        <v>91</v>
      </c>
      <c r="B41" s="2" t="s">
        <v>19</v>
      </c>
      <c r="C41" s="3">
        <v>1.4200000000000001E-2</v>
      </c>
      <c r="D41" s="3">
        <v>7.2999999999999995E-2</v>
      </c>
      <c r="E41" s="4">
        <v>3830.4</v>
      </c>
      <c r="F41" s="3">
        <v>11.49</v>
      </c>
      <c r="G41" s="3">
        <v>2.7</v>
      </c>
      <c r="H41" s="5">
        <f t="shared" si="0"/>
        <v>2.7000000000000001E-3</v>
      </c>
      <c r="I41" s="5">
        <f t="shared" si="1"/>
        <v>2.7000000000000001E-3</v>
      </c>
      <c r="J41" s="6">
        <f t="shared" si="2"/>
        <v>2.7E-4</v>
      </c>
      <c r="K41" s="7">
        <f t="shared" si="3"/>
        <v>2.7000000000000001E-3</v>
      </c>
      <c r="L41" s="6">
        <f t="shared" si="4"/>
        <v>2.7E-4</v>
      </c>
      <c r="M41" s="8">
        <f t="shared" si="5"/>
        <v>5.2110000000000004E-2</v>
      </c>
      <c r="N41" s="8">
        <f t="shared" si="6"/>
        <v>162</v>
      </c>
      <c r="O41" s="6">
        <f t="shared" si="7"/>
        <v>3.6168981481481479E-5</v>
      </c>
      <c r="P41" s="9"/>
    </row>
    <row r="42" spans="1:16" x14ac:dyDescent="0.25">
      <c r="A42" s="1" t="s">
        <v>91</v>
      </c>
      <c r="B42" s="2" t="s">
        <v>20</v>
      </c>
      <c r="C42" s="3">
        <v>0.01</v>
      </c>
      <c r="D42" s="3">
        <v>7.2999999999999995E-2</v>
      </c>
      <c r="E42" s="4">
        <v>4100</v>
      </c>
      <c r="F42" s="3">
        <v>12.4</v>
      </c>
      <c r="G42" s="3">
        <v>2.5299999999999998</v>
      </c>
      <c r="H42" s="5">
        <f t="shared" si="0"/>
        <v>2.5299999999999997E-3</v>
      </c>
      <c r="I42" s="5">
        <f t="shared" si="1"/>
        <v>2.5299999999999997E-3</v>
      </c>
      <c r="J42" s="6">
        <f t="shared" si="2"/>
        <v>2.5299999999999997E-4</v>
      </c>
      <c r="K42" s="7">
        <f t="shared" si="3"/>
        <v>2.5299999999999997E-3</v>
      </c>
      <c r="L42" s="6">
        <f t="shared" si="4"/>
        <v>2.5299999999999997E-4</v>
      </c>
      <c r="M42" s="8">
        <f t="shared" si="5"/>
        <v>4.8828999999999997E-2</v>
      </c>
      <c r="N42" s="8">
        <f t="shared" si="6"/>
        <v>151.79999999999998</v>
      </c>
      <c r="O42" s="6">
        <f t="shared" si="7"/>
        <v>3.3891675240054868E-5</v>
      </c>
      <c r="P42" s="9"/>
    </row>
    <row r="43" spans="1:16" x14ac:dyDescent="0.25">
      <c r="A43" s="1" t="s">
        <v>91</v>
      </c>
      <c r="B43" s="2" t="s">
        <v>21</v>
      </c>
      <c r="C43" s="3">
        <v>6.3E-3</v>
      </c>
      <c r="D43" s="3">
        <v>7.2999999999999995E-2</v>
      </c>
      <c r="E43" s="4">
        <v>4167.5</v>
      </c>
      <c r="F43" s="3">
        <v>12.61</v>
      </c>
      <c r="G43" s="3">
        <v>2.4900000000000002</v>
      </c>
      <c r="H43" s="5">
        <f t="shared" si="0"/>
        <v>2.49E-3</v>
      </c>
      <c r="I43" s="5">
        <f t="shared" si="1"/>
        <v>2.49E-3</v>
      </c>
      <c r="J43" s="6">
        <f t="shared" si="2"/>
        <v>2.4899999999999998E-4</v>
      </c>
      <c r="K43" s="7">
        <f t="shared" si="3"/>
        <v>2.49E-3</v>
      </c>
      <c r="L43" s="6">
        <f t="shared" si="4"/>
        <v>2.4899999999999998E-4</v>
      </c>
      <c r="M43" s="8">
        <f t="shared" si="5"/>
        <v>4.8057000000000002E-2</v>
      </c>
      <c r="N43" s="8">
        <f t="shared" si="6"/>
        <v>149.4</v>
      </c>
      <c r="O43" s="6">
        <f t="shared" si="7"/>
        <v>3.3355838477366255E-5</v>
      </c>
      <c r="P43" s="9"/>
    </row>
    <row r="44" spans="1:16" x14ac:dyDescent="0.25">
      <c r="A44" s="22" t="s">
        <v>93</v>
      </c>
      <c r="B44" s="21" t="s">
        <v>94</v>
      </c>
      <c r="C44" s="15">
        <v>3.2000000000000001E-2</v>
      </c>
      <c r="D44" s="15">
        <v>9.6000000000000002E-2</v>
      </c>
      <c r="E44" s="23">
        <v>7168</v>
      </c>
      <c r="F44" s="15">
        <v>21.69</v>
      </c>
      <c r="G44" s="15">
        <v>1.45</v>
      </c>
      <c r="H44" s="16">
        <f t="shared" si="0"/>
        <v>1.4499999999999999E-3</v>
      </c>
      <c r="I44" s="16">
        <f t="shared" si="1"/>
        <v>1.4499999999999999E-3</v>
      </c>
      <c r="J44" s="18">
        <f t="shared" si="2"/>
        <v>1.45E-4</v>
      </c>
      <c r="K44" s="19">
        <f t="shared" si="3"/>
        <v>1.4499999999999999E-3</v>
      </c>
      <c r="L44" s="18">
        <f t="shared" si="4"/>
        <v>1.45E-4</v>
      </c>
      <c r="M44" s="20">
        <f t="shared" si="5"/>
        <v>2.7984999999999999E-2</v>
      </c>
      <c r="N44" s="20">
        <f t="shared" si="6"/>
        <v>87</v>
      </c>
      <c r="O44" s="18">
        <f t="shared" si="7"/>
        <v>1.9424082647462278E-5</v>
      </c>
      <c r="P44" s="9"/>
    </row>
    <row r="45" spans="1:16" x14ac:dyDescent="0.25">
      <c r="A45" s="22" t="s">
        <v>93</v>
      </c>
      <c r="B45" s="21" t="s">
        <v>22</v>
      </c>
      <c r="C45" s="15">
        <v>1.7899999999999999E-2</v>
      </c>
      <c r="D45" s="15">
        <v>9.2999999999999999E-2</v>
      </c>
      <c r="E45" s="23">
        <v>6087.6</v>
      </c>
      <c r="F45" s="15">
        <v>18.43</v>
      </c>
      <c r="G45" s="15">
        <v>1.7</v>
      </c>
      <c r="H45" s="16">
        <f t="shared" si="0"/>
        <v>1.6999999999999999E-3</v>
      </c>
      <c r="I45" s="16">
        <f t="shared" si="1"/>
        <v>1.6999999999999999E-3</v>
      </c>
      <c r="J45" s="18">
        <f t="shared" si="2"/>
        <v>1.6999999999999999E-4</v>
      </c>
      <c r="K45" s="19">
        <f t="shared" si="3"/>
        <v>1.6999999999999999E-3</v>
      </c>
      <c r="L45" s="18">
        <f t="shared" si="4"/>
        <v>1.6999999999999999E-4</v>
      </c>
      <c r="M45" s="20">
        <f t="shared" si="5"/>
        <v>3.2809999999999999E-2</v>
      </c>
      <c r="N45" s="20">
        <f t="shared" si="6"/>
        <v>102</v>
      </c>
      <c r="O45" s="18">
        <f t="shared" si="7"/>
        <v>2.2773062414266118E-5</v>
      </c>
      <c r="P45" s="9"/>
    </row>
    <row r="46" spans="1:16" x14ac:dyDescent="0.25">
      <c r="A46" s="22" t="s">
        <v>93</v>
      </c>
      <c r="B46" s="21" t="s">
        <v>23</v>
      </c>
      <c r="C46" s="15">
        <v>0.01</v>
      </c>
      <c r="D46" s="15">
        <v>9.5000000000000001E-2</v>
      </c>
      <c r="E46" s="23">
        <v>6500</v>
      </c>
      <c r="F46" s="15">
        <v>19.66</v>
      </c>
      <c r="G46" s="15">
        <v>1.75</v>
      </c>
      <c r="H46" s="16">
        <f t="shared" si="0"/>
        <v>1.75E-3</v>
      </c>
      <c r="I46" s="16">
        <f t="shared" si="1"/>
        <v>1.75E-3</v>
      </c>
      <c r="J46" s="18">
        <f t="shared" si="2"/>
        <v>1.75E-4</v>
      </c>
      <c r="K46" s="19">
        <f t="shared" si="3"/>
        <v>1.75E-3</v>
      </c>
      <c r="L46" s="18">
        <f t="shared" si="4"/>
        <v>1.75E-4</v>
      </c>
      <c r="M46" s="20">
        <f t="shared" si="5"/>
        <v>3.3774999999999999E-2</v>
      </c>
      <c r="N46" s="20">
        <f t="shared" si="6"/>
        <v>105</v>
      </c>
      <c r="O46" s="18">
        <f t="shared" si="7"/>
        <v>2.3442858367626886E-5</v>
      </c>
      <c r="P46" s="9"/>
    </row>
    <row r="47" spans="1:16" x14ac:dyDescent="0.25">
      <c r="A47" s="22" t="s">
        <v>93</v>
      </c>
      <c r="B47" s="21" t="s">
        <v>24</v>
      </c>
      <c r="C47" s="15">
        <v>6.3E-3</v>
      </c>
      <c r="D47" s="15">
        <v>9.5000000000000001E-2</v>
      </c>
      <c r="E47" s="23">
        <v>6548.9</v>
      </c>
      <c r="F47" s="15">
        <v>19.82</v>
      </c>
      <c r="G47" s="15">
        <v>1.58</v>
      </c>
      <c r="H47" s="16">
        <f t="shared" si="0"/>
        <v>1.58E-3</v>
      </c>
      <c r="I47" s="16">
        <f t="shared" si="1"/>
        <v>1.58E-3</v>
      </c>
      <c r="J47" s="18">
        <f t="shared" si="2"/>
        <v>1.5799999999999999E-4</v>
      </c>
      <c r="K47" s="19">
        <f t="shared" si="3"/>
        <v>1.58E-3</v>
      </c>
      <c r="L47" s="18">
        <f t="shared" si="4"/>
        <v>1.5799999999999999E-4</v>
      </c>
      <c r="M47" s="20">
        <f t="shared" si="5"/>
        <v>3.0494E-2</v>
      </c>
      <c r="N47" s="20">
        <f t="shared" si="6"/>
        <v>94.8</v>
      </c>
      <c r="O47" s="18">
        <f t="shared" si="7"/>
        <v>2.1165552126200274E-5</v>
      </c>
      <c r="P47" s="9"/>
    </row>
    <row r="48" spans="1:16" x14ac:dyDescent="0.25">
      <c r="A48" s="1" t="s">
        <v>95</v>
      </c>
      <c r="B48" s="2" t="s">
        <v>25</v>
      </c>
      <c r="C48" s="3">
        <v>1.5900000000000001E-2</v>
      </c>
      <c r="D48" s="3">
        <v>0.115</v>
      </c>
      <c r="E48" s="4">
        <v>9353.6</v>
      </c>
      <c r="F48" s="3">
        <v>28.31</v>
      </c>
      <c r="G48" s="3">
        <v>1.1100000000000001</v>
      </c>
      <c r="H48" s="5">
        <f t="shared" si="0"/>
        <v>1.1100000000000001E-3</v>
      </c>
      <c r="I48" s="5">
        <f t="shared" si="1"/>
        <v>1.1100000000000001E-3</v>
      </c>
      <c r="J48" s="6">
        <f t="shared" si="2"/>
        <v>1.1100000000000001E-4</v>
      </c>
      <c r="K48" s="7">
        <f t="shared" si="3"/>
        <v>1.1100000000000001E-3</v>
      </c>
      <c r="L48" s="6">
        <f t="shared" si="4"/>
        <v>1.1100000000000001E-4</v>
      </c>
      <c r="M48" s="8">
        <f t="shared" si="5"/>
        <v>2.1423000000000001E-2</v>
      </c>
      <c r="N48" s="8">
        <f t="shared" si="6"/>
        <v>66.600000000000009</v>
      </c>
      <c r="O48" s="6">
        <f t="shared" si="7"/>
        <v>1.4869470164609056E-5</v>
      </c>
      <c r="P48" s="9"/>
    </row>
    <row r="49" spans="1:16" x14ac:dyDescent="0.25">
      <c r="A49" s="1" t="s">
        <v>95</v>
      </c>
      <c r="B49" s="2" t="s">
        <v>26</v>
      </c>
      <c r="C49" s="3">
        <v>1.4200000000000001E-2</v>
      </c>
      <c r="D49" s="3">
        <v>0.11600000000000001</v>
      </c>
      <c r="E49" s="4">
        <v>9878.4</v>
      </c>
      <c r="F49" s="3">
        <v>29.89</v>
      </c>
      <c r="G49" s="3">
        <v>1.0900000000000001</v>
      </c>
      <c r="H49" s="5">
        <f t="shared" si="0"/>
        <v>1.09E-3</v>
      </c>
      <c r="I49" s="5">
        <f t="shared" si="1"/>
        <v>1.09E-3</v>
      </c>
      <c r="J49" s="6">
        <f t="shared" si="2"/>
        <v>1.0900000000000001E-4</v>
      </c>
      <c r="K49" s="7">
        <f t="shared" si="3"/>
        <v>1.09E-3</v>
      </c>
      <c r="L49" s="6">
        <f t="shared" si="4"/>
        <v>1.0900000000000001E-4</v>
      </c>
      <c r="M49" s="8">
        <f t="shared" si="5"/>
        <v>2.1037E-2</v>
      </c>
      <c r="N49" s="8">
        <f t="shared" si="6"/>
        <v>65.400000000000006</v>
      </c>
      <c r="O49" s="6">
        <f t="shared" si="7"/>
        <v>1.4601551783264748E-5</v>
      </c>
      <c r="P49" s="9"/>
    </row>
    <row r="50" spans="1:16" x14ac:dyDescent="0.25">
      <c r="A50" s="1" t="s">
        <v>95</v>
      </c>
      <c r="B50" s="2" t="s">
        <v>27</v>
      </c>
      <c r="C50" s="3">
        <v>0.01</v>
      </c>
      <c r="D50" s="3">
        <v>0.11600000000000001</v>
      </c>
      <c r="E50" s="4">
        <v>10530</v>
      </c>
      <c r="F50" s="3">
        <v>31.76</v>
      </c>
      <c r="G50" s="3">
        <v>0.98</v>
      </c>
      <c r="H50" s="5">
        <f t="shared" si="0"/>
        <v>9.7999999999999997E-4</v>
      </c>
      <c r="I50" s="5">
        <f t="shared" si="1"/>
        <v>9.7999999999999997E-4</v>
      </c>
      <c r="J50" s="6">
        <f t="shared" si="2"/>
        <v>9.7999999999999997E-5</v>
      </c>
      <c r="K50" s="7">
        <f t="shared" si="3"/>
        <v>9.7999999999999997E-4</v>
      </c>
      <c r="L50" s="6">
        <f t="shared" si="4"/>
        <v>9.7999999999999997E-5</v>
      </c>
      <c r="M50" s="8">
        <f t="shared" si="5"/>
        <v>1.8914E-2</v>
      </c>
      <c r="N50" s="8">
        <f t="shared" si="6"/>
        <v>58.8</v>
      </c>
      <c r="O50" s="6">
        <f t="shared" si="7"/>
        <v>1.3128000685871055E-5</v>
      </c>
      <c r="P50" s="9"/>
    </row>
    <row r="51" spans="1:16" x14ac:dyDescent="0.25">
      <c r="A51" s="22" t="s">
        <v>96</v>
      </c>
      <c r="B51" s="21" t="s">
        <v>28</v>
      </c>
      <c r="C51" s="15">
        <v>1.7899999999999999E-2</v>
      </c>
      <c r="D51" s="15">
        <v>0.14699999999999999</v>
      </c>
      <c r="E51" s="23">
        <v>15699.6</v>
      </c>
      <c r="F51" s="15">
        <v>47.53</v>
      </c>
      <c r="G51" s="15">
        <v>0.67</v>
      </c>
      <c r="H51" s="16">
        <f t="shared" si="0"/>
        <v>6.7000000000000002E-4</v>
      </c>
      <c r="I51" s="16">
        <f t="shared" si="1"/>
        <v>6.7000000000000002E-4</v>
      </c>
      <c r="J51" s="18">
        <f t="shared" si="2"/>
        <v>6.7000000000000002E-5</v>
      </c>
      <c r="K51" s="19">
        <f t="shared" si="3"/>
        <v>6.7000000000000002E-4</v>
      </c>
      <c r="L51" s="18">
        <f t="shared" si="4"/>
        <v>6.7000000000000002E-5</v>
      </c>
      <c r="M51" s="20">
        <f t="shared" si="5"/>
        <v>1.2931000000000002E-2</v>
      </c>
      <c r="N51" s="20">
        <f t="shared" si="6"/>
        <v>40.200000000000003</v>
      </c>
      <c r="O51" s="18">
        <f t="shared" si="7"/>
        <v>8.9752657750342941E-6</v>
      </c>
      <c r="P51" s="9"/>
    </row>
    <row r="52" spans="1:16" x14ac:dyDescent="0.25">
      <c r="A52" s="22" t="s">
        <v>96</v>
      </c>
      <c r="B52" s="21" t="s">
        <v>29</v>
      </c>
      <c r="C52" s="15">
        <v>1.1299999999999999E-2</v>
      </c>
      <c r="D52" s="15">
        <v>0.14699999999999999</v>
      </c>
      <c r="E52" s="23">
        <v>16984.099999999999</v>
      </c>
      <c r="F52" s="15">
        <v>51.42</v>
      </c>
      <c r="G52" s="15">
        <v>0.61</v>
      </c>
      <c r="H52" s="16">
        <f t="shared" si="0"/>
        <v>6.0999999999999997E-4</v>
      </c>
      <c r="I52" s="16">
        <f t="shared" si="1"/>
        <v>6.0999999999999997E-4</v>
      </c>
      <c r="J52" s="18">
        <f t="shared" si="2"/>
        <v>6.0999999999999999E-5</v>
      </c>
      <c r="K52" s="19">
        <f t="shared" si="3"/>
        <v>6.0999999999999997E-4</v>
      </c>
      <c r="L52" s="18">
        <f t="shared" si="4"/>
        <v>6.0999999999999999E-5</v>
      </c>
      <c r="M52" s="20">
        <f t="shared" si="5"/>
        <v>1.1773E-2</v>
      </c>
      <c r="N52" s="20">
        <f t="shared" si="6"/>
        <v>36.6</v>
      </c>
      <c r="O52" s="18">
        <f t="shared" si="7"/>
        <v>8.1715106310013719E-6</v>
      </c>
      <c r="P52" s="9"/>
    </row>
    <row r="53" spans="1:16" x14ac:dyDescent="0.25">
      <c r="A53" s="22" t="s">
        <v>96</v>
      </c>
      <c r="B53" s="21" t="s">
        <v>30</v>
      </c>
      <c r="C53" s="15">
        <v>5.0000000000000001E-3</v>
      </c>
      <c r="D53" s="15">
        <v>0.14699999999999999</v>
      </c>
      <c r="E53" s="23">
        <v>16625</v>
      </c>
      <c r="F53" s="15">
        <v>49.58</v>
      </c>
      <c r="G53" s="15">
        <v>0.62</v>
      </c>
      <c r="H53" s="16">
        <f t="shared" si="0"/>
        <v>6.2E-4</v>
      </c>
      <c r="I53" s="16">
        <f t="shared" si="1"/>
        <v>6.2E-4</v>
      </c>
      <c r="J53" s="18">
        <f t="shared" si="2"/>
        <v>6.2000000000000003E-5</v>
      </c>
      <c r="K53" s="19">
        <f t="shared" si="3"/>
        <v>6.2E-4</v>
      </c>
      <c r="L53" s="18">
        <f t="shared" si="4"/>
        <v>6.2000000000000003E-5</v>
      </c>
      <c r="M53" s="20">
        <f t="shared" si="5"/>
        <v>1.1966000000000001E-2</v>
      </c>
      <c r="N53" s="20">
        <f t="shared" si="6"/>
        <v>37.200000000000003</v>
      </c>
      <c r="O53" s="18">
        <f t="shared" si="7"/>
        <v>8.3054698216735268E-6</v>
      </c>
      <c r="P53" s="9"/>
    </row>
    <row r="54" spans="1:16" x14ac:dyDescent="0.25">
      <c r="A54" s="1" t="s">
        <v>97</v>
      </c>
      <c r="B54" s="2" t="s">
        <v>31</v>
      </c>
      <c r="C54" s="3">
        <v>1.4200000000000001E-2</v>
      </c>
      <c r="D54" s="3">
        <v>0.184</v>
      </c>
      <c r="E54" s="4">
        <v>26812.799999999999</v>
      </c>
      <c r="F54" s="3">
        <v>81.14</v>
      </c>
      <c r="G54" s="3">
        <v>0.47</v>
      </c>
      <c r="H54" s="5">
        <f t="shared" si="0"/>
        <v>4.6999999999999999E-4</v>
      </c>
      <c r="I54" s="5">
        <f t="shared" si="1"/>
        <v>4.6999999999999999E-4</v>
      </c>
      <c r="J54" s="6">
        <f t="shared" si="2"/>
        <v>4.6999999999999997E-5</v>
      </c>
      <c r="K54" s="7">
        <f t="shared" si="3"/>
        <v>4.6999999999999999E-4</v>
      </c>
      <c r="L54" s="6">
        <f t="shared" si="4"/>
        <v>4.6999999999999997E-5</v>
      </c>
      <c r="M54" s="8">
        <f t="shared" si="5"/>
        <v>9.0709999999999992E-3</v>
      </c>
      <c r="N54" s="8">
        <f t="shared" si="6"/>
        <v>28.2</v>
      </c>
      <c r="O54" s="6">
        <f t="shared" si="7"/>
        <v>6.2960819615912204E-6</v>
      </c>
      <c r="P54" s="9"/>
    </row>
    <row r="55" spans="1:16" x14ac:dyDescent="0.25">
      <c r="A55" s="1" t="s">
        <v>97</v>
      </c>
      <c r="B55" s="2" t="s">
        <v>32</v>
      </c>
      <c r="C55" s="3">
        <v>0.01</v>
      </c>
      <c r="D55" s="3">
        <v>0.184</v>
      </c>
      <c r="E55" s="4">
        <v>25900</v>
      </c>
      <c r="F55" s="3">
        <v>78.349999999999994</v>
      </c>
      <c r="G55" s="3">
        <v>0.4</v>
      </c>
      <c r="H55" s="5">
        <f t="shared" si="0"/>
        <v>4.0000000000000002E-4</v>
      </c>
      <c r="I55" s="5">
        <f t="shared" si="1"/>
        <v>4.0000000000000002E-4</v>
      </c>
      <c r="J55" s="6">
        <f t="shared" si="2"/>
        <v>4.0000000000000003E-5</v>
      </c>
      <c r="K55" s="7">
        <f t="shared" si="3"/>
        <v>4.0000000000000002E-4</v>
      </c>
      <c r="L55" s="6">
        <f t="shared" si="4"/>
        <v>4.0000000000000003E-5</v>
      </c>
      <c r="M55" s="8">
        <f t="shared" si="5"/>
        <v>7.7200000000000003E-3</v>
      </c>
      <c r="N55" s="8">
        <f t="shared" si="6"/>
        <v>24</v>
      </c>
      <c r="O55" s="6">
        <f t="shared" si="7"/>
        <v>5.358367626886145E-6</v>
      </c>
      <c r="P55" s="9"/>
    </row>
    <row r="56" spans="1:16" x14ac:dyDescent="0.25">
      <c r="A56" s="1" t="s">
        <v>97</v>
      </c>
      <c r="B56" s="2" t="s">
        <v>33</v>
      </c>
      <c r="C56" s="3">
        <v>5.0000000000000001E-3</v>
      </c>
      <c r="D56" s="3">
        <v>0.184</v>
      </c>
      <c r="E56" s="4">
        <v>26250</v>
      </c>
      <c r="F56" s="3">
        <v>79.47</v>
      </c>
      <c r="G56" s="3">
        <v>0.38600000000000001</v>
      </c>
      <c r="H56" s="5">
        <f t="shared" si="0"/>
        <v>3.86E-4</v>
      </c>
      <c r="I56" s="5">
        <f t="shared" si="1"/>
        <v>3.86E-4</v>
      </c>
      <c r="J56" s="6">
        <f t="shared" si="2"/>
        <v>3.8600000000000003E-5</v>
      </c>
      <c r="K56" s="7">
        <f t="shared" si="3"/>
        <v>3.86E-4</v>
      </c>
      <c r="L56" s="6">
        <f t="shared" si="4"/>
        <v>3.8600000000000003E-5</v>
      </c>
      <c r="M56" s="8">
        <f t="shared" si="5"/>
        <v>7.4498000000000003E-3</v>
      </c>
      <c r="N56" s="8">
        <f t="shared" si="6"/>
        <v>23.16</v>
      </c>
      <c r="O56" s="6">
        <f t="shared" si="7"/>
        <v>5.1708247599451306E-6</v>
      </c>
      <c r="P56" s="9"/>
    </row>
    <row r="57" spans="1:16" x14ac:dyDescent="0.25">
      <c r="A57" s="22" t="s">
        <v>98</v>
      </c>
      <c r="B57" s="21" t="s">
        <v>34</v>
      </c>
      <c r="C57" s="15">
        <v>1.7899999999999999E-2</v>
      </c>
      <c r="D57" s="15">
        <v>0.23200000000000001</v>
      </c>
      <c r="E57" s="23">
        <v>42613</v>
      </c>
      <c r="F57" s="15">
        <v>129.01</v>
      </c>
      <c r="G57" s="15">
        <v>0.24299999999999999</v>
      </c>
      <c r="H57" s="16">
        <f t="shared" si="0"/>
        <v>2.43E-4</v>
      </c>
      <c r="I57" s="16">
        <f t="shared" si="1"/>
        <v>2.43E-4</v>
      </c>
      <c r="J57" s="18">
        <f t="shared" si="2"/>
        <v>2.4300000000000001E-5</v>
      </c>
      <c r="K57" s="19">
        <f t="shared" si="3"/>
        <v>2.43E-4</v>
      </c>
      <c r="L57" s="18">
        <f t="shared" si="4"/>
        <v>2.4300000000000001E-5</v>
      </c>
      <c r="M57" s="20">
        <f t="shared" si="5"/>
        <v>4.6899000000000003E-3</v>
      </c>
      <c r="N57" s="20">
        <f t="shared" si="6"/>
        <v>14.58</v>
      </c>
      <c r="O57" s="18">
        <f t="shared" si="7"/>
        <v>3.2552083333333335E-6</v>
      </c>
      <c r="P57" s="9"/>
    </row>
    <row r="58" spans="1:16" x14ac:dyDescent="0.25">
      <c r="A58" s="22" t="s">
        <v>98</v>
      </c>
      <c r="B58" s="21" t="s">
        <v>35</v>
      </c>
      <c r="C58" s="15">
        <v>1.43E-2</v>
      </c>
      <c r="D58" s="15">
        <v>0.23200000000000001</v>
      </c>
      <c r="E58" s="23">
        <v>52214.400000000001</v>
      </c>
      <c r="F58" s="15">
        <v>158.02000000000001</v>
      </c>
      <c r="G58" s="15">
        <v>0.2</v>
      </c>
      <c r="H58" s="16">
        <f t="shared" si="0"/>
        <v>2.0000000000000001E-4</v>
      </c>
      <c r="I58" s="16">
        <f t="shared" si="1"/>
        <v>2.0000000000000001E-4</v>
      </c>
      <c r="J58" s="18">
        <f t="shared" si="2"/>
        <v>2.0000000000000002E-5</v>
      </c>
      <c r="K58" s="19">
        <f t="shared" si="3"/>
        <v>2.0000000000000001E-4</v>
      </c>
      <c r="L58" s="18">
        <f t="shared" si="4"/>
        <v>2.0000000000000002E-5</v>
      </c>
      <c r="M58" s="20">
        <f t="shared" si="5"/>
        <v>3.8600000000000001E-3</v>
      </c>
      <c r="N58" s="20">
        <f t="shared" si="6"/>
        <v>12</v>
      </c>
      <c r="O58" s="18">
        <f t="shared" si="7"/>
        <v>2.6791838134430725E-6</v>
      </c>
      <c r="P58" s="9"/>
    </row>
    <row r="59" spans="1:16" x14ac:dyDescent="0.25">
      <c r="A59" s="22" t="s">
        <v>98</v>
      </c>
      <c r="B59" s="21" t="s">
        <v>36</v>
      </c>
      <c r="C59" s="15">
        <v>5.0000000000000001E-3</v>
      </c>
      <c r="D59" s="15">
        <v>0.23200000000000001</v>
      </c>
      <c r="E59" s="23">
        <v>41650</v>
      </c>
      <c r="F59" s="15">
        <v>126.1</v>
      </c>
      <c r="G59" s="15">
        <v>0.25</v>
      </c>
      <c r="H59" s="16">
        <f t="shared" si="0"/>
        <v>2.5000000000000001E-4</v>
      </c>
      <c r="I59" s="16">
        <f t="shared" si="1"/>
        <v>2.5000000000000001E-4</v>
      </c>
      <c r="J59" s="18">
        <f t="shared" si="2"/>
        <v>2.5000000000000001E-5</v>
      </c>
      <c r="K59" s="19">
        <f t="shared" si="3"/>
        <v>2.5000000000000001E-4</v>
      </c>
      <c r="L59" s="18">
        <f t="shared" si="4"/>
        <v>2.5000000000000001E-5</v>
      </c>
      <c r="M59" s="20">
        <f t="shared" si="5"/>
        <v>4.8250000000000003E-3</v>
      </c>
      <c r="N59" s="20">
        <f t="shared" si="6"/>
        <v>15</v>
      </c>
      <c r="O59" s="18">
        <f t="shared" si="7"/>
        <v>3.3489797668038407E-6</v>
      </c>
      <c r="P59" s="9"/>
    </row>
    <row r="60" spans="1:16" x14ac:dyDescent="0.25">
      <c r="A60" s="22" t="s">
        <v>99</v>
      </c>
      <c r="B60" s="21" t="s">
        <v>37</v>
      </c>
      <c r="C60" s="15">
        <v>2.2599999999999999E-2</v>
      </c>
      <c r="D60" s="15">
        <v>0.29199999999999998</v>
      </c>
      <c r="E60" s="23">
        <v>67936.399999999994</v>
      </c>
      <c r="F60" s="15">
        <v>205.62</v>
      </c>
      <c r="G60" s="15">
        <v>0.152</v>
      </c>
      <c r="H60" s="16">
        <f t="shared" si="0"/>
        <v>1.5200000000000001E-4</v>
      </c>
      <c r="I60" s="16">
        <f t="shared" si="1"/>
        <v>1.5200000000000001E-4</v>
      </c>
      <c r="J60" s="18">
        <f t="shared" si="2"/>
        <v>1.52E-5</v>
      </c>
      <c r="K60" s="19">
        <f t="shared" si="3"/>
        <v>1.5200000000000001E-4</v>
      </c>
      <c r="L60" s="18">
        <f t="shared" si="4"/>
        <v>1.52E-5</v>
      </c>
      <c r="M60" s="20">
        <f t="shared" si="5"/>
        <v>2.9336000000000002E-3</v>
      </c>
      <c r="N60" s="20">
        <f t="shared" si="6"/>
        <v>9.120000000000001</v>
      </c>
      <c r="O60" s="18">
        <f t="shared" si="7"/>
        <v>2.0361796982167353E-6</v>
      </c>
      <c r="P60" s="9"/>
    </row>
    <row r="61" spans="1:16" x14ac:dyDescent="0.25">
      <c r="A61" s="22" t="s">
        <v>99</v>
      </c>
      <c r="B61" s="21" t="s">
        <v>38</v>
      </c>
      <c r="C61" s="15">
        <v>1.5900000000000001E-2</v>
      </c>
      <c r="D61" s="15">
        <v>0.29199999999999998</v>
      </c>
      <c r="E61" s="23">
        <v>65475.199999999997</v>
      </c>
      <c r="F61" s="15">
        <v>198.14</v>
      </c>
      <c r="G61" s="15">
        <v>0.16</v>
      </c>
      <c r="H61" s="16">
        <f t="shared" si="0"/>
        <v>1.6000000000000001E-4</v>
      </c>
      <c r="I61" s="16">
        <f t="shared" si="1"/>
        <v>1.6000000000000001E-4</v>
      </c>
      <c r="J61" s="18">
        <f t="shared" si="2"/>
        <v>1.6000000000000003E-5</v>
      </c>
      <c r="K61" s="19">
        <f t="shared" si="3"/>
        <v>1.6000000000000001E-4</v>
      </c>
      <c r="L61" s="18">
        <f t="shared" si="4"/>
        <v>1.6000000000000003E-5</v>
      </c>
      <c r="M61" s="20">
        <f t="shared" si="5"/>
        <v>3.0880000000000005E-3</v>
      </c>
      <c r="N61" s="20">
        <f t="shared" si="6"/>
        <v>9.6000000000000014</v>
      </c>
      <c r="O61" s="18">
        <f t="shared" si="7"/>
        <v>2.1433470507544587E-6</v>
      </c>
      <c r="P61" s="9"/>
    </row>
    <row r="62" spans="1:16" x14ac:dyDescent="0.25">
      <c r="A62" s="22" t="s">
        <v>99</v>
      </c>
      <c r="B62" s="21" t="s">
        <v>39</v>
      </c>
      <c r="C62" s="15">
        <v>0.01</v>
      </c>
      <c r="D62" s="15">
        <v>0.29199999999999998</v>
      </c>
      <c r="E62" s="23">
        <v>66500</v>
      </c>
      <c r="F62" s="15">
        <v>201.16</v>
      </c>
      <c r="G62" s="15">
        <v>0.157</v>
      </c>
      <c r="H62" s="16">
        <f t="shared" si="0"/>
        <v>1.5699999999999999E-4</v>
      </c>
      <c r="I62" s="16">
        <f t="shared" si="1"/>
        <v>1.5699999999999999E-4</v>
      </c>
      <c r="J62" s="18">
        <f t="shared" si="2"/>
        <v>1.5699999999999999E-5</v>
      </c>
      <c r="K62" s="19">
        <f t="shared" si="3"/>
        <v>1.5699999999999999E-4</v>
      </c>
      <c r="L62" s="18">
        <f t="shared" si="4"/>
        <v>1.5699999999999999E-5</v>
      </c>
      <c r="M62" s="20">
        <f t="shared" si="5"/>
        <v>3.0301E-3</v>
      </c>
      <c r="N62" s="20">
        <f t="shared" si="6"/>
        <v>9.42</v>
      </c>
      <c r="O62" s="18">
        <f t="shared" si="7"/>
        <v>2.1031592935528119E-6</v>
      </c>
      <c r="P62" s="9"/>
    </row>
    <row r="63" spans="1:16" x14ac:dyDescent="0.25">
      <c r="A63" s="22" t="s">
        <v>99</v>
      </c>
      <c r="B63" s="21" t="s">
        <v>40</v>
      </c>
      <c r="C63" s="15">
        <v>5.0000000000000001E-3</v>
      </c>
      <c r="D63" s="15">
        <v>0.29199999999999998</v>
      </c>
      <c r="E63" s="23">
        <v>66150</v>
      </c>
      <c r="F63" s="15">
        <v>200.28</v>
      </c>
      <c r="G63" s="15">
        <v>0.157</v>
      </c>
      <c r="H63" s="16">
        <f t="shared" si="0"/>
        <v>1.5699999999999999E-4</v>
      </c>
      <c r="I63" s="16">
        <f t="shared" si="1"/>
        <v>1.5699999999999999E-4</v>
      </c>
      <c r="J63" s="18">
        <f t="shared" si="2"/>
        <v>1.5699999999999999E-5</v>
      </c>
      <c r="K63" s="19">
        <f t="shared" si="3"/>
        <v>1.5699999999999999E-4</v>
      </c>
      <c r="L63" s="18">
        <f t="shared" si="4"/>
        <v>1.5699999999999999E-5</v>
      </c>
      <c r="M63" s="20">
        <f t="shared" si="5"/>
        <v>3.0301E-3</v>
      </c>
      <c r="N63" s="20">
        <f t="shared" si="6"/>
        <v>9.42</v>
      </c>
      <c r="O63" s="18">
        <f t="shared" si="7"/>
        <v>2.1031592935528119E-6</v>
      </c>
      <c r="P63" s="9"/>
    </row>
    <row r="64" spans="1:16" x14ac:dyDescent="0.25">
      <c r="A64" s="22" t="s">
        <v>100</v>
      </c>
      <c r="B64" s="21" t="s">
        <v>41</v>
      </c>
      <c r="C64" s="15">
        <v>2.53E-2</v>
      </c>
      <c r="D64" s="15">
        <v>0.32800000000000001</v>
      </c>
      <c r="E64" s="23">
        <v>85133.3</v>
      </c>
      <c r="F64" s="15">
        <v>257.60000000000002</v>
      </c>
      <c r="G64" s="15">
        <v>0.121</v>
      </c>
      <c r="H64" s="16">
        <f t="shared" si="0"/>
        <v>1.21E-4</v>
      </c>
      <c r="I64" s="16">
        <f t="shared" si="1"/>
        <v>1.21E-4</v>
      </c>
      <c r="J64" s="18">
        <f t="shared" si="2"/>
        <v>1.2099999999999999E-5</v>
      </c>
      <c r="K64" s="19">
        <f t="shared" si="3"/>
        <v>1.21E-4</v>
      </c>
      <c r="L64" s="18">
        <f t="shared" si="4"/>
        <v>1.2099999999999999E-5</v>
      </c>
      <c r="M64" s="20">
        <f t="shared" si="5"/>
        <v>2.3353000000000002E-3</v>
      </c>
      <c r="N64" s="20">
        <f t="shared" si="6"/>
        <v>7.26</v>
      </c>
      <c r="O64" s="18">
        <f t="shared" si="7"/>
        <v>1.6209062071330589E-6</v>
      </c>
      <c r="P64" s="9"/>
    </row>
    <row r="65" spans="1:16" x14ac:dyDescent="0.25">
      <c r="A65" s="22" t="s">
        <v>100</v>
      </c>
      <c r="B65" s="21" t="s">
        <v>42</v>
      </c>
      <c r="C65" s="15">
        <v>1.7899999999999999E-2</v>
      </c>
      <c r="D65" s="15">
        <v>0.32800000000000001</v>
      </c>
      <c r="E65" s="23">
        <v>82983.600000000006</v>
      </c>
      <c r="F65" s="15">
        <v>251.2</v>
      </c>
      <c r="G65" s="15">
        <v>0.125</v>
      </c>
      <c r="H65" s="16">
        <f t="shared" si="0"/>
        <v>1.25E-4</v>
      </c>
      <c r="I65" s="16">
        <f t="shared" si="1"/>
        <v>1.25E-4</v>
      </c>
      <c r="J65" s="18">
        <f t="shared" si="2"/>
        <v>1.2500000000000001E-5</v>
      </c>
      <c r="K65" s="19">
        <f t="shared" si="3"/>
        <v>1.25E-4</v>
      </c>
      <c r="L65" s="18">
        <f t="shared" si="4"/>
        <v>1.2500000000000001E-5</v>
      </c>
      <c r="M65" s="20">
        <f t="shared" si="5"/>
        <v>2.4125000000000001E-3</v>
      </c>
      <c r="N65" s="20">
        <f t="shared" si="6"/>
        <v>7.5</v>
      </c>
      <c r="O65" s="18">
        <f t="shared" si="7"/>
        <v>1.6744898834019204E-6</v>
      </c>
      <c r="P65" s="9"/>
    </row>
    <row r="66" spans="1:16" x14ac:dyDescent="0.25">
      <c r="A66" s="22" t="s">
        <v>100</v>
      </c>
      <c r="B66" s="21" t="s">
        <v>43</v>
      </c>
      <c r="C66" s="15">
        <v>0.01</v>
      </c>
      <c r="D66" s="15">
        <v>0.32800000000000001</v>
      </c>
      <c r="E66" s="23">
        <v>81700</v>
      </c>
      <c r="F66" s="15">
        <v>247.1</v>
      </c>
      <c r="G66" s="15">
        <v>0.127</v>
      </c>
      <c r="H66" s="16">
        <f t="shared" si="0"/>
        <v>1.27E-4</v>
      </c>
      <c r="I66" s="16">
        <f t="shared" si="1"/>
        <v>1.27E-4</v>
      </c>
      <c r="J66" s="18">
        <f t="shared" si="2"/>
        <v>1.27E-5</v>
      </c>
      <c r="K66" s="19">
        <f t="shared" si="3"/>
        <v>1.27E-4</v>
      </c>
      <c r="L66" s="18">
        <f t="shared" si="4"/>
        <v>1.27E-5</v>
      </c>
      <c r="M66" s="20">
        <f t="shared" si="5"/>
        <v>2.4510999999999999E-3</v>
      </c>
      <c r="N66" s="20">
        <f t="shared" si="6"/>
        <v>7.62</v>
      </c>
      <c r="O66" s="18">
        <f t="shared" si="7"/>
        <v>1.7012817215363512E-6</v>
      </c>
      <c r="P66" s="9"/>
    </row>
    <row r="67" spans="1:16" x14ac:dyDescent="0.25">
      <c r="A67" s="22" t="s">
        <v>100</v>
      </c>
      <c r="B67" s="21" t="s">
        <v>44</v>
      </c>
      <c r="C67" s="15">
        <v>6.3E-3</v>
      </c>
      <c r="D67" s="15">
        <v>0.32800000000000001</v>
      </c>
      <c r="E67" s="23">
        <v>83706.2</v>
      </c>
      <c r="F67" s="15">
        <v>253.29</v>
      </c>
      <c r="G67" s="15">
        <v>0.124</v>
      </c>
      <c r="H67" s="16">
        <f t="shared" si="0"/>
        <v>1.2400000000000001E-4</v>
      </c>
      <c r="I67" s="16">
        <f t="shared" si="1"/>
        <v>1.2400000000000001E-4</v>
      </c>
      <c r="J67" s="18">
        <f t="shared" si="2"/>
        <v>1.24E-5</v>
      </c>
      <c r="K67" s="19">
        <f t="shared" si="3"/>
        <v>1.2400000000000001E-4</v>
      </c>
      <c r="L67" s="18">
        <f t="shared" si="4"/>
        <v>1.24E-5</v>
      </c>
      <c r="M67" s="20">
        <f t="shared" si="5"/>
        <v>2.3932000000000003E-3</v>
      </c>
      <c r="N67" s="20">
        <f t="shared" si="6"/>
        <v>7.44</v>
      </c>
      <c r="O67" s="18">
        <f t="shared" si="7"/>
        <v>1.6610939643347053E-6</v>
      </c>
      <c r="P67" s="9"/>
    </row>
    <row r="68" spans="1:16" x14ac:dyDescent="0.25">
      <c r="A68" s="22" t="s">
        <v>101</v>
      </c>
      <c r="B68" s="21" t="s">
        <v>45</v>
      </c>
      <c r="C68" s="15">
        <v>2.8500000000000001E-2</v>
      </c>
      <c r="D68" s="15">
        <v>0.36799999999999999</v>
      </c>
      <c r="E68" s="23">
        <v>108035.9</v>
      </c>
      <c r="F68" s="15">
        <v>327.05</v>
      </c>
      <c r="G68" s="15">
        <v>9.6000000000000002E-2</v>
      </c>
      <c r="H68" s="16">
        <f t="shared" si="0"/>
        <v>9.6000000000000002E-5</v>
      </c>
      <c r="I68" s="16">
        <f t="shared" si="1"/>
        <v>9.6000000000000002E-5</v>
      </c>
      <c r="J68" s="18">
        <f t="shared" si="2"/>
        <v>9.5999999999999996E-6</v>
      </c>
      <c r="K68" s="19">
        <f t="shared" si="3"/>
        <v>9.6000000000000002E-5</v>
      </c>
      <c r="L68" s="18">
        <f t="shared" si="4"/>
        <v>9.5999999999999996E-6</v>
      </c>
      <c r="M68" s="20">
        <f t="shared" si="5"/>
        <v>1.8528000000000001E-3</v>
      </c>
      <c r="N68" s="20">
        <f t="shared" si="6"/>
        <v>5.76</v>
      </c>
      <c r="O68" s="18">
        <f t="shared" si="7"/>
        <v>1.2860082304526748E-6</v>
      </c>
      <c r="P68" s="9"/>
    </row>
    <row r="69" spans="1:16" x14ac:dyDescent="0.25">
      <c r="A69" s="22" t="s">
        <v>101</v>
      </c>
      <c r="B69" s="21" t="s">
        <v>46</v>
      </c>
      <c r="C69" s="15">
        <v>2.01E-2</v>
      </c>
      <c r="D69" s="15">
        <v>0.36799999999999999</v>
      </c>
      <c r="E69" s="23">
        <v>104636</v>
      </c>
      <c r="F69" s="15">
        <v>316.76</v>
      </c>
      <c r="G69" s="15">
        <v>9.9000000000000005E-2</v>
      </c>
      <c r="H69" s="16">
        <f t="shared" si="0"/>
        <v>9.9000000000000008E-5</v>
      </c>
      <c r="I69" s="16">
        <f t="shared" si="1"/>
        <v>9.9000000000000008E-5</v>
      </c>
      <c r="J69" s="18">
        <f t="shared" si="2"/>
        <v>9.9000000000000001E-6</v>
      </c>
      <c r="K69" s="19">
        <f t="shared" si="3"/>
        <v>9.9000000000000008E-5</v>
      </c>
      <c r="L69" s="18">
        <f t="shared" si="4"/>
        <v>9.9000000000000001E-6</v>
      </c>
      <c r="M69" s="20">
        <f t="shared" si="5"/>
        <v>1.9107000000000002E-3</v>
      </c>
      <c r="N69" s="20">
        <f t="shared" si="6"/>
        <v>5.94</v>
      </c>
      <c r="O69" s="18">
        <f t="shared" si="7"/>
        <v>1.3261959876543212E-6</v>
      </c>
      <c r="P69" s="9"/>
    </row>
    <row r="70" spans="1:16" x14ac:dyDescent="0.25">
      <c r="A70" s="22" t="s">
        <v>101</v>
      </c>
      <c r="B70" s="21" t="s">
        <v>47</v>
      </c>
      <c r="C70" s="15">
        <v>0.01</v>
      </c>
      <c r="D70" s="15">
        <v>0.36799999999999999</v>
      </c>
      <c r="E70" s="23">
        <v>104500</v>
      </c>
      <c r="F70" s="15">
        <v>316.11</v>
      </c>
      <c r="G70" s="15">
        <v>9.9000000000000005E-2</v>
      </c>
      <c r="H70" s="16">
        <f t="shared" si="0"/>
        <v>9.9000000000000008E-5</v>
      </c>
      <c r="I70" s="16">
        <f t="shared" si="1"/>
        <v>9.9000000000000008E-5</v>
      </c>
      <c r="J70" s="18">
        <f t="shared" si="2"/>
        <v>9.9000000000000001E-6</v>
      </c>
      <c r="K70" s="19">
        <f t="shared" si="3"/>
        <v>9.9000000000000008E-5</v>
      </c>
      <c r="L70" s="18">
        <f t="shared" si="4"/>
        <v>9.9000000000000001E-6</v>
      </c>
      <c r="M70" s="20">
        <f t="shared" si="5"/>
        <v>1.9107000000000002E-3</v>
      </c>
      <c r="N70" s="20">
        <f t="shared" si="6"/>
        <v>5.94</v>
      </c>
      <c r="O70" s="18">
        <f t="shared" si="7"/>
        <v>1.3261959876543212E-6</v>
      </c>
      <c r="P70" s="9"/>
    </row>
    <row r="71" spans="1:16" x14ac:dyDescent="0.25">
      <c r="A71" s="22" t="s">
        <v>101</v>
      </c>
      <c r="B71" s="21" t="s">
        <v>48</v>
      </c>
      <c r="C71" s="15">
        <v>6.3E-3</v>
      </c>
      <c r="D71" s="15">
        <v>0.36799999999999999</v>
      </c>
      <c r="E71" s="23">
        <v>105575.4</v>
      </c>
      <c r="F71" s="15">
        <v>319.47000000000003</v>
      </c>
      <c r="G71" s="15">
        <v>9.8000000000000004E-2</v>
      </c>
      <c r="H71" s="16">
        <f t="shared" ref="H71:H94" si="8">$E$1 *G71/1000</f>
        <v>9.800000000000001E-5</v>
      </c>
      <c r="I71" s="16">
        <f t="shared" si="1"/>
        <v>9.800000000000001E-5</v>
      </c>
      <c r="J71" s="18">
        <f t="shared" si="2"/>
        <v>9.800000000000001E-6</v>
      </c>
      <c r="K71" s="19">
        <f t="shared" si="3"/>
        <v>9.800000000000001E-5</v>
      </c>
      <c r="L71" s="18">
        <f t="shared" si="4"/>
        <v>9.800000000000001E-6</v>
      </c>
      <c r="M71" s="20">
        <f t="shared" si="5"/>
        <v>1.8914000000000003E-3</v>
      </c>
      <c r="N71" s="20">
        <f t="shared" si="6"/>
        <v>5.8800000000000008</v>
      </c>
      <c r="O71" s="18">
        <f t="shared" si="7"/>
        <v>1.3128000685871058E-6</v>
      </c>
      <c r="P71" s="9"/>
    </row>
    <row r="72" spans="1:16" x14ac:dyDescent="0.25">
      <c r="A72" s="22" t="s">
        <v>101</v>
      </c>
      <c r="B72" s="21" t="s">
        <v>49</v>
      </c>
      <c r="C72" s="15">
        <v>5.0000000000000001E-3</v>
      </c>
      <c r="D72" s="15">
        <v>0.36799999999999999</v>
      </c>
      <c r="E72" s="23">
        <v>105350</v>
      </c>
      <c r="F72" s="15">
        <v>318.95999999999998</v>
      </c>
      <c r="G72" s="15">
        <v>9.8000000000000004E-2</v>
      </c>
      <c r="H72" s="16">
        <f t="shared" si="8"/>
        <v>9.800000000000001E-5</v>
      </c>
      <c r="I72" s="16">
        <f t="shared" ref="I72:I94" si="9">$B$2*H72</f>
        <v>9.800000000000001E-5</v>
      </c>
      <c r="J72" s="18">
        <f t="shared" ref="J72:J94" si="10">+I72/$B$1</f>
        <v>9.800000000000001E-6</v>
      </c>
      <c r="K72" s="19">
        <f t="shared" ref="K72:K94" si="11">($B$2^2)*H72</f>
        <v>9.800000000000001E-5</v>
      </c>
      <c r="L72" s="18">
        <f t="shared" ref="L72:L94" si="12">K72/$B$3</f>
        <v>9.800000000000001E-6</v>
      </c>
      <c r="M72" s="20">
        <f t="shared" ref="M72:M94" si="13">+($B$2^2)*(G72/1000) *$L$1</f>
        <v>1.8914000000000003E-3</v>
      </c>
      <c r="N72" s="20">
        <f t="shared" ref="N72:N94" si="14">+K72*$H$2</f>
        <v>5.8800000000000008</v>
      </c>
      <c r="O72" s="18">
        <f t="shared" ref="O72:O94" si="15">+N72/$H$1</f>
        <v>1.3128000685871058E-6</v>
      </c>
      <c r="P72" s="9"/>
    </row>
    <row r="73" spans="1:16" x14ac:dyDescent="0.25">
      <c r="A73" s="22" t="s">
        <v>102</v>
      </c>
      <c r="B73" s="21" t="s">
        <v>50</v>
      </c>
      <c r="C73" s="15">
        <v>3.2000000000000001E-2</v>
      </c>
      <c r="D73" s="15">
        <v>0.41399999999999998</v>
      </c>
      <c r="E73" s="23">
        <v>136192</v>
      </c>
      <c r="F73" s="15">
        <v>412.17</v>
      </c>
      <c r="G73" s="15">
        <v>7.6999999999999999E-2</v>
      </c>
      <c r="H73" s="16">
        <f t="shared" si="8"/>
        <v>7.7000000000000001E-5</v>
      </c>
      <c r="I73" s="16">
        <f t="shared" si="9"/>
        <v>7.7000000000000001E-5</v>
      </c>
      <c r="J73" s="18">
        <f t="shared" si="10"/>
        <v>7.7000000000000008E-6</v>
      </c>
      <c r="K73" s="19">
        <f t="shared" si="11"/>
        <v>7.7000000000000001E-5</v>
      </c>
      <c r="L73" s="18">
        <f t="shared" si="12"/>
        <v>7.7000000000000008E-6</v>
      </c>
      <c r="M73" s="20">
        <f t="shared" si="13"/>
        <v>1.4861000000000002E-3</v>
      </c>
      <c r="N73" s="20">
        <f t="shared" si="14"/>
        <v>4.62</v>
      </c>
      <c r="O73" s="18">
        <f t="shared" si="15"/>
        <v>1.031485768175583E-6</v>
      </c>
      <c r="P73" s="9"/>
    </row>
    <row r="74" spans="1:16" x14ac:dyDescent="0.25">
      <c r="A74" s="22" t="s">
        <v>102</v>
      </c>
      <c r="B74" s="21" t="s">
        <v>51</v>
      </c>
      <c r="C74" s="15">
        <v>2.2599999999999999E-2</v>
      </c>
      <c r="D74" s="15">
        <v>0.41399999999999998</v>
      </c>
      <c r="E74" s="23">
        <v>132297.20000000001</v>
      </c>
      <c r="F74" s="15">
        <v>400.41</v>
      </c>
      <c r="G74" s="15">
        <v>7.6999999999999999E-2</v>
      </c>
      <c r="H74" s="16">
        <f t="shared" si="8"/>
        <v>7.7000000000000001E-5</v>
      </c>
      <c r="I74" s="16">
        <f t="shared" si="9"/>
        <v>7.7000000000000001E-5</v>
      </c>
      <c r="J74" s="18">
        <f t="shared" si="10"/>
        <v>7.7000000000000008E-6</v>
      </c>
      <c r="K74" s="19">
        <f t="shared" si="11"/>
        <v>7.7000000000000001E-5</v>
      </c>
      <c r="L74" s="18">
        <f t="shared" si="12"/>
        <v>7.7000000000000008E-6</v>
      </c>
      <c r="M74" s="20">
        <f t="shared" si="13"/>
        <v>1.4861000000000002E-3</v>
      </c>
      <c r="N74" s="20">
        <f t="shared" si="14"/>
        <v>4.62</v>
      </c>
      <c r="O74" s="18">
        <f t="shared" si="15"/>
        <v>1.031485768175583E-6</v>
      </c>
      <c r="P74" s="9"/>
    </row>
    <row r="75" spans="1:16" x14ac:dyDescent="0.25">
      <c r="A75" s="22" t="s">
        <v>102</v>
      </c>
      <c r="B75" s="21" t="s">
        <v>52</v>
      </c>
      <c r="C75" s="15">
        <v>0.01</v>
      </c>
      <c r="D75" s="15">
        <v>0.41399999999999998</v>
      </c>
      <c r="E75" s="23">
        <v>133000</v>
      </c>
      <c r="F75" s="15">
        <v>402.33</v>
      </c>
      <c r="G75" s="15">
        <v>7.6999999999999999E-2</v>
      </c>
      <c r="H75" s="16">
        <f t="shared" si="8"/>
        <v>7.7000000000000001E-5</v>
      </c>
      <c r="I75" s="16">
        <f t="shared" si="9"/>
        <v>7.7000000000000001E-5</v>
      </c>
      <c r="J75" s="18">
        <f t="shared" si="10"/>
        <v>7.7000000000000008E-6</v>
      </c>
      <c r="K75" s="19">
        <f t="shared" si="11"/>
        <v>7.7000000000000001E-5</v>
      </c>
      <c r="L75" s="18">
        <f t="shared" si="12"/>
        <v>7.7000000000000008E-6</v>
      </c>
      <c r="M75" s="20">
        <f t="shared" si="13"/>
        <v>1.4861000000000002E-3</v>
      </c>
      <c r="N75" s="20">
        <f t="shared" si="14"/>
        <v>4.62</v>
      </c>
      <c r="O75" s="18">
        <f t="shared" si="15"/>
        <v>1.031485768175583E-6</v>
      </c>
      <c r="P75" s="9"/>
    </row>
    <row r="76" spans="1:16" x14ac:dyDescent="0.25">
      <c r="A76" s="22" t="s">
        <v>102</v>
      </c>
      <c r="B76" s="21" t="s">
        <v>53</v>
      </c>
      <c r="C76" s="15">
        <v>6.3E-3</v>
      </c>
      <c r="D76" s="15">
        <v>0.41399999999999998</v>
      </c>
      <c r="E76" s="23">
        <v>131969.20000000001</v>
      </c>
      <c r="F76" s="15">
        <v>399.33</v>
      </c>
      <c r="G76" s="15">
        <v>7.6999999999999999E-2</v>
      </c>
      <c r="H76" s="16">
        <f t="shared" si="8"/>
        <v>7.7000000000000001E-5</v>
      </c>
      <c r="I76" s="16">
        <f t="shared" si="9"/>
        <v>7.7000000000000001E-5</v>
      </c>
      <c r="J76" s="18">
        <f t="shared" si="10"/>
        <v>7.7000000000000008E-6</v>
      </c>
      <c r="K76" s="19">
        <f t="shared" si="11"/>
        <v>7.7000000000000001E-5</v>
      </c>
      <c r="L76" s="18">
        <f t="shared" si="12"/>
        <v>7.7000000000000008E-6</v>
      </c>
      <c r="M76" s="20">
        <f t="shared" si="13"/>
        <v>1.4861000000000002E-3</v>
      </c>
      <c r="N76" s="20">
        <f t="shared" si="14"/>
        <v>4.62</v>
      </c>
      <c r="O76" s="18">
        <f t="shared" si="15"/>
        <v>1.031485768175583E-6</v>
      </c>
      <c r="P76" s="9"/>
    </row>
    <row r="77" spans="1:16" x14ac:dyDescent="0.25">
      <c r="A77" s="22" t="s">
        <v>102</v>
      </c>
      <c r="B77" s="21" t="s">
        <v>54</v>
      </c>
      <c r="C77" s="15">
        <v>5.0000000000000001E-3</v>
      </c>
      <c r="D77" s="15">
        <v>0.41399999999999998</v>
      </c>
      <c r="E77" s="23">
        <v>132300</v>
      </c>
      <c r="F77" s="15">
        <v>400.55</v>
      </c>
      <c r="G77" s="15">
        <v>7.6999999999999999E-2</v>
      </c>
      <c r="H77" s="16">
        <f t="shared" si="8"/>
        <v>7.7000000000000001E-5</v>
      </c>
      <c r="I77" s="16">
        <f t="shared" si="9"/>
        <v>7.7000000000000001E-5</v>
      </c>
      <c r="J77" s="18">
        <f t="shared" si="10"/>
        <v>7.7000000000000008E-6</v>
      </c>
      <c r="K77" s="19">
        <f t="shared" si="11"/>
        <v>7.7000000000000001E-5</v>
      </c>
      <c r="L77" s="18">
        <f t="shared" si="12"/>
        <v>7.7000000000000008E-6</v>
      </c>
      <c r="M77" s="20">
        <f t="shared" si="13"/>
        <v>1.4861000000000002E-3</v>
      </c>
      <c r="N77" s="20">
        <f t="shared" si="14"/>
        <v>4.62</v>
      </c>
      <c r="O77" s="18">
        <f t="shared" si="15"/>
        <v>1.031485768175583E-6</v>
      </c>
      <c r="P77" s="9"/>
    </row>
    <row r="78" spans="1:16" x14ac:dyDescent="0.25">
      <c r="A78" s="22" t="s">
        <v>103</v>
      </c>
      <c r="B78" s="21" t="s">
        <v>55</v>
      </c>
      <c r="C78" s="15">
        <v>2.53E-2</v>
      </c>
      <c r="D78" s="15">
        <v>0.46400000000000002</v>
      </c>
      <c r="E78" s="23">
        <v>163195.9</v>
      </c>
      <c r="F78" s="15">
        <v>501.7</v>
      </c>
      <c r="G78" s="15">
        <v>6.2E-2</v>
      </c>
      <c r="H78" s="16">
        <f t="shared" si="8"/>
        <v>6.2000000000000003E-5</v>
      </c>
      <c r="I78" s="16">
        <f t="shared" si="9"/>
        <v>6.2000000000000003E-5</v>
      </c>
      <c r="J78" s="18">
        <f t="shared" si="10"/>
        <v>6.1999999999999999E-6</v>
      </c>
      <c r="K78" s="19">
        <f t="shared" si="11"/>
        <v>6.2000000000000003E-5</v>
      </c>
      <c r="L78" s="18">
        <f t="shared" si="12"/>
        <v>6.1999999999999999E-6</v>
      </c>
      <c r="M78" s="20">
        <f t="shared" si="13"/>
        <v>1.1966000000000001E-3</v>
      </c>
      <c r="N78" s="20">
        <f t="shared" si="14"/>
        <v>3.72</v>
      </c>
      <c r="O78" s="18">
        <f t="shared" si="15"/>
        <v>8.3054698216735263E-7</v>
      </c>
      <c r="P78" s="9"/>
    </row>
    <row r="79" spans="1:16" x14ac:dyDescent="0.25">
      <c r="A79" s="22" t="s">
        <v>103</v>
      </c>
      <c r="B79" s="21" t="s">
        <v>56</v>
      </c>
      <c r="C79" s="15">
        <v>2.01E-2</v>
      </c>
      <c r="D79" s="15">
        <v>0.46400000000000002</v>
      </c>
      <c r="E79" s="23">
        <v>172508</v>
      </c>
      <c r="F79" s="15">
        <v>522.20000000000005</v>
      </c>
      <c r="G79" s="15">
        <v>5.8999999999999997E-2</v>
      </c>
      <c r="H79" s="16">
        <f t="shared" si="8"/>
        <v>5.8999999999999998E-5</v>
      </c>
      <c r="I79" s="16">
        <f t="shared" si="9"/>
        <v>5.8999999999999998E-5</v>
      </c>
      <c r="J79" s="18">
        <f t="shared" si="10"/>
        <v>5.8999999999999994E-6</v>
      </c>
      <c r="K79" s="19">
        <f t="shared" si="11"/>
        <v>5.8999999999999998E-5</v>
      </c>
      <c r="L79" s="18">
        <f t="shared" si="12"/>
        <v>5.8999999999999994E-6</v>
      </c>
      <c r="M79" s="20">
        <f t="shared" si="13"/>
        <v>1.1387000000000001E-3</v>
      </c>
      <c r="N79" s="20">
        <f t="shared" si="14"/>
        <v>3.54</v>
      </c>
      <c r="O79" s="18">
        <f t="shared" si="15"/>
        <v>7.9035922496570648E-7</v>
      </c>
      <c r="P79" s="9"/>
    </row>
    <row r="80" spans="1:16" x14ac:dyDescent="0.25">
      <c r="A80" s="22" t="s">
        <v>103</v>
      </c>
      <c r="B80" s="21" t="s">
        <v>57</v>
      </c>
      <c r="C80" s="15">
        <v>0.01</v>
      </c>
      <c r="D80" s="15">
        <v>0.46400000000000002</v>
      </c>
      <c r="E80" s="23">
        <v>166100</v>
      </c>
      <c r="F80" s="15">
        <v>502.45</v>
      </c>
      <c r="G80" s="15">
        <v>6.2E-2</v>
      </c>
      <c r="H80" s="16">
        <f t="shared" si="8"/>
        <v>6.2000000000000003E-5</v>
      </c>
      <c r="I80" s="16">
        <f t="shared" si="9"/>
        <v>6.2000000000000003E-5</v>
      </c>
      <c r="J80" s="18">
        <f t="shared" si="10"/>
        <v>6.1999999999999999E-6</v>
      </c>
      <c r="K80" s="19">
        <f t="shared" si="11"/>
        <v>6.2000000000000003E-5</v>
      </c>
      <c r="L80" s="18">
        <f t="shared" si="12"/>
        <v>6.1999999999999999E-6</v>
      </c>
      <c r="M80" s="20">
        <f t="shared" si="13"/>
        <v>1.1966000000000001E-3</v>
      </c>
      <c r="N80" s="20">
        <f t="shared" si="14"/>
        <v>3.72</v>
      </c>
      <c r="O80" s="18">
        <f t="shared" si="15"/>
        <v>8.3054698216735263E-7</v>
      </c>
      <c r="P80" s="9"/>
    </row>
    <row r="81" spans="1:16" x14ac:dyDescent="0.25">
      <c r="A81" s="22" t="s">
        <v>103</v>
      </c>
      <c r="B81" s="21" t="s">
        <v>58</v>
      </c>
      <c r="C81" s="15">
        <v>6.3E-3</v>
      </c>
      <c r="D81" s="15">
        <v>0.46400000000000002</v>
      </c>
      <c r="E81" s="23">
        <v>168920.6</v>
      </c>
      <c r="F81" s="15">
        <v>511.15</v>
      </c>
      <c r="G81" s="15">
        <v>6.0999999999999999E-2</v>
      </c>
      <c r="H81" s="16">
        <f t="shared" si="8"/>
        <v>6.0999999999999999E-5</v>
      </c>
      <c r="I81" s="16">
        <f t="shared" si="9"/>
        <v>6.0999999999999999E-5</v>
      </c>
      <c r="J81" s="18">
        <f t="shared" si="10"/>
        <v>6.1E-6</v>
      </c>
      <c r="K81" s="19">
        <f t="shared" si="11"/>
        <v>6.0999999999999999E-5</v>
      </c>
      <c r="L81" s="18">
        <f t="shared" si="12"/>
        <v>6.1E-6</v>
      </c>
      <c r="M81" s="20">
        <f t="shared" si="13"/>
        <v>1.1773E-3</v>
      </c>
      <c r="N81" s="20">
        <f t="shared" si="14"/>
        <v>3.66</v>
      </c>
      <c r="O81" s="18">
        <f t="shared" si="15"/>
        <v>8.1715106310013721E-7</v>
      </c>
      <c r="P81" s="9"/>
    </row>
    <row r="82" spans="1:16" x14ac:dyDescent="0.25">
      <c r="A82" s="22" t="s">
        <v>103</v>
      </c>
      <c r="B82" s="21" t="s">
        <v>59</v>
      </c>
      <c r="C82" s="15">
        <v>5.0000000000000001E-3</v>
      </c>
      <c r="D82" s="15">
        <v>0.46400000000000002</v>
      </c>
      <c r="E82" s="23">
        <v>167825</v>
      </c>
      <c r="F82" s="15">
        <v>508.11</v>
      </c>
      <c r="G82" s="15">
        <v>6.0999999999999999E-2</v>
      </c>
      <c r="H82" s="16">
        <f t="shared" si="8"/>
        <v>6.0999999999999999E-5</v>
      </c>
      <c r="I82" s="16">
        <f t="shared" si="9"/>
        <v>6.0999999999999999E-5</v>
      </c>
      <c r="J82" s="18">
        <f t="shared" si="10"/>
        <v>6.1E-6</v>
      </c>
      <c r="K82" s="19">
        <f t="shared" si="11"/>
        <v>6.0999999999999999E-5</v>
      </c>
      <c r="L82" s="18">
        <f t="shared" si="12"/>
        <v>6.1E-6</v>
      </c>
      <c r="M82" s="20">
        <f t="shared" si="13"/>
        <v>1.1773E-3</v>
      </c>
      <c r="N82" s="20">
        <f t="shared" si="14"/>
        <v>3.66</v>
      </c>
      <c r="O82" s="18">
        <f t="shared" si="15"/>
        <v>8.1715106310013721E-7</v>
      </c>
      <c r="P82" s="9"/>
    </row>
    <row r="83" spans="1:16" x14ac:dyDescent="0.25">
      <c r="A83" s="22" t="s">
        <v>104</v>
      </c>
      <c r="B83" s="21" t="s">
        <v>60</v>
      </c>
      <c r="C83" s="15">
        <v>2.8500000000000001E-2</v>
      </c>
      <c r="D83" s="15">
        <v>0.52200000000000002</v>
      </c>
      <c r="E83" s="23">
        <v>210385.7</v>
      </c>
      <c r="F83" s="15">
        <v>638.88</v>
      </c>
      <c r="G83" s="15">
        <v>4.9000000000000002E-2</v>
      </c>
      <c r="H83" s="16">
        <f t="shared" si="8"/>
        <v>4.9000000000000005E-5</v>
      </c>
      <c r="I83" s="16">
        <f t="shared" si="9"/>
        <v>4.9000000000000005E-5</v>
      </c>
      <c r="J83" s="18">
        <f t="shared" si="10"/>
        <v>4.9000000000000005E-6</v>
      </c>
      <c r="K83" s="19">
        <f t="shared" si="11"/>
        <v>4.9000000000000005E-5</v>
      </c>
      <c r="L83" s="18">
        <f t="shared" si="12"/>
        <v>4.9000000000000005E-6</v>
      </c>
      <c r="M83" s="20">
        <f t="shared" si="13"/>
        <v>9.4570000000000016E-4</v>
      </c>
      <c r="N83" s="20">
        <f t="shared" si="14"/>
        <v>2.9400000000000004</v>
      </c>
      <c r="O83" s="18">
        <f t="shared" si="15"/>
        <v>6.5640003429355292E-7</v>
      </c>
      <c r="P83" s="9"/>
    </row>
    <row r="84" spans="1:16" x14ac:dyDescent="0.25">
      <c r="A84" s="22" t="s">
        <v>104</v>
      </c>
      <c r="B84" s="21" t="s">
        <v>61</v>
      </c>
      <c r="C84" s="15">
        <v>2.2599999999999999E-2</v>
      </c>
      <c r="D84" s="15">
        <v>0.52200000000000002</v>
      </c>
      <c r="E84" s="23">
        <v>218111.6</v>
      </c>
      <c r="F84" s="15">
        <v>660.01</v>
      </c>
      <c r="G84" s="15">
        <v>4.7E-2</v>
      </c>
      <c r="H84" s="16">
        <f t="shared" si="8"/>
        <v>4.6999999999999997E-5</v>
      </c>
      <c r="I84" s="16">
        <f t="shared" si="9"/>
        <v>4.6999999999999997E-5</v>
      </c>
      <c r="J84" s="18">
        <f t="shared" si="10"/>
        <v>4.6999999999999999E-6</v>
      </c>
      <c r="K84" s="19">
        <f t="shared" si="11"/>
        <v>4.6999999999999997E-5</v>
      </c>
      <c r="L84" s="18">
        <f t="shared" si="12"/>
        <v>4.6999999999999999E-6</v>
      </c>
      <c r="M84" s="20">
        <f t="shared" si="13"/>
        <v>9.0709999999999999E-4</v>
      </c>
      <c r="N84" s="20">
        <f t="shared" si="14"/>
        <v>2.82</v>
      </c>
      <c r="O84" s="18">
        <f t="shared" si="15"/>
        <v>6.2960819615912208E-7</v>
      </c>
      <c r="P84" s="9"/>
    </row>
    <row r="85" spans="1:16" x14ac:dyDescent="0.25">
      <c r="A85" s="22" t="s">
        <v>104</v>
      </c>
      <c r="B85" s="21" t="s">
        <v>62</v>
      </c>
      <c r="C85" s="15">
        <v>0.01</v>
      </c>
      <c r="D85" s="15">
        <v>0.52200000000000002</v>
      </c>
      <c r="E85" s="23">
        <v>210400</v>
      </c>
      <c r="F85" s="15">
        <v>636.46</v>
      </c>
      <c r="G85" s="15">
        <v>4.9000000000000002E-2</v>
      </c>
      <c r="H85" s="16">
        <f t="shared" si="8"/>
        <v>4.9000000000000005E-5</v>
      </c>
      <c r="I85" s="16">
        <f t="shared" si="9"/>
        <v>4.9000000000000005E-5</v>
      </c>
      <c r="J85" s="18">
        <f t="shared" si="10"/>
        <v>4.9000000000000005E-6</v>
      </c>
      <c r="K85" s="19">
        <f t="shared" si="11"/>
        <v>4.9000000000000005E-5</v>
      </c>
      <c r="L85" s="18">
        <f t="shared" si="12"/>
        <v>4.9000000000000005E-6</v>
      </c>
      <c r="M85" s="20">
        <f t="shared" si="13"/>
        <v>9.4570000000000016E-4</v>
      </c>
      <c r="N85" s="20">
        <f t="shared" si="14"/>
        <v>2.9400000000000004</v>
      </c>
      <c r="O85" s="18">
        <f t="shared" si="15"/>
        <v>6.5640003429355292E-7</v>
      </c>
      <c r="P85" s="9"/>
    </row>
    <row r="86" spans="1:16" x14ac:dyDescent="0.25">
      <c r="A86" s="22" t="s">
        <v>104</v>
      </c>
      <c r="B86" s="21" t="s">
        <v>63</v>
      </c>
      <c r="C86" s="15">
        <v>6.3E-3</v>
      </c>
      <c r="D86" s="15">
        <v>0.52200000000000002</v>
      </c>
      <c r="E86" s="23">
        <v>211150.8</v>
      </c>
      <c r="F86" s="15">
        <v>638.89</v>
      </c>
      <c r="G86" s="15">
        <v>4.9000000000000002E-2</v>
      </c>
      <c r="H86" s="16">
        <f t="shared" si="8"/>
        <v>4.9000000000000005E-5</v>
      </c>
      <c r="I86" s="16">
        <f t="shared" si="9"/>
        <v>4.9000000000000005E-5</v>
      </c>
      <c r="J86" s="18">
        <f t="shared" si="10"/>
        <v>4.9000000000000005E-6</v>
      </c>
      <c r="K86" s="19">
        <f t="shared" si="11"/>
        <v>4.9000000000000005E-5</v>
      </c>
      <c r="L86" s="18">
        <f t="shared" si="12"/>
        <v>4.9000000000000005E-6</v>
      </c>
      <c r="M86" s="20">
        <f t="shared" si="13"/>
        <v>9.4570000000000016E-4</v>
      </c>
      <c r="N86" s="20">
        <f t="shared" si="14"/>
        <v>2.9400000000000004</v>
      </c>
      <c r="O86" s="18">
        <f t="shared" si="15"/>
        <v>6.5640003429355292E-7</v>
      </c>
      <c r="P86" s="9"/>
    </row>
    <row r="87" spans="1:16" x14ac:dyDescent="0.25">
      <c r="A87" s="22" t="s">
        <v>104</v>
      </c>
      <c r="B87" s="21" t="s">
        <v>64</v>
      </c>
      <c r="C87" s="15">
        <v>5.0000000000000001E-3</v>
      </c>
      <c r="D87" s="15">
        <v>0.52200000000000002</v>
      </c>
      <c r="E87" s="23">
        <v>212800</v>
      </c>
      <c r="F87" s="15">
        <v>644.27</v>
      </c>
      <c r="G87" s="15">
        <v>4.9000000000000002E-2</v>
      </c>
      <c r="H87" s="16">
        <f t="shared" si="8"/>
        <v>4.9000000000000005E-5</v>
      </c>
      <c r="I87" s="16">
        <f t="shared" si="9"/>
        <v>4.9000000000000005E-5</v>
      </c>
      <c r="J87" s="18">
        <f t="shared" si="10"/>
        <v>4.9000000000000005E-6</v>
      </c>
      <c r="K87" s="19">
        <f t="shared" si="11"/>
        <v>4.9000000000000005E-5</v>
      </c>
      <c r="L87" s="18">
        <f t="shared" si="12"/>
        <v>4.9000000000000005E-6</v>
      </c>
      <c r="M87" s="20">
        <f t="shared" si="13"/>
        <v>9.4570000000000016E-4</v>
      </c>
      <c r="N87" s="20">
        <f t="shared" si="14"/>
        <v>2.9400000000000004</v>
      </c>
      <c r="O87" s="18">
        <f t="shared" si="15"/>
        <v>6.5640003429355292E-7</v>
      </c>
      <c r="P87" s="9"/>
    </row>
    <row r="88" spans="1:16" x14ac:dyDescent="0.25">
      <c r="A88" s="22" t="s">
        <v>103</v>
      </c>
      <c r="B88" s="21" t="s">
        <v>58</v>
      </c>
      <c r="C88" s="15">
        <v>6.3E-3</v>
      </c>
      <c r="D88" s="15">
        <v>0.46400000000000002</v>
      </c>
      <c r="E88" s="23">
        <v>168920.6</v>
      </c>
      <c r="F88" s="15">
        <v>511.15</v>
      </c>
      <c r="G88" s="15">
        <v>6.0999999999999999E-2</v>
      </c>
      <c r="H88" s="16">
        <f t="shared" si="8"/>
        <v>6.0999999999999999E-5</v>
      </c>
      <c r="I88" s="16">
        <f t="shared" si="9"/>
        <v>6.0999999999999999E-5</v>
      </c>
      <c r="J88" s="18">
        <f t="shared" si="10"/>
        <v>6.1E-6</v>
      </c>
      <c r="K88" s="19">
        <f t="shared" si="11"/>
        <v>6.0999999999999999E-5</v>
      </c>
      <c r="L88" s="18">
        <f t="shared" si="12"/>
        <v>6.1E-6</v>
      </c>
      <c r="M88" s="20">
        <f t="shared" si="13"/>
        <v>1.1773E-3</v>
      </c>
      <c r="N88" s="20">
        <f t="shared" si="14"/>
        <v>3.66</v>
      </c>
      <c r="O88" s="18">
        <f t="shared" si="15"/>
        <v>8.1715106310013721E-7</v>
      </c>
      <c r="P88" s="9"/>
    </row>
    <row r="89" spans="1:16" x14ac:dyDescent="0.25">
      <c r="A89" s="22" t="s">
        <v>103</v>
      </c>
      <c r="B89" s="21" t="s">
        <v>59</v>
      </c>
      <c r="C89" s="15">
        <v>5.0000000000000001E-3</v>
      </c>
      <c r="D89" s="15">
        <v>0.46400000000000002</v>
      </c>
      <c r="E89" s="23">
        <v>167825</v>
      </c>
      <c r="F89" s="15">
        <v>508.11</v>
      </c>
      <c r="G89" s="15">
        <v>6.0999999999999999E-2</v>
      </c>
      <c r="H89" s="16">
        <f t="shared" si="8"/>
        <v>6.0999999999999999E-5</v>
      </c>
      <c r="I89" s="16">
        <f t="shared" si="9"/>
        <v>6.0999999999999999E-5</v>
      </c>
      <c r="J89" s="18">
        <f t="shared" si="10"/>
        <v>6.1E-6</v>
      </c>
      <c r="K89" s="19">
        <f t="shared" si="11"/>
        <v>6.0999999999999999E-5</v>
      </c>
      <c r="L89" s="18">
        <f t="shared" si="12"/>
        <v>6.1E-6</v>
      </c>
      <c r="M89" s="20">
        <f t="shared" si="13"/>
        <v>1.1773E-3</v>
      </c>
      <c r="N89" s="20">
        <f t="shared" si="14"/>
        <v>3.66</v>
      </c>
      <c r="O89" s="18">
        <f t="shared" si="15"/>
        <v>8.1715106310013721E-7</v>
      </c>
      <c r="P89" s="9"/>
    </row>
    <row r="90" spans="1:16" x14ac:dyDescent="0.25">
      <c r="A90" s="22" t="s">
        <v>104</v>
      </c>
      <c r="B90" s="21" t="s">
        <v>60</v>
      </c>
      <c r="C90" s="15">
        <v>2.8500000000000001E-2</v>
      </c>
      <c r="D90" s="15">
        <v>0.52200000000000002</v>
      </c>
      <c r="E90" s="23">
        <v>210385.7</v>
      </c>
      <c r="F90" s="15">
        <v>638.88</v>
      </c>
      <c r="G90" s="15">
        <v>4.9000000000000002E-2</v>
      </c>
      <c r="H90" s="16">
        <f t="shared" si="8"/>
        <v>4.9000000000000005E-5</v>
      </c>
      <c r="I90" s="16">
        <f t="shared" si="9"/>
        <v>4.9000000000000005E-5</v>
      </c>
      <c r="J90" s="18">
        <f t="shared" si="10"/>
        <v>4.9000000000000005E-6</v>
      </c>
      <c r="K90" s="19">
        <f t="shared" si="11"/>
        <v>4.9000000000000005E-5</v>
      </c>
      <c r="L90" s="18">
        <f t="shared" si="12"/>
        <v>4.9000000000000005E-6</v>
      </c>
      <c r="M90" s="20">
        <f t="shared" si="13"/>
        <v>9.4570000000000016E-4</v>
      </c>
      <c r="N90" s="20">
        <f t="shared" si="14"/>
        <v>2.9400000000000004</v>
      </c>
      <c r="O90" s="18">
        <f t="shared" si="15"/>
        <v>6.5640003429355292E-7</v>
      </c>
      <c r="P90" s="9"/>
    </row>
    <row r="91" spans="1:16" x14ac:dyDescent="0.25">
      <c r="A91" s="22" t="s">
        <v>104</v>
      </c>
      <c r="B91" s="21" t="s">
        <v>61</v>
      </c>
      <c r="C91" s="15">
        <v>2.2599999999999999E-2</v>
      </c>
      <c r="D91" s="15">
        <v>0.52200000000000002</v>
      </c>
      <c r="E91" s="23">
        <v>218111.6</v>
      </c>
      <c r="F91" s="15">
        <v>660.01</v>
      </c>
      <c r="G91" s="15">
        <v>4.7E-2</v>
      </c>
      <c r="H91" s="16">
        <f t="shared" si="8"/>
        <v>4.6999999999999997E-5</v>
      </c>
      <c r="I91" s="16">
        <f t="shared" si="9"/>
        <v>4.6999999999999997E-5</v>
      </c>
      <c r="J91" s="18">
        <f t="shared" si="10"/>
        <v>4.6999999999999999E-6</v>
      </c>
      <c r="K91" s="19">
        <f t="shared" si="11"/>
        <v>4.6999999999999997E-5</v>
      </c>
      <c r="L91" s="18">
        <f t="shared" si="12"/>
        <v>4.6999999999999999E-6</v>
      </c>
      <c r="M91" s="20">
        <f t="shared" si="13"/>
        <v>9.0709999999999999E-4</v>
      </c>
      <c r="N91" s="20">
        <f t="shared" si="14"/>
        <v>2.82</v>
      </c>
      <c r="O91" s="18">
        <f t="shared" si="15"/>
        <v>6.2960819615912208E-7</v>
      </c>
      <c r="P91" s="9"/>
    </row>
    <row r="92" spans="1:16" x14ac:dyDescent="0.25">
      <c r="A92" s="22" t="s">
        <v>104</v>
      </c>
      <c r="B92" s="21" t="s">
        <v>62</v>
      </c>
      <c r="C92" s="15">
        <v>0.01</v>
      </c>
      <c r="D92" s="15">
        <v>0.52200000000000002</v>
      </c>
      <c r="E92" s="23">
        <v>210400</v>
      </c>
      <c r="F92" s="15">
        <v>636.46</v>
      </c>
      <c r="G92" s="15">
        <v>4.9000000000000002E-2</v>
      </c>
      <c r="H92" s="16">
        <f t="shared" si="8"/>
        <v>4.9000000000000005E-5</v>
      </c>
      <c r="I92" s="16">
        <f t="shared" si="9"/>
        <v>4.9000000000000005E-5</v>
      </c>
      <c r="J92" s="18">
        <f t="shared" si="10"/>
        <v>4.9000000000000005E-6</v>
      </c>
      <c r="K92" s="19">
        <f t="shared" si="11"/>
        <v>4.9000000000000005E-5</v>
      </c>
      <c r="L92" s="18">
        <f t="shared" si="12"/>
        <v>4.9000000000000005E-6</v>
      </c>
      <c r="M92" s="20">
        <f t="shared" si="13"/>
        <v>9.4570000000000016E-4</v>
      </c>
      <c r="N92" s="20">
        <f t="shared" si="14"/>
        <v>2.9400000000000004</v>
      </c>
      <c r="O92" s="18">
        <f t="shared" si="15"/>
        <v>6.5640003429355292E-7</v>
      </c>
      <c r="P92" s="9"/>
    </row>
    <row r="93" spans="1:16" x14ac:dyDescent="0.25">
      <c r="A93" s="22" t="s">
        <v>104</v>
      </c>
      <c r="B93" s="21" t="s">
        <v>63</v>
      </c>
      <c r="C93" s="15">
        <v>6.3E-3</v>
      </c>
      <c r="D93" s="15">
        <v>0.52200000000000002</v>
      </c>
      <c r="E93" s="23">
        <v>211150.8</v>
      </c>
      <c r="F93" s="15">
        <v>638.89</v>
      </c>
      <c r="G93" s="15">
        <v>4.9000000000000002E-2</v>
      </c>
      <c r="H93" s="16">
        <f t="shared" si="8"/>
        <v>4.9000000000000005E-5</v>
      </c>
      <c r="I93" s="16">
        <f t="shared" si="9"/>
        <v>4.9000000000000005E-5</v>
      </c>
      <c r="J93" s="18">
        <f t="shared" si="10"/>
        <v>4.9000000000000005E-6</v>
      </c>
      <c r="K93" s="19">
        <f t="shared" si="11"/>
        <v>4.9000000000000005E-5</v>
      </c>
      <c r="L93" s="18">
        <f t="shared" si="12"/>
        <v>4.9000000000000005E-6</v>
      </c>
      <c r="M93" s="20">
        <f t="shared" si="13"/>
        <v>9.4570000000000016E-4</v>
      </c>
      <c r="N93" s="20">
        <f t="shared" si="14"/>
        <v>2.9400000000000004</v>
      </c>
      <c r="O93" s="18">
        <f t="shared" si="15"/>
        <v>6.5640003429355292E-7</v>
      </c>
      <c r="P93" s="9"/>
    </row>
    <row r="94" spans="1:16" x14ac:dyDescent="0.25">
      <c r="A94" s="22" t="s">
        <v>104</v>
      </c>
      <c r="B94" s="21" t="s">
        <v>64</v>
      </c>
      <c r="C94" s="15">
        <v>5.0000000000000001E-3</v>
      </c>
      <c r="D94" s="15">
        <v>0.52200000000000002</v>
      </c>
      <c r="E94" s="23">
        <v>212800</v>
      </c>
      <c r="F94" s="15">
        <v>644.27</v>
      </c>
      <c r="G94" s="15">
        <v>4.9000000000000002E-2</v>
      </c>
      <c r="H94" s="16">
        <f t="shared" si="8"/>
        <v>4.9000000000000005E-5</v>
      </c>
      <c r="I94" s="16">
        <f t="shared" si="9"/>
        <v>4.9000000000000005E-5</v>
      </c>
      <c r="J94" s="18">
        <f t="shared" si="10"/>
        <v>4.9000000000000005E-6</v>
      </c>
      <c r="K94" s="19">
        <f t="shared" si="11"/>
        <v>4.9000000000000005E-5</v>
      </c>
      <c r="L94" s="18">
        <f t="shared" si="12"/>
        <v>4.9000000000000005E-6</v>
      </c>
      <c r="M94" s="20">
        <f t="shared" si="13"/>
        <v>9.4570000000000016E-4</v>
      </c>
      <c r="N94" s="20">
        <f t="shared" si="14"/>
        <v>2.9400000000000004</v>
      </c>
      <c r="O94" s="18">
        <f t="shared" si="15"/>
        <v>6.5640003429355292E-7</v>
      </c>
      <c r="P94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workbookViewId="0">
      <pane ySplit="5" topLeftCell="A6" activePane="bottomLeft" state="frozen"/>
      <selection pane="bottomLeft" activeCell="D1" sqref="D1"/>
    </sheetView>
  </sheetViews>
  <sheetFormatPr defaultRowHeight="15" x14ac:dyDescent="0.25"/>
  <cols>
    <col min="1" max="1" width="14.42578125" style="9" bestFit="1" customWidth="1"/>
    <col min="2" max="2" width="11.42578125" style="9" bestFit="1" customWidth="1"/>
    <col min="3" max="3" width="18.85546875" style="9" bestFit="1" customWidth="1"/>
    <col min="4" max="4" width="15.28515625" style="9" bestFit="1" customWidth="1"/>
    <col min="5" max="5" width="16" style="9" bestFit="1" customWidth="1"/>
    <col min="6" max="6" width="15.85546875" style="9" bestFit="1" customWidth="1"/>
    <col min="7" max="7" width="19.5703125" style="9" bestFit="1" customWidth="1"/>
    <col min="8" max="8" width="17.42578125" style="9" bestFit="1" customWidth="1"/>
    <col min="9" max="9" width="36.28515625" style="10" bestFit="1" customWidth="1"/>
    <col min="10" max="10" width="14.7109375" style="10" bestFit="1" customWidth="1"/>
    <col min="11" max="11" width="23" style="11" customWidth="1"/>
    <col min="12" max="12" width="12.85546875" style="12" bestFit="1" customWidth="1"/>
    <col min="13" max="13" width="12.85546875" style="13" customWidth="1"/>
    <col min="14" max="14" width="13.85546875" style="11" bestFit="1" customWidth="1"/>
    <col min="15" max="15" width="13.28515625" style="13" bestFit="1" customWidth="1"/>
    <col min="16" max="16" width="12.85546875" style="11" bestFit="1" customWidth="1"/>
    <col min="17" max="16384" width="9.140625" style="9"/>
  </cols>
  <sheetData>
    <row r="1" spans="1:16" x14ac:dyDescent="0.25">
      <c r="A1" s="9" t="s">
        <v>105</v>
      </c>
      <c r="B1" s="10">
        <v>24</v>
      </c>
      <c r="D1" s="9" t="s">
        <v>133</v>
      </c>
      <c r="E1" s="10">
        <v>2</v>
      </c>
      <c r="G1" s="9" t="s">
        <v>121</v>
      </c>
      <c r="H1" s="9">
        <f>0.75*3.6*3.2*144*3600</f>
        <v>4478976</v>
      </c>
      <c r="K1" s="11" t="s">
        <v>128</v>
      </c>
      <c r="L1" s="12">
        <v>19.3</v>
      </c>
      <c r="M1" s="13" t="s">
        <v>124</v>
      </c>
    </row>
    <row r="2" spans="1:16" x14ac:dyDescent="0.25">
      <c r="A2" s="9" t="s">
        <v>106</v>
      </c>
      <c r="B2" s="10">
        <v>3</v>
      </c>
      <c r="D2" s="9" t="s">
        <v>107</v>
      </c>
      <c r="E2" s="10">
        <f>+E1*12*2.54/100</f>
        <v>0.60960000000000003</v>
      </c>
      <c r="G2" s="9" t="s">
        <v>127</v>
      </c>
      <c r="H2" s="9">
        <f>200*5*60</f>
        <v>60000</v>
      </c>
      <c r="I2" s="10" t="s">
        <v>126</v>
      </c>
    </row>
    <row r="3" spans="1:16" x14ac:dyDescent="0.25">
      <c r="A3" s="9" t="s">
        <v>117</v>
      </c>
      <c r="B3" s="9">
        <f>+B1*B2</f>
        <v>72</v>
      </c>
    </row>
    <row r="4" spans="1:16" x14ac:dyDescent="0.25">
      <c r="H4" s="10"/>
      <c r="J4" s="11"/>
      <c r="K4" s="12"/>
      <c r="L4" s="11"/>
      <c r="N4" s="13"/>
      <c r="O4" s="11"/>
      <c r="P4" s="9"/>
    </row>
    <row r="5" spans="1:16" ht="18.75" customHeight="1" x14ac:dyDescent="0.25">
      <c r="A5" s="14" t="s">
        <v>109</v>
      </c>
      <c r="B5" s="15" t="s">
        <v>108</v>
      </c>
      <c r="C5" s="15" t="s">
        <v>110</v>
      </c>
      <c r="D5" s="15" t="s">
        <v>111</v>
      </c>
      <c r="E5" s="15" t="s">
        <v>112</v>
      </c>
      <c r="F5" s="15" t="s">
        <v>113</v>
      </c>
      <c r="G5" s="15" t="s">
        <v>114</v>
      </c>
      <c r="H5" s="16" t="s">
        <v>118</v>
      </c>
      <c r="I5" s="17" t="s">
        <v>115</v>
      </c>
      <c r="J5" s="18" t="s">
        <v>116</v>
      </c>
      <c r="K5" s="19" t="s">
        <v>119</v>
      </c>
      <c r="L5" s="18" t="s">
        <v>120</v>
      </c>
      <c r="M5" s="20" t="s">
        <v>125</v>
      </c>
      <c r="N5" s="20" t="s">
        <v>123</v>
      </c>
      <c r="O5" s="18" t="s">
        <v>122</v>
      </c>
      <c r="P5" s="9"/>
    </row>
    <row r="6" spans="1:16" x14ac:dyDescent="0.25">
      <c r="A6" s="21" t="s">
        <v>65</v>
      </c>
      <c r="B6" s="21" t="s">
        <v>66</v>
      </c>
      <c r="C6" s="15">
        <v>2E-3</v>
      </c>
      <c r="D6" s="15">
        <v>6.0000000000000001E-3</v>
      </c>
      <c r="E6" s="15">
        <v>28</v>
      </c>
      <c r="F6" s="15">
        <v>0.09</v>
      </c>
      <c r="G6" s="15">
        <v>371</v>
      </c>
      <c r="H6" s="16">
        <f t="shared" ref="H6:H69" si="0">$E$1 *G6/1000</f>
        <v>0.74199999999999999</v>
      </c>
      <c r="I6" s="16">
        <f>$B$2*H6</f>
        <v>2.226</v>
      </c>
      <c r="J6" s="18">
        <f>+I6/$B$1</f>
        <v>9.2749999999999999E-2</v>
      </c>
      <c r="K6" s="19">
        <f>($B$2^2)*H6</f>
        <v>6.6779999999999999</v>
      </c>
      <c r="L6" s="18">
        <f>K6/$B$3</f>
        <v>9.2749999999999999E-2</v>
      </c>
      <c r="M6" s="20">
        <f>+($B$2^2)*(G6/1000) *$L$1</f>
        <v>64.442700000000002</v>
      </c>
      <c r="N6" s="20">
        <f>+K6*$H$2</f>
        <v>400680</v>
      </c>
      <c r="O6" s="18">
        <f>+N6/$H$1</f>
        <v>8.9457947530864196E-2</v>
      </c>
      <c r="P6" s="9"/>
    </row>
    <row r="7" spans="1:16" x14ac:dyDescent="0.25">
      <c r="A7" s="21" t="s">
        <v>67</v>
      </c>
      <c r="B7" s="21" t="s">
        <v>68</v>
      </c>
      <c r="C7" s="15">
        <v>2.5000000000000001E-3</v>
      </c>
      <c r="D7" s="15">
        <v>7.0000000000000001E-3</v>
      </c>
      <c r="E7" s="15">
        <v>43.75</v>
      </c>
      <c r="F7" s="15">
        <v>0.13</v>
      </c>
      <c r="G7" s="15">
        <v>237</v>
      </c>
      <c r="H7" s="16">
        <f t="shared" si="0"/>
        <v>0.47399999999999998</v>
      </c>
      <c r="I7" s="16">
        <f t="shared" ref="I7:I70" si="1">$B$2*H7</f>
        <v>1.4219999999999999</v>
      </c>
      <c r="J7" s="18">
        <f t="shared" ref="J7:J70" si="2">+I7/$B$1</f>
        <v>5.9249999999999997E-2</v>
      </c>
      <c r="K7" s="19">
        <f t="shared" ref="K7:K70" si="3">($B$2^2)*H7</f>
        <v>4.266</v>
      </c>
      <c r="L7" s="18">
        <f t="shared" ref="L7:L70" si="4">K7/$B$3</f>
        <v>5.9249999999999997E-2</v>
      </c>
      <c r="M7" s="20">
        <f t="shared" ref="M7:M70" si="5">+($B$2^2)*(G7/1000) *$L$1</f>
        <v>41.166899999999998</v>
      </c>
      <c r="N7" s="20">
        <f t="shared" ref="N7:N70" si="6">+K7*$H$2</f>
        <v>255960</v>
      </c>
      <c r="O7" s="18">
        <f t="shared" ref="O7:O70" si="7">+N7/$H$1</f>
        <v>5.7146990740740741E-2</v>
      </c>
      <c r="P7" s="9"/>
    </row>
    <row r="8" spans="1:16" x14ac:dyDescent="0.25">
      <c r="A8" s="21" t="s">
        <v>69</v>
      </c>
      <c r="B8" s="21" t="s">
        <v>70</v>
      </c>
      <c r="C8" s="15">
        <v>3.0999999999999999E-3</v>
      </c>
      <c r="D8" s="15">
        <v>8.0000000000000002E-3</v>
      </c>
      <c r="E8" s="15">
        <v>67.27</v>
      </c>
      <c r="F8" s="15">
        <v>0.2</v>
      </c>
      <c r="G8" s="15">
        <v>164</v>
      </c>
      <c r="H8" s="16">
        <f t="shared" si="0"/>
        <v>0.32800000000000001</v>
      </c>
      <c r="I8" s="16">
        <f t="shared" si="1"/>
        <v>0.98399999999999999</v>
      </c>
      <c r="J8" s="18">
        <f t="shared" si="2"/>
        <v>4.1000000000000002E-2</v>
      </c>
      <c r="K8" s="19">
        <f t="shared" si="3"/>
        <v>2.952</v>
      </c>
      <c r="L8" s="18">
        <f t="shared" si="4"/>
        <v>4.1000000000000002E-2</v>
      </c>
      <c r="M8" s="20">
        <f t="shared" si="5"/>
        <v>28.486800000000002</v>
      </c>
      <c r="N8" s="20">
        <f t="shared" si="6"/>
        <v>177120</v>
      </c>
      <c r="O8" s="18">
        <f t="shared" si="7"/>
        <v>3.9544753086419755E-2</v>
      </c>
      <c r="P8" s="9"/>
    </row>
    <row r="9" spans="1:16" x14ac:dyDescent="0.25">
      <c r="A9" s="21" t="s">
        <v>69</v>
      </c>
      <c r="B9" s="21" t="s">
        <v>0</v>
      </c>
      <c r="C9" s="15">
        <v>2E-3</v>
      </c>
      <c r="D9" s="15">
        <v>8.9999999999999993E-3</v>
      </c>
      <c r="E9" s="15">
        <v>76</v>
      </c>
      <c r="F9" s="15">
        <v>0.23</v>
      </c>
      <c r="G9" s="15">
        <v>136.4</v>
      </c>
      <c r="H9" s="16">
        <f t="shared" si="0"/>
        <v>0.27279999999999999</v>
      </c>
      <c r="I9" s="16">
        <f t="shared" si="1"/>
        <v>0.81840000000000002</v>
      </c>
      <c r="J9" s="18">
        <f t="shared" si="2"/>
        <v>3.4099999999999998E-2</v>
      </c>
      <c r="K9" s="19">
        <f t="shared" si="3"/>
        <v>2.4552</v>
      </c>
      <c r="L9" s="18">
        <f t="shared" si="4"/>
        <v>3.4099999999999998E-2</v>
      </c>
      <c r="M9" s="20">
        <f t="shared" si="5"/>
        <v>23.692680000000003</v>
      </c>
      <c r="N9" s="20">
        <f t="shared" si="6"/>
        <v>147312</v>
      </c>
      <c r="O9" s="18">
        <f t="shared" si="7"/>
        <v>3.2889660493827161E-2</v>
      </c>
      <c r="P9" s="9"/>
    </row>
    <row r="10" spans="1:16" x14ac:dyDescent="0.25">
      <c r="A10" s="21" t="s">
        <v>71</v>
      </c>
      <c r="B10" s="21" t="s">
        <v>72</v>
      </c>
      <c r="C10" s="15">
        <v>4.0000000000000001E-3</v>
      </c>
      <c r="D10" s="15">
        <v>1.2E-2</v>
      </c>
      <c r="E10" s="15">
        <v>112</v>
      </c>
      <c r="F10" s="15">
        <v>0.34</v>
      </c>
      <c r="G10" s="15">
        <v>103.2</v>
      </c>
      <c r="H10" s="16">
        <f t="shared" si="0"/>
        <v>0.2064</v>
      </c>
      <c r="I10" s="16">
        <f t="shared" si="1"/>
        <v>0.61919999999999997</v>
      </c>
      <c r="J10" s="18">
        <f t="shared" si="2"/>
        <v>2.58E-2</v>
      </c>
      <c r="K10" s="19">
        <f t="shared" si="3"/>
        <v>1.8575999999999999</v>
      </c>
      <c r="L10" s="18">
        <f t="shared" si="4"/>
        <v>2.58E-2</v>
      </c>
      <c r="M10" s="20">
        <f t="shared" si="5"/>
        <v>17.925840000000001</v>
      </c>
      <c r="N10" s="20">
        <f t="shared" si="6"/>
        <v>111456</v>
      </c>
      <c r="O10" s="18">
        <f t="shared" si="7"/>
        <v>2.4884259259259259E-2</v>
      </c>
      <c r="P10" s="9"/>
    </row>
    <row r="11" spans="1:16" x14ac:dyDescent="0.25">
      <c r="A11" s="21" t="s">
        <v>71</v>
      </c>
      <c r="B11" s="21" t="s">
        <v>1</v>
      </c>
      <c r="C11" s="15">
        <v>2.5000000000000001E-3</v>
      </c>
      <c r="D11" s="15">
        <v>1.2E-2</v>
      </c>
      <c r="E11" s="15">
        <v>118.75</v>
      </c>
      <c r="F11" s="15">
        <v>0.36</v>
      </c>
      <c r="G11" s="15">
        <v>87.3</v>
      </c>
      <c r="H11" s="16">
        <f t="shared" si="0"/>
        <v>0.17460000000000001</v>
      </c>
      <c r="I11" s="16">
        <f t="shared" si="1"/>
        <v>0.52380000000000004</v>
      </c>
      <c r="J11" s="18">
        <f t="shared" si="2"/>
        <v>2.1825000000000001E-2</v>
      </c>
      <c r="K11" s="19">
        <f t="shared" si="3"/>
        <v>1.5714000000000001</v>
      </c>
      <c r="L11" s="18">
        <f t="shared" si="4"/>
        <v>2.1825000000000001E-2</v>
      </c>
      <c r="M11" s="20">
        <f t="shared" si="5"/>
        <v>15.164010000000001</v>
      </c>
      <c r="N11" s="20">
        <f t="shared" si="6"/>
        <v>94284.000000000015</v>
      </c>
      <c r="O11" s="18">
        <f t="shared" si="7"/>
        <v>2.1050347222222224E-2</v>
      </c>
      <c r="P11" s="9"/>
    </row>
    <row r="12" spans="1:16" x14ac:dyDescent="0.25">
      <c r="A12" s="21" t="s">
        <v>73</v>
      </c>
      <c r="B12" s="21" t="s">
        <v>74</v>
      </c>
      <c r="C12" s="15">
        <v>5.0000000000000001E-3</v>
      </c>
      <c r="D12" s="15">
        <v>1.4999999999999999E-2</v>
      </c>
      <c r="E12" s="15">
        <v>141.75</v>
      </c>
      <c r="F12" s="15">
        <v>0.53</v>
      </c>
      <c r="G12" s="15">
        <v>64.900000000000006</v>
      </c>
      <c r="H12" s="16">
        <f t="shared" si="0"/>
        <v>0.1298</v>
      </c>
      <c r="I12" s="16">
        <f t="shared" si="1"/>
        <v>0.38939999999999997</v>
      </c>
      <c r="J12" s="18">
        <f t="shared" si="2"/>
        <v>1.6225E-2</v>
      </c>
      <c r="K12" s="19">
        <f t="shared" si="3"/>
        <v>1.1681999999999999</v>
      </c>
      <c r="L12" s="18">
        <f t="shared" si="4"/>
        <v>1.6225E-2</v>
      </c>
      <c r="M12" s="20">
        <f t="shared" si="5"/>
        <v>11.27313</v>
      </c>
      <c r="N12" s="20">
        <f t="shared" si="6"/>
        <v>70092</v>
      </c>
      <c r="O12" s="18">
        <f t="shared" si="7"/>
        <v>1.5649112654320986E-2</v>
      </c>
      <c r="P12" s="9"/>
    </row>
    <row r="13" spans="1:16" x14ac:dyDescent="0.25">
      <c r="A13" s="22" t="s">
        <v>73</v>
      </c>
      <c r="B13" s="21" t="s">
        <v>2</v>
      </c>
      <c r="C13" s="15">
        <v>3.0999999999999999E-3</v>
      </c>
      <c r="D13" s="15">
        <v>1.6E-2</v>
      </c>
      <c r="E13" s="15">
        <v>182.59</v>
      </c>
      <c r="F13" s="15">
        <v>0.55000000000000004</v>
      </c>
      <c r="G13" s="15">
        <v>56.7</v>
      </c>
      <c r="H13" s="16">
        <f t="shared" si="0"/>
        <v>0.1134</v>
      </c>
      <c r="I13" s="16">
        <f t="shared" si="1"/>
        <v>0.3402</v>
      </c>
      <c r="J13" s="18">
        <f t="shared" si="2"/>
        <v>1.4175E-2</v>
      </c>
      <c r="K13" s="19">
        <f t="shared" si="3"/>
        <v>1.0206</v>
      </c>
      <c r="L13" s="18">
        <f t="shared" si="4"/>
        <v>1.4175E-2</v>
      </c>
      <c r="M13" s="20">
        <f t="shared" si="5"/>
        <v>9.8487899999999993</v>
      </c>
      <c r="N13" s="20">
        <f t="shared" si="6"/>
        <v>61236</v>
      </c>
      <c r="O13" s="18">
        <f t="shared" si="7"/>
        <v>1.3671875E-2</v>
      </c>
      <c r="P13" s="9"/>
    </row>
    <row r="14" spans="1:16" x14ac:dyDescent="0.25">
      <c r="A14" s="22" t="s">
        <v>75</v>
      </c>
      <c r="B14" s="21" t="s">
        <v>76</v>
      </c>
      <c r="C14" s="15">
        <v>5.5999999999999999E-3</v>
      </c>
      <c r="D14" s="15">
        <v>1.7999999999999999E-2</v>
      </c>
      <c r="E14" s="15">
        <v>219.52</v>
      </c>
      <c r="F14" s="15">
        <v>0.66</v>
      </c>
      <c r="G14" s="15">
        <v>51.47</v>
      </c>
      <c r="H14" s="16">
        <f t="shared" si="0"/>
        <v>0.10294</v>
      </c>
      <c r="I14" s="16">
        <f t="shared" si="1"/>
        <v>0.30881999999999998</v>
      </c>
      <c r="J14" s="18">
        <f t="shared" si="2"/>
        <v>1.2867499999999999E-2</v>
      </c>
      <c r="K14" s="19">
        <f t="shared" si="3"/>
        <v>0.92646000000000006</v>
      </c>
      <c r="L14" s="18">
        <f t="shared" si="4"/>
        <v>1.28675E-2</v>
      </c>
      <c r="M14" s="20">
        <f t="shared" si="5"/>
        <v>8.9403390000000016</v>
      </c>
      <c r="N14" s="20">
        <f t="shared" si="6"/>
        <v>55587.600000000006</v>
      </c>
      <c r="O14" s="18">
        <f t="shared" si="7"/>
        <v>1.2410783179012346E-2</v>
      </c>
      <c r="P14" s="9"/>
    </row>
    <row r="15" spans="1:16" x14ac:dyDescent="0.25">
      <c r="A15" s="1" t="s">
        <v>77</v>
      </c>
      <c r="B15" s="2" t="s">
        <v>78</v>
      </c>
      <c r="C15" s="3">
        <v>0.63</v>
      </c>
      <c r="D15" s="3">
        <v>1.9E-2</v>
      </c>
      <c r="E15" s="3">
        <v>277.83</v>
      </c>
      <c r="F15" s="3">
        <v>0.84</v>
      </c>
      <c r="G15" s="3">
        <v>37.299999999999997</v>
      </c>
      <c r="H15" s="5">
        <f t="shared" si="0"/>
        <v>7.46E-2</v>
      </c>
      <c r="I15" s="5">
        <f t="shared" si="1"/>
        <v>0.2238</v>
      </c>
      <c r="J15" s="6">
        <f t="shared" si="2"/>
        <v>9.325E-3</v>
      </c>
      <c r="K15" s="7">
        <f t="shared" si="3"/>
        <v>0.6714</v>
      </c>
      <c r="L15" s="6">
        <f t="shared" si="4"/>
        <v>9.325E-3</v>
      </c>
      <c r="M15" s="8">
        <f t="shared" si="5"/>
        <v>6.4790100000000006</v>
      </c>
      <c r="N15" s="8">
        <f t="shared" si="6"/>
        <v>40284</v>
      </c>
      <c r="O15" s="6">
        <f t="shared" si="7"/>
        <v>8.9940200617283951E-3</v>
      </c>
      <c r="P15" s="9"/>
    </row>
    <row r="16" spans="1:16" x14ac:dyDescent="0.25">
      <c r="A16" s="1" t="s">
        <v>77</v>
      </c>
      <c r="B16" s="2" t="s">
        <v>79</v>
      </c>
      <c r="C16" s="3">
        <v>5.0000000000000001E-3</v>
      </c>
      <c r="D16" s="3">
        <v>2.1000000000000001E-2</v>
      </c>
      <c r="E16" s="3">
        <v>250</v>
      </c>
      <c r="F16" s="3">
        <v>0.76</v>
      </c>
      <c r="G16" s="3">
        <v>41.48</v>
      </c>
      <c r="H16" s="5">
        <f t="shared" si="0"/>
        <v>8.2959999999999992E-2</v>
      </c>
      <c r="I16" s="5">
        <f t="shared" si="1"/>
        <v>0.24887999999999999</v>
      </c>
      <c r="J16" s="6">
        <f t="shared" si="2"/>
        <v>1.0369999999999999E-2</v>
      </c>
      <c r="K16" s="7">
        <f t="shared" si="3"/>
        <v>0.74663999999999997</v>
      </c>
      <c r="L16" s="6">
        <f t="shared" si="4"/>
        <v>1.0369999999999999E-2</v>
      </c>
      <c r="M16" s="8">
        <f t="shared" si="5"/>
        <v>7.205076</v>
      </c>
      <c r="N16" s="8">
        <f t="shared" si="6"/>
        <v>44798.400000000001</v>
      </c>
      <c r="O16" s="6">
        <f t="shared" si="7"/>
        <v>1.000192901234568E-2</v>
      </c>
      <c r="P16" s="9"/>
    </row>
    <row r="17" spans="1:16" x14ac:dyDescent="0.25">
      <c r="A17" s="1" t="s">
        <v>77</v>
      </c>
      <c r="B17" s="2" t="s">
        <v>3</v>
      </c>
      <c r="C17" s="3">
        <v>4.0000000000000001E-3</v>
      </c>
      <c r="D17" s="3">
        <v>0.02</v>
      </c>
      <c r="E17" s="3">
        <v>304</v>
      </c>
      <c r="F17" s="3">
        <v>0.92</v>
      </c>
      <c r="G17" s="3">
        <v>34.43</v>
      </c>
      <c r="H17" s="5">
        <f t="shared" si="0"/>
        <v>6.8860000000000005E-2</v>
      </c>
      <c r="I17" s="5">
        <f t="shared" si="1"/>
        <v>0.20658000000000001</v>
      </c>
      <c r="J17" s="6">
        <f t="shared" si="2"/>
        <v>8.6075000000000006E-3</v>
      </c>
      <c r="K17" s="7">
        <f t="shared" si="3"/>
        <v>0.61974000000000007</v>
      </c>
      <c r="L17" s="6">
        <f t="shared" si="4"/>
        <v>8.6075000000000006E-3</v>
      </c>
      <c r="M17" s="8">
        <f t="shared" si="5"/>
        <v>5.9804910000000007</v>
      </c>
      <c r="N17" s="8">
        <f t="shared" si="6"/>
        <v>37184.400000000001</v>
      </c>
      <c r="O17" s="6">
        <f t="shared" si="7"/>
        <v>8.3019868827160503E-3</v>
      </c>
      <c r="P17" s="9"/>
    </row>
    <row r="18" spans="1:16" x14ac:dyDescent="0.25">
      <c r="A18" s="22" t="s">
        <v>80</v>
      </c>
      <c r="B18" s="21" t="s">
        <v>81</v>
      </c>
      <c r="C18" s="15">
        <v>8.0000000000000002E-3</v>
      </c>
      <c r="D18" s="15">
        <v>2.4E-2</v>
      </c>
      <c r="E18" s="15">
        <v>448</v>
      </c>
      <c r="F18" s="15">
        <v>1.36</v>
      </c>
      <c r="G18" s="15">
        <v>23.3</v>
      </c>
      <c r="H18" s="16">
        <f t="shared" si="0"/>
        <v>4.6600000000000003E-2</v>
      </c>
      <c r="I18" s="16">
        <f t="shared" si="1"/>
        <v>0.13980000000000001</v>
      </c>
      <c r="J18" s="18">
        <f t="shared" si="2"/>
        <v>5.8250000000000003E-3</v>
      </c>
      <c r="K18" s="19">
        <f t="shared" si="3"/>
        <v>0.4194</v>
      </c>
      <c r="L18" s="18">
        <f t="shared" si="4"/>
        <v>5.8250000000000003E-3</v>
      </c>
      <c r="M18" s="20">
        <f t="shared" si="5"/>
        <v>4.0472099999999998</v>
      </c>
      <c r="N18" s="20">
        <f t="shared" si="6"/>
        <v>25164</v>
      </c>
      <c r="O18" s="18">
        <f t="shared" si="7"/>
        <v>5.6182484567901233E-3</v>
      </c>
      <c r="P18" s="9"/>
    </row>
    <row r="19" spans="1:16" x14ac:dyDescent="0.25">
      <c r="A19" s="22" t="s">
        <v>80</v>
      </c>
      <c r="B19" s="21" t="s">
        <v>82</v>
      </c>
      <c r="C19" s="15">
        <v>6.3E-3</v>
      </c>
      <c r="D19" s="15">
        <v>2.3E-2</v>
      </c>
      <c r="E19" s="15">
        <v>396.9</v>
      </c>
      <c r="F19" s="15">
        <v>1.2</v>
      </c>
      <c r="G19" s="15">
        <v>26.09</v>
      </c>
      <c r="H19" s="16">
        <f t="shared" si="0"/>
        <v>5.2179999999999997E-2</v>
      </c>
      <c r="I19" s="16">
        <f t="shared" si="1"/>
        <v>0.15653999999999998</v>
      </c>
      <c r="J19" s="18">
        <f t="shared" si="2"/>
        <v>6.5224999999999997E-3</v>
      </c>
      <c r="K19" s="19">
        <f t="shared" si="3"/>
        <v>0.46961999999999998</v>
      </c>
      <c r="L19" s="18">
        <f t="shared" si="4"/>
        <v>6.5224999999999997E-3</v>
      </c>
      <c r="M19" s="20">
        <f t="shared" si="5"/>
        <v>4.5318329999999998</v>
      </c>
      <c r="N19" s="20">
        <f t="shared" si="6"/>
        <v>28177.200000000001</v>
      </c>
      <c r="O19" s="18">
        <f t="shared" si="7"/>
        <v>6.290991512345679E-3</v>
      </c>
      <c r="P19" s="9"/>
    </row>
    <row r="20" spans="1:16" x14ac:dyDescent="0.25">
      <c r="A20" s="22" t="s">
        <v>80</v>
      </c>
      <c r="B20" s="21" t="s">
        <v>4</v>
      </c>
      <c r="C20" s="15">
        <v>5.0000000000000001E-3</v>
      </c>
      <c r="D20" s="15">
        <v>2.4E-2</v>
      </c>
      <c r="E20" s="15">
        <v>475</v>
      </c>
      <c r="F20" s="15">
        <v>1.43</v>
      </c>
      <c r="G20" s="15">
        <v>21.08</v>
      </c>
      <c r="H20" s="16">
        <f t="shared" si="0"/>
        <v>4.2159999999999996E-2</v>
      </c>
      <c r="I20" s="16">
        <f t="shared" si="1"/>
        <v>0.12647999999999998</v>
      </c>
      <c r="J20" s="18">
        <f t="shared" si="2"/>
        <v>5.2699999999999995E-3</v>
      </c>
      <c r="K20" s="19">
        <f t="shared" si="3"/>
        <v>0.37943999999999994</v>
      </c>
      <c r="L20" s="18">
        <f t="shared" si="4"/>
        <v>5.2699999999999995E-3</v>
      </c>
      <c r="M20" s="20">
        <f t="shared" si="5"/>
        <v>3.6615959999999994</v>
      </c>
      <c r="N20" s="20">
        <f t="shared" si="6"/>
        <v>22766.399999999998</v>
      </c>
      <c r="O20" s="18">
        <f t="shared" si="7"/>
        <v>5.0829475308641972E-3</v>
      </c>
      <c r="P20" s="9"/>
    </row>
    <row r="21" spans="1:16" x14ac:dyDescent="0.25">
      <c r="A21" s="22" t="s">
        <v>80</v>
      </c>
      <c r="B21" s="21" t="s">
        <v>5</v>
      </c>
      <c r="C21" s="15">
        <v>3.0999999999999999E-3</v>
      </c>
      <c r="D21" s="15">
        <v>2.3E-2</v>
      </c>
      <c r="E21" s="15">
        <v>384.4</v>
      </c>
      <c r="F21" s="15">
        <v>1.1599999999999999</v>
      </c>
      <c r="G21" s="15">
        <v>25.59</v>
      </c>
      <c r="H21" s="16">
        <f t="shared" si="0"/>
        <v>5.1179999999999996E-2</v>
      </c>
      <c r="I21" s="16">
        <f t="shared" si="1"/>
        <v>0.15353999999999998</v>
      </c>
      <c r="J21" s="18">
        <f t="shared" si="2"/>
        <v>6.3974999999999995E-3</v>
      </c>
      <c r="K21" s="19">
        <f t="shared" si="3"/>
        <v>0.46061999999999997</v>
      </c>
      <c r="L21" s="18">
        <f t="shared" si="4"/>
        <v>6.3974999999999995E-3</v>
      </c>
      <c r="M21" s="20">
        <f t="shared" si="5"/>
        <v>4.4449829999999997</v>
      </c>
      <c r="N21" s="20">
        <f t="shared" si="6"/>
        <v>27637.199999999997</v>
      </c>
      <c r="O21" s="18">
        <f t="shared" si="7"/>
        <v>6.1704282407407402E-3</v>
      </c>
      <c r="P21" s="9"/>
    </row>
    <row r="22" spans="1:16" x14ac:dyDescent="0.25">
      <c r="A22" s="1" t="s">
        <v>83</v>
      </c>
      <c r="B22" s="2" t="s">
        <v>84</v>
      </c>
      <c r="C22" s="3">
        <v>0.01</v>
      </c>
      <c r="D22" s="3">
        <v>0.03</v>
      </c>
      <c r="E22" s="3">
        <v>700</v>
      </c>
      <c r="F22" s="3">
        <v>2.12</v>
      </c>
      <c r="G22" s="3">
        <v>14.74</v>
      </c>
      <c r="H22" s="5">
        <f t="shared" si="0"/>
        <v>2.9479999999999999E-2</v>
      </c>
      <c r="I22" s="5">
        <f t="shared" si="1"/>
        <v>8.8439999999999991E-2</v>
      </c>
      <c r="J22" s="6">
        <f t="shared" si="2"/>
        <v>3.6849999999999995E-3</v>
      </c>
      <c r="K22" s="7">
        <f t="shared" si="3"/>
        <v>0.26532</v>
      </c>
      <c r="L22" s="6">
        <f t="shared" si="4"/>
        <v>3.6849999999999999E-3</v>
      </c>
      <c r="M22" s="8">
        <f t="shared" si="5"/>
        <v>2.5603380000000002</v>
      </c>
      <c r="N22" s="8">
        <f t="shared" si="6"/>
        <v>15919.2</v>
      </c>
      <c r="O22" s="6">
        <f t="shared" si="7"/>
        <v>3.5542052469135802E-3</v>
      </c>
      <c r="P22" s="9"/>
    </row>
    <row r="23" spans="1:16" x14ac:dyDescent="0.25">
      <c r="A23" s="1" t="s">
        <v>83</v>
      </c>
      <c r="B23" s="2" t="s">
        <v>6</v>
      </c>
      <c r="C23" s="3">
        <v>6.3E-3</v>
      </c>
      <c r="D23" s="3">
        <v>3.1E-2</v>
      </c>
      <c r="E23" s="3">
        <v>754.11</v>
      </c>
      <c r="F23" s="3">
        <v>2.2799999999999998</v>
      </c>
      <c r="G23" s="3">
        <v>13.73</v>
      </c>
      <c r="H23" s="5">
        <f t="shared" si="0"/>
        <v>2.7460000000000002E-2</v>
      </c>
      <c r="I23" s="5">
        <f t="shared" si="1"/>
        <v>8.2380000000000009E-2</v>
      </c>
      <c r="J23" s="6">
        <f t="shared" si="2"/>
        <v>3.4325000000000002E-3</v>
      </c>
      <c r="K23" s="7">
        <f t="shared" si="3"/>
        <v>0.24714000000000003</v>
      </c>
      <c r="L23" s="6">
        <f t="shared" si="4"/>
        <v>3.4325000000000002E-3</v>
      </c>
      <c r="M23" s="8">
        <f t="shared" si="5"/>
        <v>2.3849010000000002</v>
      </c>
      <c r="N23" s="8">
        <f t="shared" si="6"/>
        <v>14828.400000000001</v>
      </c>
      <c r="O23" s="6">
        <f t="shared" si="7"/>
        <v>3.3106674382716054E-3</v>
      </c>
      <c r="P23" s="9"/>
    </row>
    <row r="24" spans="1:16" x14ac:dyDescent="0.25">
      <c r="A24" s="1" t="s">
        <v>83</v>
      </c>
      <c r="B24" s="2" t="s">
        <v>7</v>
      </c>
      <c r="C24" s="3">
        <v>5.0000000000000001E-3</v>
      </c>
      <c r="D24" s="3">
        <v>0.03</v>
      </c>
      <c r="E24" s="3">
        <v>650</v>
      </c>
      <c r="F24" s="3">
        <v>1.97</v>
      </c>
      <c r="G24" s="3">
        <v>15.94</v>
      </c>
      <c r="H24" s="5">
        <f t="shared" si="0"/>
        <v>3.1879999999999999E-2</v>
      </c>
      <c r="I24" s="5">
        <f t="shared" si="1"/>
        <v>9.5640000000000003E-2</v>
      </c>
      <c r="J24" s="6">
        <f t="shared" si="2"/>
        <v>3.9849999999999998E-3</v>
      </c>
      <c r="K24" s="7">
        <f t="shared" si="3"/>
        <v>0.28692000000000001</v>
      </c>
      <c r="L24" s="6">
        <f t="shared" si="4"/>
        <v>3.9849999999999998E-3</v>
      </c>
      <c r="M24" s="8">
        <f t="shared" si="5"/>
        <v>2.7687780000000002</v>
      </c>
      <c r="N24" s="8">
        <f t="shared" si="6"/>
        <v>17215.2</v>
      </c>
      <c r="O24" s="6">
        <f t="shared" si="7"/>
        <v>3.8435570987654321E-3</v>
      </c>
      <c r="P24" s="9"/>
    </row>
    <row r="25" spans="1:16" x14ac:dyDescent="0.25">
      <c r="A25" s="22" t="s">
        <v>85</v>
      </c>
      <c r="B25" s="21" t="s">
        <v>86</v>
      </c>
      <c r="C25" s="15">
        <v>0.01</v>
      </c>
      <c r="D25" s="15">
        <v>3.5000000000000003E-2</v>
      </c>
      <c r="E25" s="23">
        <v>1000</v>
      </c>
      <c r="F25" s="15">
        <v>3.02</v>
      </c>
      <c r="G25" s="15">
        <v>10.32</v>
      </c>
      <c r="H25" s="16">
        <f t="shared" si="0"/>
        <v>2.0640000000000002E-2</v>
      </c>
      <c r="I25" s="16">
        <f t="shared" si="1"/>
        <v>6.1920000000000003E-2</v>
      </c>
      <c r="J25" s="18">
        <f t="shared" si="2"/>
        <v>2.5800000000000003E-3</v>
      </c>
      <c r="K25" s="19">
        <f t="shared" si="3"/>
        <v>0.18576000000000001</v>
      </c>
      <c r="L25" s="18">
        <f t="shared" si="4"/>
        <v>2.5800000000000003E-3</v>
      </c>
      <c r="M25" s="20">
        <f t="shared" si="5"/>
        <v>1.7925840000000002</v>
      </c>
      <c r="N25" s="20">
        <f t="shared" si="6"/>
        <v>11145.6</v>
      </c>
      <c r="O25" s="18">
        <f t="shared" si="7"/>
        <v>2.488425925925926E-3</v>
      </c>
      <c r="P25" s="9"/>
    </row>
    <row r="26" spans="1:16" x14ac:dyDescent="0.25">
      <c r="A26" s="22" t="s">
        <v>85</v>
      </c>
      <c r="B26" s="21" t="s">
        <v>8</v>
      </c>
      <c r="C26" s="15">
        <v>8.0000000000000002E-3</v>
      </c>
      <c r="D26" s="15">
        <v>3.6999999999999998E-2</v>
      </c>
      <c r="E26" s="23">
        <v>1216</v>
      </c>
      <c r="F26" s="15">
        <v>3.68</v>
      </c>
      <c r="G26" s="15">
        <v>8.6300000000000008</v>
      </c>
      <c r="H26" s="16">
        <f t="shared" si="0"/>
        <v>1.7260000000000001E-2</v>
      </c>
      <c r="I26" s="16">
        <f t="shared" si="1"/>
        <v>5.1780000000000007E-2</v>
      </c>
      <c r="J26" s="18">
        <f t="shared" si="2"/>
        <v>2.1575000000000001E-3</v>
      </c>
      <c r="K26" s="19">
        <f t="shared" si="3"/>
        <v>0.15534000000000001</v>
      </c>
      <c r="L26" s="18">
        <f t="shared" si="4"/>
        <v>2.1575000000000001E-3</v>
      </c>
      <c r="M26" s="20">
        <f t="shared" si="5"/>
        <v>1.499031</v>
      </c>
      <c r="N26" s="20">
        <f t="shared" si="6"/>
        <v>9320.4</v>
      </c>
      <c r="O26" s="18">
        <f t="shared" si="7"/>
        <v>2.0809220679012344E-3</v>
      </c>
      <c r="P26" s="9"/>
    </row>
    <row r="27" spans="1:16" x14ac:dyDescent="0.25">
      <c r="A27" s="22" t="s">
        <v>85</v>
      </c>
      <c r="B27" s="21" t="s">
        <v>9</v>
      </c>
      <c r="C27" s="15">
        <v>6.3E-3</v>
      </c>
      <c r="D27" s="15">
        <v>3.5999999999999997E-2</v>
      </c>
      <c r="E27" s="23">
        <v>1031.94</v>
      </c>
      <c r="F27" s="15">
        <v>3.12</v>
      </c>
      <c r="G27" s="15">
        <v>10.050000000000001</v>
      </c>
      <c r="H27" s="16">
        <f t="shared" si="0"/>
        <v>2.01E-2</v>
      </c>
      <c r="I27" s="16">
        <f t="shared" si="1"/>
        <v>6.0299999999999999E-2</v>
      </c>
      <c r="J27" s="18">
        <f t="shared" si="2"/>
        <v>2.5125E-3</v>
      </c>
      <c r="K27" s="19">
        <f t="shared" si="3"/>
        <v>0.18090000000000001</v>
      </c>
      <c r="L27" s="18">
        <f t="shared" si="4"/>
        <v>2.5125E-3</v>
      </c>
      <c r="M27" s="20">
        <f t="shared" si="5"/>
        <v>1.7456850000000002</v>
      </c>
      <c r="N27" s="20">
        <f t="shared" si="6"/>
        <v>10854</v>
      </c>
      <c r="O27" s="18">
        <f t="shared" si="7"/>
        <v>2.4233217592592592E-3</v>
      </c>
      <c r="P27" s="9"/>
    </row>
    <row r="28" spans="1:16" x14ac:dyDescent="0.25">
      <c r="A28" s="22" t="s">
        <v>85</v>
      </c>
      <c r="B28" s="21" t="s">
        <v>10</v>
      </c>
      <c r="C28" s="15">
        <v>5.0000000000000001E-3</v>
      </c>
      <c r="D28" s="15">
        <v>3.5999999999999997E-2</v>
      </c>
      <c r="E28" s="23">
        <v>1025</v>
      </c>
      <c r="F28" s="15">
        <v>3.1</v>
      </c>
      <c r="G28" s="15">
        <v>10.02</v>
      </c>
      <c r="H28" s="16">
        <f t="shared" si="0"/>
        <v>2.0039999999999999E-2</v>
      </c>
      <c r="I28" s="16">
        <f t="shared" si="1"/>
        <v>6.0119999999999993E-2</v>
      </c>
      <c r="J28" s="18">
        <f t="shared" si="2"/>
        <v>2.5049999999999998E-3</v>
      </c>
      <c r="K28" s="19">
        <f t="shared" si="3"/>
        <v>0.18035999999999999</v>
      </c>
      <c r="L28" s="18">
        <f t="shared" si="4"/>
        <v>2.5049999999999998E-3</v>
      </c>
      <c r="M28" s="20">
        <f t="shared" si="5"/>
        <v>1.7404740000000001</v>
      </c>
      <c r="N28" s="20">
        <f t="shared" si="6"/>
        <v>10821.6</v>
      </c>
      <c r="O28" s="18">
        <f t="shared" si="7"/>
        <v>2.4160879629629632E-3</v>
      </c>
      <c r="P28" s="9"/>
    </row>
    <row r="29" spans="1:16" x14ac:dyDescent="0.25">
      <c r="A29" s="1" t="s">
        <v>87</v>
      </c>
      <c r="B29" s="2" t="s">
        <v>88</v>
      </c>
      <c r="C29" s="3">
        <v>1.5900000000000001E-2</v>
      </c>
      <c r="D29" s="3">
        <v>4.8000000000000001E-2</v>
      </c>
      <c r="E29" s="4">
        <v>1769.6</v>
      </c>
      <c r="F29" s="3">
        <v>5.36</v>
      </c>
      <c r="G29" s="3">
        <v>5.86</v>
      </c>
      <c r="H29" s="5">
        <f t="shared" si="0"/>
        <v>1.1720000000000001E-2</v>
      </c>
      <c r="I29" s="5">
        <f t="shared" si="1"/>
        <v>3.5160000000000004E-2</v>
      </c>
      <c r="J29" s="6">
        <f t="shared" si="2"/>
        <v>1.4650000000000002E-3</v>
      </c>
      <c r="K29" s="7">
        <f t="shared" si="3"/>
        <v>0.10548000000000002</v>
      </c>
      <c r="L29" s="6">
        <f t="shared" si="4"/>
        <v>1.4650000000000002E-3</v>
      </c>
      <c r="M29" s="8">
        <f t="shared" si="5"/>
        <v>1.0178820000000002</v>
      </c>
      <c r="N29" s="8">
        <f t="shared" si="6"/>
        <v>6328.8000000000011</v>
      </c>
      <c r="O29" s="6">
        <f t="shared" si="7"/>
        <v>1.4130015432098767E-3</v>
      </c>
      <c r="P29" s="9"/>
    </row>
    <row r="30" spans="1:16" x14ac:dyDescent="0.25">
      <c r="A30" s="1" t="s">
        <v>87</v>
      </c>
      <c r="B30" s="2" t="s">
        <v>11</v>
      </c>
      <c r="C30" s="3">
        <v>0.01</v>
      </c>
      <c r="D30" s="3">
        <v>4.7E-2</v>
      </c>
      <c r="E30" s="4">
        <v>1600</v>
      </c>
      <c r="F30" s="3">
        <v>4.84</v>
      </c>
      <c r="G30" s="3">
        <v>6.48</v>
      </c>
      <c r="H30" s="5">
        <f t="shared" si="0"/>
        <v>1.2960000000000001E-2</v>
      </c>
      <c r="I30" s="5">
        <f t="shared" si="1"/>
        <v>3.8880000000000005E-2</v>
      </c>
      <c r="J30" s="6">
        <f t="shared" si="2"/>
        <v>1.6200000000000001E-3</v>
      </c>
      <c r="K30" s="7">
        <f t="shared" si="3"/>
        <v>0.11664000000000001</v>
      </c>
      <c r="L30" s="6">
        <f t="shared" si="4"/>
        <v>1.6200000000000001E-3</v>
      </c>
      <c r="M30" s="8">
        <f t="shared" si="5"/>
        <v>1.1255760000000001</v>
      </c>
      <c r="N30" s="8">
        <f t="shared" si="6"/>
        <v>6998.4000000000005</v>
      </c>
      <c r="O30" s="6">
        <f t="shared" si="7"/>
        <v>1.5625000000000001E-3</v>
      </c>
      <c r="P30" s="9"/>
    </row>
    <row r="31" spans="1:16" x14ac:dyDescent="0.25">
      <c r="A31" s="1" t="s">
        <v>87</v>
      </c>
      <c r="B31" s="2" t="s">
        <v>12</v>
      </c>
      <c r="C31" s="3">
        <v>0.01</v>
      </c>
      <c r="D31" s="3">
        <v>4.9000000000000002E-2</v>
      </c>
      <c r="E31" s="4">
        <v>1900</v>
      </c>
      <c r="F31" s="3">
        <v>5.75</v>
      </c>
      <c r="G31" s="3">
        <v>5.46</v>
      </c>
      <c r="H31" s="5">
        <f t="shared" si="0"/>
        <v>1.0919999999999999E-2</v>
      </c>
      <c r="I31" s="5">
        <f t="shared" si="1"/>
        <v>3.2759999999999997E-2</v>
      </c>
      <c r="J31" s="6">
        <f t="shared" si="2"/>
        <v>1.3649999999999999E-3</v>
      </c>
      <c r="K31" s="7">
        <f t="shared" si="3"/>
        <v>9.8279999999999992E-2</v>
      </c>
      <c r="L31" s="6">
        <f t="shared" si="4"/>
        <v>1.3649999999999999E-3</v>
      </c>
      <c r="M31" s="8">
        <f t="shared" si="5"/>
        <v>0.94840199999999997</v>
      </c>
      <c r="N31" s="8">
        <f t="shared" si="6"/>
        <v>5896.7999999999993</v>
      </c>
      <c r="O31" s="6">
        <f t="shared" si="7"/>
        <v>1.3165509259259257E-3</v>
      </c>
      <c r="P31" s="9"/>
    </row>
    <row r="32" spans="1:16" x14ac:dyDescent="0.25">
      <c r="A32" s="1" t="s">
        <v>87</v>
      </c>
      <c r="B32" s="2" t="s">
        <v>13</v>
      </c>
      <c r="C32" s="3">
        <v>6.3E-3</v>
      </c>
      <c r="D32" s="3">
        <v>4.7E-2</v>
      </c>
      <c r="E32" s="4">
        <v>1627.29</v>
      </c>
      <c r="F32" s="3">
        <v>4.92</v>
      </c>
      <c r="G32" s="3">
        <v>6.37</v>
      </c>
      <c r="H32" s="5">
        <f t="shared" si="0"/>
        <v>1.274E-2</v>
      </c>
      <c r="I32" s="5">
        <f t="shared" si="1"/>
        <v>3.8219999999999997E-2</v>
      </c>
      <c r="J32" s="6">
        <f t="shared" si="2"/>
        <v>1.5924999999999999E-3</v>
      </c>
      <c r="K32" s="7">
        <f t="shared" si="3"/>
        <v>0.11466</v>
      </c>
      <c r="L32" s="6">
        <f t="shared" si="4"/>
        <v>1.5924999999999999E-3</v>
      </c>
      <c r="M32" s="8">
        <f t="shared" si="5"/>
        <v>1.1064689999999999</v>
      </c>
      <c r="N32" s="8">
        <f t="shared" si="6"/>
        <v>6879.5999999999995</v>
      </c>
      <c r="O32" s="6">
        <f t="shared" si="7"/>
        <v>1.5359760802469134E-3</v>
      </c>
      <c r="P32" s="9"/>
    </row>
    <row r="33" spans="1:16" x14ac:dyDescent="0.25">
      <c r="A33" s="1" t="s">
        <v>87</v>
      </c>
      <c r="B33" s="2" t="s">
        <v>14</v>
      </c>
      <c r="C33" s="3">
        <v>5.0000000000000001E-3</v>
      </c>
      <c r="D33" s="3">
        <v>4.7E-2</v>
      </c>
      <c r="E33" s="4">
        <v>1625</v>
      </c>
      <c r="F33" s="3">
        <v>4.91</v>
      </c>
      <c r="G33" s="3">
        <v>6.39</v>
      </c>
      <c r="H33" s="5">
        <f t="shared" si="0"/>
        <v>1.278E-2</v>
      </c>
      <c r="I33" s="5">
        <f t="shared" si="1"/>
        <v>3.8339999999999999E-2</v>
      </c>
      <c r="J33" s="6">
        <f t="shared" si="2"/>
        <v>1.5975E-3</v>
      </c>
      <c r="K33" s="7">
        <f t="shared" si="3"/>
        <v>0.11502</v>
      </c>
      <c r="L33" s="6">
        <f t="shared" si="4"/>
        <v>1.5975E-3</v>
      </c>
      <c r="M33" s="8">
        <f t="shared" si="5"/>
        <v>1.1099430000000001</v>
      </c>
      <c r="N33" s="8">
        <f t="shared" si="6"/>
        <v>6901.2</v>
      </c>
      <c r="O33" s="6">
        <f t="shared" si="7"/>
        <v>1.5407986111111111E-3</v>
      </c>
      <c r="P33" s="9"/>
    </row>
    <row r="34" spans="1:16" x14ac:dyDescent="0.25">
      <c r="A34" s="22" t="s">
        <v>89</v>
      </c>
      <c r="B34" s="21" t="s">
        <v>90</v>
      </c>
      <c r="C34" s="15">
        <v>2.01E-2</v>
      </c>
      <c r="D34" s="15">
        <v>0.06</v>
      </c>
      <c r="E34" s="23">
        <v>2828</v>
      </c>
      <c r="F34" s="15">
        <v>8.56</v>
      </c>
      <c r="G34" s="15">
        <v>3.67</v>
      </c>
      <c r="H34" s="16">
        <f t="shared" si="0"/>
        <v>7.3400000000000002E-3</v>
      </c>
      <c r="I34" s="16">
        <f t="shared" si="1"/>
        <v>2.2020000000000001E-2</v>
      </c>
      <c r="J34" s="18">
        <f t="shared" si="2"/>
        <v>9.1750000000000002E-4</v>
      </c>
      <c r="K34" s="19">
        <f t="shared" si="3"/>
        <v>6.6060000000000008E-2</v>
      </c>
      <c r="L34" s="18">
        <f t="shared" si="4"/>
        <v>9.1750000000000013E-4</v>
      </c>
      <c r="M34" s="20">
        <f t="shared" si="5"/>
        <v>0.63747900000000013</v>
      </c>
      <c r="N34" s="20">
        <f t="shared" si="6"/>
        <v>3963.6000000000004</v>
      </c>
      <c r="O34" s="18">
        <f t="shared" si="7"/>
        <v>8.8493441358024696E-4</v>
      </c>
      <c r="P34" s="9"/>
    </row>
    <row r="35" spans="1:16" x14ac:dyDescent="0.25">
      <c r="A35" s="22" t="s">
        <v>89</v>
      </c>
      <c r="B35" s="21" t="s">
        <v>15</v>
      </c>
      <c r="C35" s="15">
        <v>1.1299999999999999E-2</v>
      </c>
      <c r="D35" s="15">
        <v>5.8000000000000003E-2</v>
      </c>
      <c r="E35" s="23">
        <v>2426.3000000000002</v>
      </c>
      <c r="F35" s="15">
        <v>7.35</v>
      </c>
      <c r="G35" s="15">
        <v>4.2699999999999996</v>
      </c>
      <c r="H35" s="16">
        <f t="shared" si="0"/>
        <v>8.539999999999999E-3</v>
      </c>
      <c r="I35" s="16">
        <f t="shared" si="1"/>
        <v>2.5619999999999997E-2</v>
      </c>
      <c r="J35" s="18">
        <f t="shared" si="2"/>
        <v>1.0674999999999999E-3</v>
      </c>
      <c r="K35" s="19">
        <f t="shared" si="3"/>
        <v>7.6859999999999984E-2</v>
      </c>
      <c r="L35" s="18">
        <f t="shared" si="4"/>
        <v>1.0674999999999999E-3</v>
      </c>
      <c r="M35" s="20">
        <f t="shared" si="5"/>
        <v>0.74169899999999989</v>
      </c>
      <c r="N35" s="20">
        <f t="shared" si="6"/>
        <v>4611.5999999999995</v>
      </c>
      <c r="O35" s="18">
        <f t="shared" si="7"/>
        <v>1.0296103395061728E-3</v>
      </c>
      <c r="P35" s="9"/>
    </row>
    <row r="36" spans="1:16" x14ac:dyDescent="0.25">
      <c r="A36" s="22" t="s">
        <v>89</v>
      </c>
      <c r="B36" s="21" t="s">
        <v>16</v>
      </c>
      <c r="C36" s="15">
        <v>0.01</v>
      </c>
      <c r="D36" s="15">
        <v>5.8999999999999997E-2</v>
      </c>
      <c r="E36" s="23">
        <v>2600</v>
      </c>
      <c r="F36" s="15">
        <v>7.87</v>
      </c>
      <c r="G36" s="15">
        <v>4</v>
      </c>
      <c r="H36" s="16">
        <f t="shared" si="0"/>
        <v>8.0000000000000002E-3</v>
      </c>
      <c r="I36" s="16">
        <f t="shared" si="1"/>
        <v>2.4E-2</v>
      </c>
      <c r="J36" s="18">
        <f t="shared" si="2"/>
        <v>1E-3</v>
      </c>
      <c r="K36" s="19">
        <f t="shared" si="3"/>
        <v>7.2000000000000008E-2</v>
      </c>
      <c r="L36" s="18">
        <f t="shared" si="4"/>
        <v>1E-3</v>
      </c>
      <c r="M36" s="20">
        <f t="shared" si="5"/>
        <v>0.69480000000000008</v>
      </c>
      <c r="N36" s="20">
        <f t="shared" si="6"/>
        <v>4320.0000000000009</v>
      </c>
      <c r="O36" s="18">
        <f t="shared" si="7"/>
        <v>9.6450617283950634E-4</v>
      </c>
      <c r="P36" s="9"/>
    </row>
    <row r="37" spans="1:16" x14ac:dyDescent="0.25">
      <c r="A37" s="22" t="s">
        <v>89</v>
      </c>
      <c r="B37" s="21" t="s">
        <v>17</v>
      </c>
      <c r="C37" s="15">
        <v>6.3E-3</v>
      </c>
      <c r="D37" s="15">
        <v>5.8999999999999997E-2</v>
      </c>
      <c r="E37" s="23">
        <v>2579.85</v>
      </c>
      <c r="F37" s="15">
        <v>7.81</v>
      </c>
      <c r="G37" s="15">
        <v>4.0199999999999996</v>
      </c>
      <c r="H37" s="16">
        <f t="shared" si="0"/>
        <v>8.0399999999999985E-3</v>
      </c>
      <c r="I37" s="16">
        <f t="shared" si="1"/>
        <v>2.4119999999999996E-2</v>
      </c>
      <c r="J37" s="18">
        <f t="shared" si="2"/>
        <v>1.0049999999999998E-3</v>
      </c>
      <c r="K37" s="19">
        <f t="shared" si="3"/>
        <v>7.235999999999998E-2</v>
      </c>
      <c r="L37" s="18">
        <f t="shared" si="4"/>
        <v>1.0049999999999998E-3</v>
      </c>
      <c r="M37" s="20">
        <f t="shared" si="5"/>
        <v>0.69827399999999984</v>
      </c>
      <c r="N37" s="20">
        <f t="shared" si="6"/>
        <v>4341.5999999999985</v>
      </c>
      <c r="O37" s="18">
        <f t="shared" si="7"/>
        <v>9.6932870370370337E-4</v>
      </c>
      <c r="P37" s="9"/>
    </row>
    <row r="38" spans="1:16" x14ac:dyDescent="0.25">
      <c r="A38" s="22" t="s">
        <v>89</v>
      </c>
      <c r="B38" s="21" t="s">
        <v>18</v>
      </c>
      <c r="C38" s="15">
        <v>5.0000000000000001E-3</v>
      </c>
      <c r="D38" s="15">
        <v>5.8999999999999997E-2</v>
      </c>
      <c r="E38" s="23">
        <v>2625</v>
      </c>
      <c r="F38" s="15">
        <v>7.95</v>
      </c>
      <c r="G38" s="15">
        <v>3.99</v>
      </c>
      <c r="H38" s="16">
        <f t="shared" si="0"/>
        <v>7.980000000000001E-3</v>
      </c>
      <c r="I38" s="16">
        <f t="shared" si="1"/>
        <v>2.3940000000000003E-2</v>
      </c>
      <c r="J38" s="18">
        <f t="shared" si="2"/>
        <v>9.9750000000000012E-4</v>
      </c>
      <c r="K38" s="19">
        <f t="shared" si="3"/>
        <v>7.1820000000000009E-2</v>
      </c>
      <c r="L38" s="18">
        <f t="shared" si="4"/>
        <v>9.9750000000000012E-4</v>
      </c>
      <c r="M38" s="20">
        <f t="shared" si="5"/>
        <v>0.6930630000000001</v>
      </c>
      <c r="N38" s="20">
        <f t="shared" si="6"/>
        <v>4309.2000000000007</v>
      </c>
      <c r="O38" s="18">
        <f t="shared" si="7"/>
        <v>9.620949074074076E-4</v>
      </c>
      <c r="P38" s="9"/>
    </row>
    <row r="39" spans="1:16" x14ac:dyDescent="0.25">
      <c r="A39" s="1" t="s">
        <v>91</v>
      </c>
      <c r="B39" s="2" t="s">
        <v>92</v>
      </c>
      <c r="C39" s="3">
        <v>2.53E-2</v>
      </c>
      <c r="D39" s="3">
        <v>7.2999999999999995E-2</v>
      </c>
      <c r="E39" s="4">
        <v>4480</v>
      </c>
      <c r="F39" s="3">
        <v>13.56</v>
      </c>
      <c r="G39" s="3">
        <v>2.31</v>
      </c>
      <c r="H39" s="5">
        <f t="shared" si="0"/>
        <v>4.62E-3</v>
      </c>
      <c r="I39" s="5">
        <f t="shared" si="1"/>
        <v>1.3860000000000001E-2</v>
      </c>
      <c r="J39" s="6">
        <f t="shared" si="2"/>
        <v>5.775E-4</v>
      </c>
      <c r="K39" s="7">
        <f t="shared" si="3"/>
        <v>4.1579999999999999E-2</v>
      </c>
      <c r="L39" s="6">
        <f t="shared" si="4"/>
        <v>5.775E-4</v>
      </c>
      <c r="M39" s="8">
        <f t="shared" si="5"/>
        <v>0.40124700000000002</v>
      </c>
      <c r="N39" s="8">
        <f t="shared" si="6"/>
        <v>2494.7999999999997</v>
      </c>
      <c r="O39" s="6">
        <f t="shared" si="7"/>
        <v>5.5700231481481475E-4</v>
      </c>
      <c r="P39" s="9"/>
    </row>
    <row r="40" spans="1:16" x14ac:dyDescent="0.25">
      <c r="A40" s="1" t="s">
        <v>91</v>
      </c>
      <c r="B40" s="2" t="s">
        <v>19</v>
      </c>
      <c r="C40" s="3">
        <v>1.4200000000000001E-2</v>
      </c>
      <c r="D40" s="3">
        <v>7.2999999999999995E-2</v>
      </c>
      <c r="E40" s="4">
        <v>3830.4</v>
      </c>
      <c r="F40" s="3">
        <v>11.49</v>
      </c>
      <c r="G40" s="3">
        <v>2.7</v>
      </c>
      <c r="H40" s="5">
        <f t="shared" si="0"/>
        <v>5.4000000000000003E-3</v>
      </c>
      <c r="I40" s="5">
        <f t="shared" si="1"/>
        <v>1.6199999999999999E-2</v>
      </c>
      <c r="J40" s="6">
        <f t="shared" si="2"/>
        <v>6.7499999999999993E-4</v>
      </c>
      <c r="K40" s="7">
        <f t="shared" si="3"/>
        <v>4.8600000000000004E-2</v>
      </c>
      <c r="L40" s="6">
        <f t="shared" si="4"/>
        <v>6.7500000000000004E-4</v>
      </c>
      <c r="M40" s="8">
        <f t="shared" si="5"/>
        <v>0.46899000000000007</v>
      </c>
      <c r="N40" s="8">
        <f t="shared" si="6"/>
        <v>2916.0000000000005</v>
      </c>
      <c r="O40" s="6">
        <f t="shared" si="7"/>
        <v>6.5104166666666674E-4</v>
      </c>
      <c r="P40" s="9"/>
    </row>
    <row r="41" spans="1:16" x14ac:dyDescent="0.25">
      <c r="A41" s="1" t="s">
        <v>91</v>
      </c>
      <c r="B41" s="2" t="s">
        <v>20</v>
      </c>
      <c r="C41" s="3">
        <v>0.01</v>
      </c>
      <c r="D41" s="3">
        <v>7.2999999999999995E-2</v>
      </c>
      <c r="E41" s="4">
        <v>4100</v>
      </c>
      <c r="F41" s="3">
        <v>12.4</v>
      </c>
      <c r="G41" s="3">
        <v>2.5299999999999998</v>
      </c>
      <c r="H41" s="5">
        <f t="shared" si="0"/>
        <v>5.0599999999999994E-3</v>
      </c>
      <c r="I41" s="5">
        <f t="shared" si="1"/>
        <v>1.5179999999999999E-2</v>
      </c>
      <c r="J41" s="6">
        <f t="shared" si="2"/>
        <v>6.3249999999999992E-4</v>
      </c>
      <c r="K41" s="7">
        <f t="shared" si="3"/>
        <v>4.5539999999999997E-2</v>
      </c>
      <c r="L41" s="6">
        <f t="shared" si="4"/>
        <v>6.3249999999999992E-4</v>
      </c>
      <c r="M41" s="8">
        <f t="shared" si="5"/>
        <v>0.43946099999999999</v>
      </c>
      <c r="N41" s="8">
        <f t="shared" si="6"/>
        <v>2732.3999999999996</v>
      </c>
      <c r="O41" s="6">
        <f t="shared" si="7"/>
        <v>6.1005015432098752E-4</v>
      </c>
      <c r="P41" s="9"/>
    </row>
    <row r="42" spans="1:16" x14ac:dyDescent="0.25">
      <c r="A42" s="1" t="s">
        <v>91</v>
      </c>
      <c r="B42" s="2" t="s">
        <v>21</v>
      </c>
      <c r="C42" s="3">
        <v>6.3E-3</v>
      </c>
      <c r="D42" s="3">
        <v>7.2999999999999995E-2</v>
      </c>
      <c r="E42" s="4">
        <v>4167.5</v>
      </c>
      <c r="F42" s="3">
        <v>12.61</v>
      </c>
      <c r="G42" s="3">
        <v>2.4900000000000002</v>
      </c>
      <c r="H42" s="5">
        <f t="shared" si="0"/>
        <v>4.9800000000000001E-3</v>
      </c>
      <c r="I42" s="5">
        <f t="shared" si="1"/>
        <v>1.494E-2</v>
      </c>
      <c r="J42" s="6">
        <f t="shared" si="2"/>
        <v>6.2250000000000001E-4</v>
      </c>
      <c r="K42" s="7">
        <f t="shared" si="3"/>
        <v>4.4819999999999999E-2</v>
      </c>
      <c r="L42" s="6">
        <f t="shared" si="4"/>
        <v>6.2250000000000001E-4</v>
      </c>
      <c r="M42" s="8">
        <f t="shared" si="5"/>
        <v>0.43251299999999998</v>
      </c>
      <c r="N42" s="8">
        <f t="shared" si="6"/>
        <v>2689.2</v>
      </c>
      <c r="O42" s="6">
        <f t="shared" si="7"/>
        <v>6.0040509259259259E-4</v>
      </c>
      <c r="P42" s="9"/>
    </row>
    <row r="43" spans="1:16" x14ac:dyDescent="0.25">
      <c r="A43" s="22" t="s">
        <v>93</v>
      </c>
      <c r="B43" s="21" t="s">
        <v>94</v>
      </c>
      <c r="C43" s="15">
        <v>3.2000000000000001E-2</v>
      </c>
      <c r="D43" s="15">
        <v>9.6000000000000002E-2</v>
      </c>
      <c r="E43" s="23">
        <v>7168</v>
      </c>
      <c r="F43" s="15">
        <v>21.69</v>
      </c>
      <c r="G43" s="15">
        <v>1.45</v>
      </c>
      <c r="H43" s="16">
        <f t="shared" si="0"/>
        <v>2.8999999999999998E-3</v>
      </c>
      <c r="I43" s="16">
        <f t="shared" si="1"/>
        <v>8.6999999999999994E-3</v>
      </c>
      <c r="J43" s="18">
        <f t="shared" si="2"/>
        <v>3.6249999999999998E-4</v>
      </c>
      <c r="K43" s="19">
        <f t="shared" si="3"/>
        <v>2.6099999999999998E-2</v>
      </c>
      <c r="L43" s="18">
        <f t="shared" si="4"/>
        <v>3.6249999999999998E-4</v>
      </c>
      <c r="M43" s="20">
        <f t="shared" si="5"/>
        <v>0.25186500000000001</v>
      </c>
      <c r="N43" s="20">
        <f t="shared" si="6"/>
        <v>1566</v>
      </c>
      <c r="O43" s="18">
        <f t="shared" si="7"/>
        <v>3.4963348765432097E-4</v>
      </c>
      <c r="P43" s="9"/>
    </row>
    <row r="44" spans="1:16" x14ac:dyDescent="0.25">
      <c r="A44" s="22" t="s">
        <v>93</v>
      </c>
      <c r="B44" s="21" t="s">
        <v>22</v>
      </c>
      <c r="C44" s="15">
        <v>1.7899999999999999E-2</v>
      </c>
      <c r="D44" s="15">
        <v>9.2999999999999999E-2</v>
      </c>
      <c r="E44" s="23">
        <v>6087.6</v>
      </c>
      <c r="F44" s="15">
        <v>18.43</v>
      </c>
      <c r="G44" s="15">
        <v>1.7</v>
      </c>
      <c r="H44" s="16">
        <f t="shared" si="0"/>
        <v>3.3999999999999998E-3</v>
      </c>
      <c r="I44" s="16">
        <f t="shared" si="1"/>
        <v>1.0199999999999999E-2</v>
      </c>
      <c r="J44" s="18">
        <f t="shared" si="2"/>
        <v>4.2499999999999998E-4</v>
      </c>
      <c r="K44" s="19">
        <f t="shared" si="3"/>
        <v>3.0599999999999999E-2</v>
      </c>
      <c r="L44" s="18">
        <f t="shared" si="4"/>
        <v>4.2499999999999998E-4</v>
      </c>
      <c r="M44" s="20">
        <f t="shared" si="5"/>
        <v>0.29529</v>
      </c>
      <c r="N44" s="20">
        <f t="shared" si="6"/>
        <v>1836</v>
      </c>
      <c r="O44" s="18">
        <f t="shared" si="7"/>
        <v>4.099151234567901E-4</v>
      </c>
      <c r="P44" s="9"/>
    </row>
    <row r="45" spans="1:16" x14ac:dyDescent="0.25">
      <c r="A45" s="22" t="s">
        <v>93</v>
      </c>
      <c r="B45" s="21" t="s">
        <v>23</v>
      </c>
      <c r="C45" s="15">
        <v>0.01</v>
      </c>
      <c r="D45" s="15">
        <v>9.5000000000000001E-2</v>
      </c>
      <c r="E45" s="23">
        <v>6500</v>
      </c>
      <c r="F45" s="15">
        <v>19.66</v>
      </c>
      <c r="G45" s="15">
        <v>1.75</v>
      </c>
      <c r="H45" s="16">
        <f t="shared" si="0"/>
        <v>3.5000000000000001E-3</v>
      </c>
      <c r="I45" s="16">
        <f t="shared" si="1"/>
        <v>1.0500000000000001E-2</v>
      </c>
      <c r="J45" s="18">
        <f t="shared" si="2"/>
        <v>4.3750000000000001E-4</v>
      </c>
      <c r="K45" s="19">
        <f t="shared" si="3"/>
        <v>3.15E-2</v>
      </c>
      <c r="L45" s="18">
        <f t="shared" si="4"/>
        <v>4.3750000000000001E-4</v>
      </c>
      <c r="M45" s="20">
        <f t="shared" si="5"/>
        <v>0.303975</v>
      </c>
      <c r="N45" s="20">
        <f t="shared" si="6"/>
        <v>1890</v>
      </c>
      <c r="O45" s="18">
        <f t="shared" si="7"/>
        <v>4.2197145061728393E-4</v>
      </c>
      <c r="P45" s="9"/>
    </row>
    <row r="46" spans="1:16" x14ac:dyDescent="0.25">
      <c r="A46" s="22" t="s">
        <v>93</v>
      </c>
      <c r="B46" s="21" t="s">
        <v>24</v>
      </c>
      <c r="C46" s="15">
        <v>6.3E-3</v>
      </c>
      <c r="D46" s="15">
        <v>9.5000000000000001E-2</v>
      </c>
      <c r="E46" s="23">
        <v>6548.9</v>
      </c>
      <c r="F46" s="15">
        <v>19.82</v>
      </c>
      <c r="G46" s="15">
        <v>1.58</v>
      </c>
      <c r="H46" s="16">
        <f t="shared" si="0"/>
        <v>3.16E-3</v>
      </c>
      <c r="I46" s="16">
        <f t="shared" si="1"/>
        <v>9.4800000000000006E-3</v>
      </c>
      <c r="J46" s="18">
        <f t="shared" si="2"/>
        <v>3.9500000000000001E-4</v>
      </c>
      <c r="K46" s="19">
        <f t="shared" si="3"/>
        <v>2.844E-2</v>
      </c>
      <c r="L46" s="18">
        <f t="shared" si="4"/>
        <v>3.9500000000000001E-4</v>
      </c>
      <c r="M46" s="20">
        <f t="shared" si="5"/>
        <v>0.27444600000000002</v>
      </c>
      <c r="N46" s="20">
        <f t="shared" si="6"/>
        <v>1706.4</v>
      </c>
      <c r="O46" s="18">
        <f t="shared" si="7"/>
        <v>3.8097993827160498E-4</v>
      </c>
      <c r="P46" s="9"/>
    </row>
    <row r="47" spans="1:16" x14ac:dyDescent="0.25">
      <c r="A47" s="1" t="s">
        <v>95</v>
      </c>
      <c r="B47" s="2" t="s">
        <v>25</v>
      </c>
      <c r="C47" s="3">
        <v>1.5900000000000001E-2</v>
      </c>
      <c r="D47" s="3">
        <v>0.115</v>
      </c>
      <c r="E47" s="4">
        <v>9353.6</v>
      </c>
      <c r="F47" s="3">
        <v>28.31</v>
      </c>
      <c r="G47" s="3">
        <v>1.1100000000000001</v>
      </c>
      <c r="H47" s="5">
        <f t="shared" si="0"/>
        <v>2.2200000000000002E-3</v>
      </c>
      <c r="I47" s="5">
        <f t="shared" si="1"/>
        <v>6.660000000000001E-3</v>
      </c>
      <c r="J47" s="6">
        <f t="shared" si="2"/>
        <v>2.7750000000000002E-4</v>
      </c>
      <c r="K47" s="7">
        <f t="shared" si="3"/>
        <v>1.9980000000000001E-2</v>
      </c>
      <c r="L47" s="6">
        <f t="shared" si="4"/>
        <v>2.7750000000000002E-4</v>
      </c>
      <c r="M47" s="8">
        <f t="shared" si="5"/>
        <v>0.19280700000000001</v>
      </c>
      <c r="N47" s="8">
        <f t="shared" si="6"/>
        <v>1198.8000000000002</v>
      </c>
      <c r="O47" s="6">
        <f t="shared" si="7"/>
        <v>2.6765046296296302E-4</v>
      </c>
      <c r="P47" s="9"/>
    </row>
    <row r="48" spans="1:16" x14ac:dyDescent="0.25">
      <c r="A48" s="1" t="s">
        <v>95</v>
      </c>
      <c r="B48" s="2" t="s">
        <v>26</v>
      </c>
      <c r="C48" s="3">
        <v>1.4200000000000001E-2</v>
      </c>
      <c r="D48" s="3">
        <v>0.11600000000000001</v>
      </c>
      <c r="E48" s="4">
        <v>9878.4</v>
      </c>
      <c r="F48" s="3">
        <v>29.89</v>
      </c>
      <c r="G48" s="3">
        <v>1.0900000000000001</v>
      </c>
      <c r="H48" s="5">
        <f t="shared" si="0"/>
        <v>2.1800000000000001E-3</v>
      </c>
      <c r="I48" s="5">
        <f t="shared" si="1"/>
        <v>6.5400000000000007E-3</v>
      </c>
      <c r="J48" s="6">
        <f t="shared" si="2"/>
        <v>2.7250000000000001E-4</v>
      </c>
      <c r="K48" s="7">
        <f t="shared" si="3"/>
        <v>1.9620000000000002E-2</v>
      </c>
      <c r="L48" s="6">
        <f t="shared" si="4"/>
        <v>2.7250000000000001E-4</v>
      </c>
      <c r="M48" s="8">
        <f t="shared" si="5"/>
        <v>0.18933300000000003</v>
      </c>
      <c r="N48" s="8">
        <f t="shared" si="6"/>
        <v>1177.2</v>
      </c>
      <c r="O48" s="6">
        <f t="shared" si="7"/>
        <v>2.6282793209876545E-4</v>
      </c>
      <c r="P48" s="9"/>
    </row>
    <row r="49" spans="1:16" x14ac:dyDescent="0.25">
      <c r="A49" s="1" t="s">
        <v>95</v>
      </c>
      <c r="B49" s="2" t="s">
        <v>27</v>
      </c>
      <c r="C49" s="3">
        <v>0.01</v>
      </c>
      <c r="D49" s="3">
        <v>0.11600000000000001</v>
      </c>
      <c r="E49" s="4">
        <v>10530</v>
      </c>
      <c r="F49" s="3">
        <v>31.76</v>
      </c>
      <c r="G49" s="3">
        <v>0.98</v>
      </c>
      <c r="H49" s="5">
        <f t="shared" si="0"/>
        <v>1.9599999999999999E-3</v>
      </c>
      <c r="I49" s="5">
        <f t="shared" si="1"/>
        <v>5.8799999999999998E-3</v>
      </c>
      <c r="J49" s="6">
        <f t="shared" si="2"/>
        <v>2.4499999999999999E-4</v>
      </c>
      <c r="K49" s="7">
        <f t="shared" si="3"/>
        <v>1.7639999999999999E-2</v>
      </c>
      <c r="L49" s="6">
        <f t="shared" si="4"/>
        <v>2.4499999999999999E-4</v>
      </c>
      <c r="M49" s="8">
        <f t="shared" si="5"/>
        <v>0.17022599999999999</v>
      </c>
      <c r="N49" s="8">
        <f t="shared" si="6"/>
        <v>1058.3999999999999</v>
      </c>
      <c r="O49" s="6">
        <f t="shared" si="7"/>
        <v>2.3630401234567898E-4</v>
      </c>
      <c r="P49" s="9"/>
    </row>
    <row r="50" spans="1:16" x14ac:dyDescent="0.25">
      <c r="A50" s="22" t="s">
        <v>96</v>
      </c>
      <c r="B50" s="21" t="s">
        <v>28</v>
      </c>
      <c r="C50" s="15">
        <v>1.7899999999999999E-2</v>
      </c>
      <c r="D50" s="15">
        <v>0.14699999999999999</v>
      </c>
      <c r="E50" s="23">
        <v>15699.6</v>
      </c>
      <c r="F50" s="15">
        <v>47.53</v>
      </c>
      <c r="G50" s="15">
        <v>0.67</v>
      </c>
      <c r="H50" s="16">
        <f t="shared" si="0"/>
        <v>1.34E-3</v>
      </c>
      <c r="I50" s="16">
        <f t="shared" si="1"/>
        <v>4.0200000000000001E-3</v>
      </c>
      <c r="J50" s="18">
        <f t="shared" si="2"/>
        <v>1.6750000000000001E-4</v>
      </c>
      <c r="K50" s="19">
        <f t="shared" si="3"/>
        <v>1.2060000000000001E-2</v>
      </c>
      <c r="L50" s="18">
        <f t="shared" si="4"/>
        <v>1.6750000000000001E-4</v>
      </c>
      <c r="M50" s="20">
        <f t="shared" si="5"/>
        <v>0.11637900000000001</v>
      </c>
      <c r="N50" s="20">
        <f t="shared" si="6"/>
        <v>723.6</v>
      </c>
      <c r="O50" s="18">
        <f t="shared" si="7"/>
        <v>1.6155478395061729E-4</v>
      </c>
      <c r="P50" s="9"/>
    </row>
    <row r="51" spans="1:16" x14ac:dyDescent="0.25">
      <c r="A51" s="22" t="s">
        <v>96</v>
      </c>
      <c r="B51" s="21" t="s">
        <v>29</v>
      </c>
      <c r="C51" s="15">
        <v>1.1299999999999999E-2</v>
      </c>
      <c r="D51" s="15">
        <v>0.14699999999999999</v>
      </c>
      <c r="E51" s="23">
        <v>16984.099999999999</v>
      </c>
      <c r="F51" s="15">
        <v>51.42</v>
      </c>
      <c r="G51" s="15">
        <v>0.61</v>
      </c>
      <c r="H51" s="16">
        <f t="shared" si="0"/>
        <v>1.2199999999999999E-3</v>
      </c>
      <c r="I51" s="16">
        <f t="shared" si="1"/>
        <v>3.6600000000000001E-3</v>
      </c>
      <c r="J51" s="18">
        <f t="shared" si="2"/>
        <v>1.5249999999999999E-4</v>
      </c>
      <c r="K51" s="19">
        <f t="shared" si="3"/>
        <v>1.098E-2</v>
      </c>
      <c r="L51" s="18">
        <f t="shared" si="4"/>
        <v>1.5249999999999999E-4</v>
      </c>
      <c r="M51" s="20">
        <f t="shared" si="5"/>
        <v>0.10595700000000001</v>
      </c>
      <c r="N51" s="20">
        <f t="shared" si="6"/>
        <v>658.8</v>
      </c>
      <c r="O51" s="18">
        <f t="shared" si="7"/>
        <v>1.4708719135802468E-4</v>
      </c>
      <c r="P51" s="9"/>
    </row>
    <row r="52" spans="1:16" x14ac:dyDescent="0.25">
      <c r="A52" s="22" t="s">
        <v>96</v>
      </c>
      <c r="B52" s="21" t="s">
        <v>30</v>
      </c>
      <c r="C52" s="15">
        <v>5.0000000000000001E-3</v>
      </c>
      <c r="D52" s="15">
        <v>0.14699999999999999</v>
      </c>
      <c r="E52" s="23">
        <v>16625</v>
      </c>
      <c r="F52" s="15">
        <v>49.58</v>
      </c>
      <c r="G52" s="15">
        <v>0.62</v>
      </c>
      <c r="H52" s="16">
        <f t="shared" si="0"/>
        <v>1.24E-3</v>
      </c>
      <c r="I52" s="16">
        <f t="shared" si="1"/>
        <v>3.7200000000000002E-3</v>
      </c>
      <c r="J52" s="18">
        <f t="shared" si="2"/>
        <v>1.55E-4</v>
      </c>
      <c r="K52" s="19">
        <f t="shared" si="3"/>
        <v>1.116E-2</v>
      </c>
      <c r="L52" s="18">
        <f t="shared" si="4"/>
        <v>1.55E-4</v>
      </c>
      <c r="M52" s="20">
        <f t="shared" si="5"/>
        <v>0.107694</v>
      </c>
      <c r="N52" s="20">
        <f t="shared" si="6"/>
        <v>669.6</v>
      </c>
      <c r="O52" s="18">
        <f t="shared" si="7"/>
        <v>1.4949845679012346E-4</v>
      </c>
      <c r="P52" s="9"/>
    </row>
    <row r="53" spans="1:16" x14ac:dyDescent="0.25">
      <c r="A53" s="1" t="s">
        <v>97</v>
      </c>
      <c r="B53" s="2" t="s">
        <v>31</v>
      </c>
      <c r="C53" s="3">
        <v>1.4200000000000001E-2</v>
      </c>
      <c r="D53" s="3">
        <v>0.184</v>
      </c>
      <c r="E53" s="4">
        <v>26812.799999999999</v>
      </c>
      <c r="F53" s="3">
        <v>81.14</v>
      </c>
      <c r="G53" s="3">
        <v>0.47</v>
      </c>
      <c r="H53" s="5">
        <f t="shared" si="0"/>
        <v>9.3999999999999997E-4</v>
      </c>
      <c r="I53" s="5">
        <f t="shared" si="1"/>
        <v>2.82E-3</v>
      </c>
      <c r="J53" s="6">
        <f t="shared" si="2"/>
        <v>1.175E-4</v>
      </c>
      <c r="K53" s="7">
        <f t="shared" si="3"/>
        <v>8.4600000000000005E-3</v>
      </c>
      <c r="L53" s="6">
        <f t="shared" si="4"/>
        <v>1.1750000000000001E-4</v>
      </c>
      <c r="M53" s="8">
        <f t="shared" si="5"/>
        <v>8.1639000000000003E-2</v>
      </c>
      <c r="N53" s="8">
        <f t="shared" si="6"/>
        <v>507.6</v>
      </c>
      <c r="O53" s="6">
        <f t="shared" si="7"/>
        <v>1.1332947530864199E-4</v>
      </c>
      <c r="P53" s="9"/>
    </row>
    <row r="54" spans="1:16" x14ac:dyDescent="0.25">
      <c r="A54" s="1" t="s">
        <v>97</v>
      </c>
      <c r="B54" s="2" t="s">
        <v>32</v>
      </c>
      <c r="C54" s="3">
        <v>0.01</v>
      </c>
      <c r="D54" s="3">
        <v>0.184</v>
      </c>
      <c r="E54" s="4">
        <v>25900</v>
      </c>
      <c r="F54" s="3">
        <v>78.349999999999994</v>
      </c>
      <c r="G54" s="3">
        <v>0.4</v>
      </c>
      <c r="H54" s="5">
        <f t="shared" si="0"/>
        <v>8.0000000000000004E-4</v>
      </c>
      <c r="I54" s="5">
        <f t="shared" si="1"/>
        <v>2.4000000000000002E-3</v>
      </c>
      <c r="J54" s="6">
        <f t="shared" si="2"/>
        <v>1E-4</v>
      </c>
      <c r="K54" s="7">
        <f t="shared" si="3"/>
        <v>7.2000000000000007E-3</v>
      </c>
      <c r="L54" s="6">
        <f t="shared" si="4"/>
        <v>1E-4</v>
      </c>
      <c r="M54" s="8">
        <f t="shared" si="5"/>
        <v>6.9480000000000014E-2</v>
      </c>
      <c r="N54" s="8">
        <f t="shared" si="6"/>
        <v>432.00000000000006</v>
      </c>
      <c r="O54" s="6">
        <f t="shared" si="7"/>
        <v>9.6450617283950625E-5</v>
      </c>
      <c r="P54" s="9"/>
    </row>
    <row r="55" spans="1:16" x14ac:dyDescent="0.25">
      <c r="A55" s="1" t="s">
        <v>97</v>
      </c>
      <c r="B55" s="2" t="s">
        <v>33</v>
      </c>
      <c r="C55" s="3">
        <v>5.0000000000000001E-3</v>
      </c>
      <c r="D55" s="3">
        <v>0.184</v>
      </c>
      <c r="E55" s="4">
        <v>26250</v>
      </c>
      <c r="F55" s="3">
        <v>79.47</v>
      </c>
      <c r="G55" s="3">
        <v>0.38600000000000001</v>
      </c>
      <c r="H55" s="5">
        <f t="shared" si="0"/>
        <v>7.7200000000000001E-4</v>
      </c>
      <c r="I55" s="5">
        <f t="shared" si="1"/>
        <v>2.3159999999999999E-3</v>
      </c>
      <c r="J55" s="6">
        <f t="shared" si="2"/>
        <v>9.6500000000000001E-5</v>
      </c>
      <c r="K55" s="7">
        <f t="shared" si="3"/>
        <v>6.9480000000000002E-3</v>
      </c>
      <c r="L55" s="6">
        <f t="shared" si="4"/>
        <v>9.6500000000000001E-5</v>
      </c>
      <c r="M55" s="8">
        <f t="shared" si="5"/>
        <v>6.7048200000000002E-2</v>
      </c>
      <c r="N55" s="8">
        <f t="shared" si="6"/>
        <v>416.88</v>
      </c>
      <c r="O55" s="6">
        <f t="shared" si="7"/>
        <v>9.3074845679012343E-5</v>
      </c>
      <c r="P55" s="9"/>
    </row>
    <row r="56" spans="1:16" x14ac:dyDescent="0.25">
      <c r="A56" s="22" t="s">
        <v>98</v>
      </c>
      <c r="B56" s="21" t="s">
        <v>34</v>
      </c>
      <c r="C56" s="15">
        <v>1.7899999999999999E-2</v>
      </c>
      <c r="D56" s="15">
        <v>0.23200000000000001</v>
      </c>
      <c r="E56" s="23">
        <v>42613</v>
      </c>
      <c r="F56" s="15">
        <v>129.01</v>
      </c>
      <c r="G56" s="15">
        <v>0.24299999999999999</v>
      </c>
      <c r="H56" s="16">
        <f t="shared" si="0"/>
        <v>4.86E-4</v>
      </c>
      <c r="I56" s="16">
        <f t="shared" si="1"/>
        <v>1.4580000000000001E-3</v>
      </c>
      <c r="J56" s="18">
        <f t="shared" si="2"/>
        <v>6.0750000000000006E-5</v>
      </c>
      <c r="K56" s="19">
        <f t="shared" si="3"/>
        <v>4.3740000000000003E-3</v>
      </c>
      <c r="L56" s="18">
        <f t="shared" si="4"/>
        <v>6.0750000000000006E-5</v>
      </c>
      <c r="M56" s="20">
        <f t="shared" si="5"/>
        <v>4.2209100000000006E-2</v>
      </c>
      <c r="N56" s="20">
        <f t="shared" si="6"/>
        <v>262.44</v>
      </c>
      <c r="O56" s="18">
        <f t="shared" si="7"/>
        <v>5.8593749999999998E-5</v>
      </c>
      <c r="P56" s="9"/>
    </row>
    <row r="57" spans="1:16" x14ac:dyDescent="0.25">
      <c r="A57" s="22" t="s">
        <v>98</v>
      </c>
      <c r="B57" s="21" t="s">
        <v>35</v>
      </c>
      <c r="C57" s="15">
        <v>1.43E-2</v>
      </c>
      <c r="D57" s="15">
        <v>0.23200000000000001</v>
      </c>
      <c r="E57" s="23">
        <v>52214.400000000001</v>
      </c>
      <c r="F57" s="15">
        <v>158.02000000000001</v>
      </c>
      <c r="G57" s="15">
        <v>0.2</v>
      </c>
      <c r="H57" s="16">
        <f t="shared" si="0"/>
        <v>4.0000000000000002E-4</v>
      </c>
      <c r="I57" s="16">
        <f t="shared" si="1"/>
        <v>1.2000000000000001E-3</v>
      </c>
      <c r="J57" s="18">
        <f t="shared" si="2"/>
        <v>5.0000000000000002E-5</v>
      </c>
      <c r="K57" s="19">
        <f t="shared" si="3"/>
        <v>3.6000000000000003E-3</v>
      </c>
      <c r="L57" s="18">
        <f t="shared" si="4"/>
        <v>5.0000000000000002E-5</v>
      </c>
      <c r="M57" s="20">
        <f t="shared" si="5"/>
        <v>3.4740000000000007E-2</v>
      </c>
      <c r="N57" s="20">
        <f t="shared" si="6"/>
        <v>216.00000000000003</v>
      </c>
      <c r="O57" s="18">
        <f t="shared" si="7"/>
        <v>4.8225308641975313E-5</v>
      </c>
      <c r="P57" s="9"/>
    </row>
    <row r="58" spans="1:16" x14ac:dyDescent="0.25">
      <c r="A58" s="22" t="s">
        <v>98</v>
      </c>
      <c r="B58" s="21" t="s">
        <v>36</v>
      </c>
      <c r="C58" s="15">
        <v>5.0000000000000001E-3</v>
      </c>
      <c r="D58" s="15">
        <v>0.23200000000000001</v>
      </c>
      <c r="E58" s="23">
        <v>41650</v>
      </c>
      <c r="F58" s="15">
        <v>126.1</v>
      </c>
      <c r="G58" s="15">
        <v>0.25</v>
      </c>
      <c r="H58" s="16">
        <f t="shared" si="0"/>
        <v>5.0000000000000001E-4</v>
      </c>
      <c r="I58" s="16">
        <f t="shared" si="1"/>
        <v>1.5E-3</v>
      </c>
      <c r="J58" s="18">
        <f t="shared" si="2"/>
        <v>6.2500000000000001E-5</v>
      </c>
      <c r="K58" s="19">
        <f t="shared" si="3"/>
        <v>4.5000000000000005E-3</v>
      </c>
      <c r="L58" s="18">
        <f t="shared" si="4"/>
        <v>6.2500000000000001E-5</v>
      </c>
      <c r="M58" s="20">
        <f t="shared" si="5"/>
        <v>4.3425000000000005E-2</v>
      </c>
      <c r="N58" s="20">
        <f t="shared" si="6"/>
        <v>270.00000000000006</v>
      </c>
      <c r="O58" s="18">
        <f t="shared" si="7"/>
        <v>6.0281635802469146E-5</v>
      </c>
      <c r="P58" s="9"/>
    </row>
    <row r="59" spans="1:16" x14ac:dyDescent="0.25">
      <c r="A59" s="22" t="s">
        <v>99</v>
      </c>
      <c r="B59" s="21" t="s">
        <v>37</v>
      </c>
      <c r="C59" s="15">
        <v>2.2599999999999999E-2</v>
      </c>
      <c r="D59" s="15">
        <v>0.29199999999999998</v>
      </c>
      <c r="E59" s="23">
        <v>67936.399999999994</v>
      </c>
      <c r="F59" s="15">
        <v>205.62</v>
      </c>
      <c r="G59" s="15">
        <v>0.152</v>
      </c>
      <c r="H59" s="16">
        <f t="shared" si="0"/>
        <v>3.0400000000000002E-4</v>
      </c>
      <c r="I59" s="16">
        <f t="shared" si="1"/>
        <v>9.1200000000000005E-4</v>
      </c>
      <c r="J59" s="18">
        <f t="shared" si="2"/>
        <v>3.8000000000000002E-5</v>
      </c>
      <c r="K59" s="19">
        <f t="shared" si="3"/>
        <v>2.7360000000000002E-3</v>
      </c>
      <c r="L59" s="18">
        <f t="shared" si="4"/>
        <v>3.8000000000000002E-5</v>
      </c>
      <c r="M59" s="20">
        <f t="shared" si="5"/>
        <v>2.6402400000000003E-2</v>
      </c>
      <c r="N59" s="20">
        <f t="shared" si="6"/>
        <v>164.16</v>
      </c>
      <c r="O59" s="18">
        <f t="shared" si="7"/>
        <v>3.6651234567901234E-5</v>
      </c>
      <c r="P59" s="9"/>
    </row>
    <row r="60" spans="1:16" x14ac:dyDescent="0.25">
      <c r="A60" s="22" t="s">
        <v>99</v>
      </c>
      <c r="B60" s="21" t="s">
        <v>38</v>
      </c>
      <c r="C60" s="15">
        <v>1.5900000000000001E-2</v>
      </c>
      <c r="D60" s="15">
        <v>0.29199999999999998</v>
      </c>
      <c r="E60" s="23">
        <v>65475.199999999997</v>
      </c>
      <c r="F60" s="15">
        <v>198.14</v>
      </c>
      <c r="G60" s="15">
        <v>0.16</v>
      </c>
      <c r="H60" s="16">
        <f t="shared" si="0"/>
        <v>3.2000000000000003E-4</v>
      </c>
      <c r="I60" s="16">
        <f t="shared" si="1"/>
        <v>9.6000000000000013E-4</v>
      </c>
      <c r="J60" s="18">
        <f t="shared" si="2"/>
        <v>4.0000000000000003E-5</v>
      </c>
      <c r="K60" s="19">
        <f t="shared" si="3"/>
        <v>2.8800000000000002E-3</v>
      </c>
      <c r="L60" s="18">
        <f t="shared" si="4"/>
        <v>4.0000000000000003E-5</v>
      </c>
      <c r="M60" s="20">
        <f t="shared" si="5"/>
        <v>2.7792000000000004E-2</v>
      </c>
      <c r="N60" s="20">
        <f t="shared" si="6"/>
        <v>172.8</v>
      </c>
      <c r="O60" s="18">
        <f t="shared" si="7"/>
        <v>3.8580246913580246E-5</v>
      </c>
      <c r="P60" s="9"/>
    </row>
    <row r="61" spans="1:16" x14ac:dyDescent="0.25">
      <c r="A61" s="22" t="s">
        <v>99</v>
      </c>
      <c r="B61" s="21" t="s">
        <v>39</v>
      </c>
      <c r="C61" s="15">
        <v>0.01</v>
      </c>
      <c r="D61" s="15">
        <v>0.29199999999999998</v>
      </c>
      <c r="E61" s="23">
        <v>66500</v>
      </c>
      <c r="F61" s="15">
        <v>201.16</v>
      </c>
      <c r="G61" s="15">
        <v>0.157</v>
      </c>
      <c r="H61" s="16">
        <f t="shared" si="0"/>
        <v>3.1399999999999999E-4</v>
      </c>
      <c r="I61" s="16">
        <f t="shared" si="1"/>
        <v>9.4199999999999991E-4</v>
      </c>
      <c r="J61" s="18">
        <f t="shared" si="2"/>
        <v>3.9249999999999999E-5</v>
      </c>
      <c r="K61" s="19">
        <f t="shared" si="3"/>
        <v>2.826E-3</v>
      </c>
      <c r="L61" s="18">
        <f t="shared" si="4"/>
        <v>3.9249999999999999E-5</v>
      </c>
      <c r="M61" s="20">
        <f t="shared" si="5"/>
        <v>2.7270900000000001E-2</v>
      </c>
      <c r="N61" s="20">
        <f t="shared" si="6"/>
        <v>169.56</v>
      </c>
      <c r="O61" s="18">
        <f t="shared" si="7"/>
        <v>3.7856867283950621E-5</v>
      </c>
      <c r="P61" s="9"/>
    </row>
    <row r="62" spans="1:16" x14ac:dyDescent="0.25">
      <c r="A62" s="22" t="s">
        <v>99</v>
      </c>
      <c r="B62" s="21" t="s">
        <v>40</v>
      </c>
      <c r="C62" s="15">
        <v>5.0000000000000001E-3</v>
      </c>
      <c r="D62" s="15">
        <v>0.29199999999999998</v>
      </c>
      <c r="E62" s="23">
        <v>66150</v>
      </c>
      <c r="F62" s="15">
        <v>200.28</v>
      </c>
      <c r="G62" s="15">
        <v>0.157</v>
      </c>
      <c r="H62" s="16">
        <f t="shared" si="0"/>
        <v>3.1399999999999999E-4</v>
      </c>
      <c r="I62" s="16">
        <f t="shared" si="1"/>
        <v>9.4199999999999991E-4</v>
      </c>
      <c r="J62" s="18">
        <f t="shared" si="2"/>
        <v>3.9249999999999999E-5</v>
      </c>
      <c r="K62" s="19">
        <f t="shared" si="3"/>
        <v>2.826E-3</v>
      </c>
      <c r="L62" s="18">
        <f t="shared" si="4"/>
        <v>3.9249999999999999E-5</v>
      </c>
      <c r="M62" s="20">
        <f t="shared" si="5"/>
        <v>2.7270900000000001E-2</v>
      </c>
      <c r="N62" s="20">
        <f t="shared" si="6"/>
        <v>169.56</v>
      </c>
      <c r="O62" s="18">
        <f t="shared" si="7"/>
        <v>3.7856867283950621E-5</v>
      </c>
      <c r="P62" s="9"/>
    </row>
    <row r="63" spans="1:16" x14ac:dyDescent="0.25">
      <c r="A63" s="22" t="s">
        <v>100</v>
      </c>
      <c r="B63" s="21" t="s">
        <v>41</v>
      </c>
      <c r="C63" s="15">
        <v>2.53E-2</v>
      </c>
      <c r="D63" s="15">
        <v>0.32800000000000001</v>
      </c>
      <c r="E63" s="23">
        <v>85133.3</v>
      </c>
      <c r="F63" s="15">
        <v>257.60000000000002</v>
      </c>
      <c r="G63" s="15">
        <v>0.121</v>
      </c>
      <c r="H63" s="16">
        <f t="shared" si="0"/>
        <v>2.42E-4</v>
      </c>
      <c r="I63" s="16">
        <f t="shared" si="1"/>
        <v>7.2599999999999997E-4</v>
      </c>
      <c r="J63" s="18">
        <f t="shared" si="2"/>
        <v>3.025E-5</v>
      </c>
      <c r="K63" s="19">
        <f t="shared" si="3"/>
        <v>2.1779999999999998E-3</v>
      </c>
      <c r="L63" s="18">
        <f t="shared" si="4"/>
        <v>3.0249999999999997E-5</v>
      </c>
      <c r="M63" s="20">
        <f t="shared" si="5"/>
        <v>2.10177E-2</v>
      </c>
      <c r="N63" s="20">
        <f t="shared" si="6"/>
        <v>130.67999999999998</v>
      </c>
      <c r="O63" s="18">
        <f t="shared" si="7"/>
        <v>2.9176311728395057E-5</v>
      </c>
      <c r="P63" s="9"/>
    </row>
    <row r="64" spans="1:16" x14ac:dyDescent="0.25">
      <c r="A64" s="22" t="s">
        <v>100</v>
      </c>
      <c r="B64" s="21" t="s">
        <v>42</v>
      </c>
      <c r="C64" s="15">
        <v>1.7899999999999999E-2</v>
      </c>
      <c r="D64" s="15">
        <v>0.32800000000000001</v>
      </c>
      <c r="E64" s="23">
        <v>82983.600000000006</v>
      </c>
      <c r="F64" s="15">
        <v>251.2</v>
      </c>
      <c r="G64" s="15">
        <v>0.125</v>
      </c>
      <c r="H64" s="16">
        <f t="shared" si="0"/>
        <v>2.5000000000000001E-4</v>
      </c>
      <c r="I64" s="16">
        <f t="shared" si="1"/>
        <v>7.5000000000000002E-4</v>
      </c>
      <c r="J64" s="18">
        <f t="shared" si="2"/>
        <v>3.1250000000000001E-5</v>
      </c>
      <c r="K64" s="19">
        <f t="shared" si="3"/>
        <v>2.2500000000000003E-3</v>
      </c>
      <c r="L64" s="18">
        <f t="shared" si="4"/>
        <v>3.1250000000000001E-5</v>
      </c>
      <c r="M64" s="20">
        <f t="shared" si="5"/>
        <v>2.1712500000000003E-2</v>
      </c>
      <c r="N64" s="20">
        <f t="shared" si="6"/>
        <v>135.00000000000003</v>
      </c>
      <c r="O64" s="18">
        <f t="shared" si="7"/>
        <v>3.0140817901234573E-5</v>
      </c>
      <c r="P64" s="9"/>
    </row>
    <row r="65" spans="1:16" x14ac:dyDescent="0.25">
      <c r="A65" s="22" t="s">
        <v>100</v>
      </c>
      <c r="B65" s="21" t="s">
        <v>43</v>
      </c>
      <c r="C65" s="15">
        <v>0.01</v>
      </c>
      <c r="D65" s="15">
        <v>0.32800000000000001</v>
      </c>
      <c r="E65" s="23">
        <v>81700</v>
      </c>
      <c r="F65" s="15">
        <v>247.1</v>
      </c>
      <c r="G65" s="15">
        <v>0.127</v>
      </c>
      <c r="H65" s="16">
        <f t="shared" si="0"/>
        <v>2.5399999999999999E-4</v>
      </c>
      <c r="I65" s="16">
        <f t="shared" si="1"/>
        <v>7.6199999999999998E-4</v>
      </c>
      <c r="J65" s="18">
        <f t="shared" si="2"/>
        <v>3.1749999999999999E-5</v>
      </c>
      <c r="K65" s="19">
        <f t="shared" si="3"/>
        <v>2.2859999999999998E-3</v>
      </c>
      <c r="L65" s="18">
        <f t="shared" si="4"/>
        <v>3.1749999999999999E-5</v>
      </c>
      <c r="M65" s="20">
        <f t="shared" si="5"/>
        <v>2.20599E-2</v>
      </c>
      <c r="N65" s="20">
        <f t="shared" si="6"/>
        <v>137.16</v>
      </c>
      <c r="O65" s="18">
        <f t="shared" si="7"/>
        <v>3.0623070987654321E-5</v>
      </c>
      <c r="P65" s="9"/>
    </row>
    <row r="66" spans="1:16" x14ac:dyDescent="0.25">
      <c r="A66" s="22" t="s">
        <v>100</v>
      </c>
      <c r="B66" s="21" t="s">
        <v>44</v>
      </c>
      <c r="C66" s="15">
        <v>6.3E-3</v>
      </c>
      <c r="D66" s="15">
        <v>0.32800000000000001</v>
      </c>
      <c r="E66" s="23">
        <v>83706.2</v>
      </c>
      <c r="F66" s="15">
        <v>253.29</v>
      </c>
      <c r="G66" s="15">
        <v>0.124</v>
      </c>
      <c r="H66" s="16">
        <f t="shared" si="0"/>
        <v>2.4800000000000001E-4</v>
      </c>
      <c r="I66" s="16">
        <f t="shared" si="1"/>
        <v>7.4400000000000009E-4</v>
      </c>
      <c r="J66" s="18">
        <f t="shared" si="2"/>
        <v>3.1000000000000001E-5</v>
      </c>
      <c r="K66" s="19">
        <f t="shared" si="3"/>
        <v>2.232E-3</v>
      </c>
      <c r="L66" s="18">
        <f t="shared" si="4"/>
        <v>3.1000000000000001E-5</v>
      </c>
      <c r="M66" s="20">
        <f t="shared" si="5"/>
        <v>2.15388E-2</v>
      </c>
      <c r="N66" s="20">
        <f t="shared" si="6"/>
        <v>133.92000000000002</v>
      </c>
      <c r="O66" s="18">
        <f t="shared" si="7"/>
        <v>2.9899691358024696E-5</v>
      </c>
      <c r="P66" s="9"/>
    </row>
    <row r="67" spans="1:16" x14ac:dyDescent="0.25">
      <c r="A67" s="22" t="s">
        <v>101</v>
      </c>
      <c r="B67" s="21" t="s">
        <v>45</v>
      </c>
      <c r="C67" s="15">
        <v>2.8500000000000001E-2</v>
      </c>
      <c r="D67" s="15">
        <v>0.36799999999999999</v>
      </c>
      <c r="E67" s="23">
        <v>108035.9</v>
      </c>
      <c r="F67" s="15">
        <v>327.05</v>
      </c>
      <c r="G67" s="15">
        <v>9.6000000000000002E-2</v>
      </c>
      <c r="H67" s="16">
        <f t="shared" si="0"/>
        <v>1.92E-4</v>
      </c>
      <c r="I67" s="16">
        <f t="shared" si="1"/>
        <v>5.7600000000000001E-4</v>
      </c>
      <c r="J67" s="18">
        <f t="shared" si="2"/>
        <v>2.4000000000000001E-5</v>
      </c>
      <c r="K67" s="19">
        <f t="shared" si="3"/>
        <v>1.7279999999999999E-3</v>
      </c>
      <c r="L67" s="18">
        <f t="shared" si="4"/>
        <v>2.4000000000000001E-5</v>
      </c>
      <c r="M67" s="20">
        <f t="shared" si="5"/>
        <v>1.6675200000000001E-2</v>
      </c>
      <c r="N67" s="20">
        <f t="shared" si="6"/>
        <v>103.67999999999999</v>
      </c>
      <c r="O67" s="18">
        <f t="shared" si="7"/>
        <v>2.3148148148148147E-5</v>
      </c>
      <c r="P67" s="9"/>
    </row>
    <row r="68" spans="1:16" x14ac:dyDescent="0.25">
      <c r="A68" s="22" t="s">
        <v>101</v>
      </c>
      <c r="B68" s="21" t="s">
        <v>46</v>
      </c>
      <c r="C68" s="15">
        <v>2.01E-2</v>
      </c>
      <c r="D68" s="15">
        <v>0.36799999999999999</v>
      </c>
      <c r="E68" s="23">
        <v>104636</v>
      </c>
      <c r="F68" s="15">
        <v>316.76</v>
      </c>
      <c r="G68" s="15">
        <v>9.9000000000000005E-2</v>
      </c>
      <c r="H68" s="16">
        <f t="shared" si="0"/>
        <v>1.9800000000000002E-4</v>
      </c>
      <c r="I68" s="16">
        <f t="shared" si="1"/>
        <v>5.9400000000000002E-4</v>
      </c>
      <c r="J68" s="18">
        <f t="shared" si="2"/>
        <v>2.4750000000000002E-5</v>
      </c>
      <c r="K68" s="19">
        <f t="shared" si="3"/>
        <v>1.7820000000000002E-3</v>
      </c>
      <c r="L68" s="18">
        <f t="shared" si="4"/>
        <v>2.4750000000000002E-5</v>
      </c>
      <c r="M68" s="20">
        <f t="shared" si="5"/>
        <v>1.7196300000000001E-2</v>
      </c>
      <c r="N68" s="20">
        <f t="shared" si="6"/>
        <v>106.92000000000002</v>
      </c>
      <c r="O68" s="18">
        <f t="shared" si="7"/>
        <v>2.3871527777777782E-5</v>
      </c>
      <c r="P68" s="9"/>
    </row>
    <row r="69" spans="1:16" x14ac:dyDescent="0.25">
      <c r="A69" s="22" t="s">
        <v>101</v>
      </c>
      <c r="B69" s="21" t="s">
        <v>47</v>
      </c>
      <c r="C69" s="15">
        <v>0.01</v>
      </c>
      <c r="D69" s="15">
        <v>0.36799999999999999</v>
      </c>
      <c r="E69" s="23">
        <v>104500</v>
      </c>
      <c r="F69" s="15">
        <v>316.11</v>
      </c>
      <c r="G69" s="15">
        <v>9.9000000000000005E-2</v>
      </c>
      <c r="H69" s="16">
        <f t="shared" si="0"/>
        <v>1.9800000000000002E-4</v>
      </c>
      <c r="I69" s="16">
        <f t="shared" si="1"/>
        <v>5.9400000000000002E-4</v>
      </c>
      <c r="J69" s="18">
        <f t="shared" si="2"/>
        <v>2.4750000000000002E-5</v>
      </c>
      <c r="K69" s="19">
        <f t="shared" si="3"/>
        <v>1.7820000000000002E-3</v>
      </c>
      <c r="L69" s="18">
        <f t="shared" si="4"/>
        <v>2.4750000000000002E-5</v>
      </c>
      <c r="M69" s="20">
        <f t="shared" si="5"/>
        <v>1.7196300000000001E-2</v>
      </c>
      <c r="N69" s="20">
        <f t="shared" si="6"/>
        <v>106.92000000000002</v>
      </c>
      <c r="O69" s="18">
        <f t="shared" si="7"/>
        <v>2.3871527777777782E-5</v>
      </c>
      <c r="P69" s="9"/>
    </row>
    <row r="70" spans="1:16" x14ac:dyDescent="0.25">
      <c r="A70" s="22" t="s">
        <v>101</v>
      </c>
      <c r="B70" s="21" t="s">
        <v>48</v>
      </c>
      <c r="C70" s="15">
        <v>6.3E-3</v>
      </c>
      <c r="D70" s="15">
        <v>0.36799999999999999</v>
      </c>
      <c r="E70" s="23">
        <v>105575.4</v>
      </c>
      <c r="F70" s="15">
        <v>319.47000000000003</v>
      </c>
      <c r="G70" s="15">
        <v>9.8000000000000004E-2</v>
      </c>
      <c r="H70" s="16">
        <f t="shared" ref="H70:H93" si="8">$E$1 *G70/1000</f>
        <v>1.9600000000000002E-4</v>
      </c>
      <c r="I70" s="16">
        <f t="shared" si="1"/>
        <v>5.8800000000000009E-4</v>
      </c>
      <c r="J70" s="18">
        <f t="shared" si="2"/>
        <v>2.4500000000000003E-5</v>
      </c>
      <c r="K70" s="19">
        <f t="shared" si="3"/>
        <v>1.7640000000000002E-3</v>
      </c>
      <c r="L70" s="18">
        <f t="shared" si="4"/>
        <v>2.4500000000000003E-5</v>
      </c>
      <c r="M70" s="20">
        <f t="shared" si="5"/>
        <v>1.7022600000000002E-2</v>
      </c>
      <c r="N70" s="20">
        <f t="shared" si="6"/>
        <v>105.84</v>
      </c>
      <c r="O70" s="18">
        <f t="shared" si="7"/>
        <v>2.3630401234567902E-5</v>
      </c>
      <c r="P70" s="9"/>
    </row>
    <row r="71" spans="1:16" x14ac:dyDescent="0.25">
      <c r="A71" s="22" t="s">
        <v>101</v>
      </c>
      <c r="B71" s="21" t="s">
        <v>49</v>
      </c>
      <c r="C71" s="15">
        <v>5.0000000000000001E-3</v>
      </c>
      <c r="D71" s="15">
        <v>0.36799999999999999</v>
      </c>
      <c r="E71" s="23">
        <v>105350</v>
      </c>
      <c r="F71" s="15">
        <v>318.95999999999998</v>
      </c>
      <c r="G71" s="15">
        <v>9.8000000000000004E-2</v>
      </c>
      <c r="H71" s="16">
        <f t="shared" si="8"/>
        <v>1.9600000000000002E-4</v>
      </c>
      <c r="I71" s="16">
        <f t="shared" ref="I71:I93" si="9">$B$2*H71</f>
        <v>5.8800000000000009E-4</v>
      </c>
      <c r="J71" s="18">
        <f t="shared" ref="J71:J93" si="10">+I71/$B$1</f>
        <v>2.4500000000000003E-5</v>
      </c>
      <c r="K71" s="19">
        <f t="shared" ref="K71:K93" si="11">($B$2^2)*H71</f>
        <v>1.7640000000000002E-3</v>
      </c>
      <c r="L71" s="18">
        <f t="shared" ref="L71:L93" si="12">K71/$B$3</f>
        <v>2.4500000000000003E-5</v>
      </c>
      <c r="M71" s="20">
        <f t="shared" ref="M71:M93" si="13">+($B$2^2)*(G71/1000) *$L$1</f>
        <v>1.7022600000000002E-2</v>
      </c>
      <c r="N71" s="20">
        <f t="shared" ref="N71:N93" si="14">+K71*$H$2</f>
        <v>105.84</v>
      </c>
      <c r="O71" s="18">
        <f t="shared" ref="O71:O93" si="15">+N71/$H$1</f>
        <v>2.3630401234567902E-5</v>
      </c>
      <c r="P71" s="9"/>
    </row>
    <row r="72" spans="1:16" x14ac:dyDescent="0.25">
      <c r="A72" s="22" t="s">
        <v>102</v>
      </c>
      <c r="B72" s="21" t="s">
        <v>50</v>
      </c>
      <c r="C72" s="15">
        <v>3.2000000000000001E-2</v>
      </c>
      <c r="D72" s="15">
        <v>0.41399999999999998</v>
      </c>
      <c r="E72" s="23">
        <v>136192</v>
      </c>
      <c r="F72" s="15">
        <v>412.17</v>
      </c>
      <c r="G72" s="15">
        <v>7.6999999999999999E-2</v>
      </c>
      <c r="H72" s="16">
        <f t="shared" si="8"/>
        <v>1.54E-4</v>
      </c>
      <c r="I72" s="16">
        <f t="shared" si="9"/>
        <v>4.6200000000000001E-4</v>
      </c>
      <c r="J72" s="18">
        <f t="shared" si="10"/>
        <v>1.925E-5</v>
      </c>
      <c r="K72" s="19">
        <f t="shared" si="11"/>
        <v>1.3860000000000001E-3</v>
      </c>
      <c r="L72" s="18">
        <f t="shared" si="12"/>
        <v>1.925E-5</v>
      </c>
      <c r="M72" s="20">
        <f t="shared" si="13"/>
        <v>1.3374900000000002E-2</v>
      </c>
      <c r="N72" s="20">
        <f t="shared" si="14"/>
        <v>83.160000000000011</v>
      </c>
      <c r="O72" s="18">
        <f t="shared" si="15"/>
        <v>1.8566743827160498E-5</v>
      </c>
      <c r="P72" s="9"/>
    </row>
    <row r="73" spans="1:16" x14ac:dyDescent="0.25">
      <c r="A73" s="22" t="s">
        <v>102</v>
      </c>
      <c r="B73" s="21" t="s">
        <v>51</v>
      </c>
      <c r="C73" s="15">
        <v>2.2599999999999999E-2</v>
      </c>
      <c r="D73" s="15">
        <v>0.41399999999999998</v>
      </c>
      <c r="E73" s="23">
        <v>132297.20000000001</v>
      </c>
      <c r="F73" s="15">
        <v>400.41</v>
      </c>
      <c r="G73" s="15">
        <v>7.6999999999999999E-2</v>
      </c>
      <c r="H73" s="16">
        <f t="shared" si="8"/>
        <v>1.54E-4</v>
      </c>
      <c r="I73" s="16">
        <f t="shared" si="9"/>
        <v>4.6200000000000001E-4</v>
      </c>
      <c r="J73" s="18">
        <f t="shared" si="10"/>
        <v>1.925E-5</v>
      </c>
      <c r="K73" s="19">
        <f t="shared" si="11"/>
        <v>1.3860000000000001E-3</v>
      </c>
      <c r="L73" s="18">
        <f t="shared" si="12"/>
        <v>1.925E-5</v>
      </c>
      <c r="M73" s="20">
        <f t="shared" si="13"/>
        <v>1.3374900000000002E-2</v>
      </c>
      <c r="N73" s="20">
        <f t="shared" si="14"/>
        <v>83.160000000000011</v>
      </c>
      <c r="O73" s="18">
        <f t="shared" si="15"/>
        <v>1.8566743827160498E-5</v>
      </c>
      <c r="P73" s="9"/>
    </row>
    <row r="74" spans="1:16" x14ac:dyDescent="0.25">
      <c r="A74" s="22" t="s">
        <v>102</v>
      </c>
      <c r="B74" s="21" t="s">
        <v>52</v>
      </c>
      <c r="C74" s="15">
        <v>0.01</v>
      </c>
      <c r="D74" s="15">
        <v>0.41399999999999998</v>
      </c>
      <c r="E74" s="23">
        <v>133000</v>
      </c>
      <c r="F74" s="15">
        <v>402.33</v>
      </c>
      <c r="G74" s="15">
        <v>7.6999999999999999E-2</v>
      </c>
      <c r="H74" s="16">
        <f t="shared" si="8"/>
        <v>1.54E-4</v>
      </c>
      <c r="I74" s="16">
        <f t="shared" si="9"/>
        <v>4.6200000000000001E-4</v>
      </c>
      <c r="J74" s="18">
        <f t="shared" si="10"/>
        <v>1.925E-5</v>
      </c>
      <c r="K74" s="19">
        <f t="shared" si="11"/>
        <v>1.3860000000000001E-3</v>
      </c>
      <c r="L74" s="18">
        <f t="shared" si="12"/>
        <v>1.925E-5</v>
      </c>
      <c r="M74" s="20">
        <f t="shared" si="13"/>
        <v>1.3374900000000002E-2</v>
      </c>
      <c r="N74" s="20">
        <f t="shared" si="14"/>
        <v>83.160000000000011</v>
      </c>
      <c r="O74" s="18">
        <f t="shared" si="15"/>
        <v>1.8566743827160498E-5</v>
      </c>
      <c r="P74" s="9"/>
    </row>
    <row r="75" spans="1:16" x14ac:dyDescent="0.25">
      <c r="A75" s="22" t="s">
        <v>102</v>
      </c>
      <c r="B75" s="21" t="s">
        <v>53</v>
      </c>
      <c r="C75" s="15">
        <v>6.3E-3</v>
      </c>
      <c r="D75" s="15">
        <v>0.41399999999999998</v>
      </c>
      <c r="E75" s="23">
        <v>131969.20000000001</v>
      </c>
      <c r="F75" s="15">
        <v>399.33</v>
      </c>
      <c r="G75" s="15">
        <v>7.6999999999999999E-2</v>
      </c>
      <c r="H75" s="16">
        <f t="shared" si="8"/>
        <v>1.54E-4</v>
      </c>
      <c r="I75" s="16">
        <f t="shared" si="9"/>
        <v>4.6200000000000001E-4</v>
      </c>
      <c r="J75" s="18">
        <f t="shared" si="10"/>
        <v>1.925E-5</v>
      </c>
      <c r="K75" s="19">
        <f t="shared" si="11"/>
        <v>1.3860000000000001E-3</v>
      </c>
      <c r="L75" s="18">
        <f t="shared" si="12"/>
        <v>1.925E-5</v>
      </c>
      <c r="M75" s="20">
        <f t="shared" si="13"/>
        <v>1.3374900000000002E-2</v>
      </c>
      <c r="N75" s="20">
        <f t="shared" si="14"/>
        <v>83.160000000000011</v>
      </c>
      <c r="O75" s="18">
        <f t="shared" si="15"/>
        <v>1.8566743827160498E-5</v>
      </c>
      <c r="P75" s="9"/>
    </row>
    <row r="76" spans="1:16" x14ac:dyDescent="0.25">
      <c r="A76" s="22" t="s">
        <v>102</v>
      </c>
      <c r="B76" s="21" t="s">
        <v>54</v>
      </c>
      <c r="C76" s="15">
        <v>5.0000000000000001E-3</v>
      </c>
      <c r="D76" s="15">
        <v>0.41399999999999998</v>
      </c>
      <c r="E76" s="23">
        <v>132300</v>
      </c>
      <c r="F76" s="15">
        <v>400.55</v>
      </c>
      <c r="G76" s="15">
        <v>7.6999999999999999E-2</v>
      </c>
      <c r="H76" s="16">
        <f t="shared" si="8"/>
        <v>1.54E-4</v>
      </c>
      <c r="I76" s="16">
        <f t="shared" si="9"/>
        <v>4.6200000000000001E-4</v>
      </c>
      <c r="J76" s="18">
        <f t="shared" si="10"/>
        <v>1.925E-5</v>
      </c>
      <c r="K76" s="19">
        <f t="shared" si="11"/>
        <v>1.3860000000000001E-3</v>
      </c>
      <c r="L76" s="18">
        <f t="shared" si="12"/>
        <v>1.925E-5</v>
      </c>
      <c r="M76" s="20">
        <f t="shared" si="13"/>
        <v>1.3374900000000002E-2</v>
      </c>
      <c r="N76" s="20">
        <f t="shared" si="14"/>
        <v>83.160000000000011</v>
      </c>
      <c r="O76" s="18">
        <f t="shared" si="15"/>
        <v>1.8566743827160498E-5</v>
      </c>
      <c r="P76" s="9"/>
    </row>
    <row r="77" spans="1:16" x14ac:dyDescent="0.25">
      <c r="A77" s="22" t="s">
        <v>103</v>
      </c>
      <c r="B77" s="21" t="s">
        <v>55</v>
      </c>
      <c r="C77" s="15">
        <v>2.53E-2</v>
      </c>
      <c r="D77" s="15">
        <v>0.46400000000000002</v>
      </c>
      <c r="E77" s="23">
        <v>163195.9</v>
      </c>
      <c r="F77" s="15">
        <v>501.7</v>
      </c>
      <c r="G77" s="15">
        <v>6.2E-2</v>
      </c>
      <c r="H77" s="16">
        <f t="shared" si="8"/>
        <v>1.2400000000000001E-4</v>
      </c>
      <c r="I77" s="16">
        <f t="shared" si="9"/>
        <v>3.7200000000000004E-4</v>
      </c>
      <c r="J77" s="18">
        <f t="shared" si="10"/>
        <v>1.5500000000000001E-5</v>
      </c>
      <c r="K77" s="19">
        <f t="shared" si="11"/>
        <v>1.116E-3</v>
      </c>
      <c r="L77" s="18">
        <f t="shared" si="12"/>
        <v>1.5500000000000001E-5</v>
      </c>
      <c r="M77" s="20">
        <f t="shared" si="13"/>
        <v>1.07694E-2</v>
      </c>
      <c r="N77" s="20">
        <f t="shared" si="14"/>
        <v>66.960000000000008</v>
      </c>
      <c r="O77" s="18">
        <f t="shared" si="15"/>
        <v>1.4949845679012348E-5</v>
      </c>
      <c r="P77" s="9"/>
    </row>
    <row r="78" spans="1:16" x14ac:dyDescent="0.25">
      <c r="A78" s="22" t="s">
        <v>103</v>
      </c>
      <c r="B78" s="21" t="s">
        <v>56</v>
      </c>
      <c r="C78" s="15">
        <v>2.01E-2</v>
      </c>
      <c r="D78" s="15">
        <v>0.46400000000000002</v>
      </c>
      <c r="E78" s="23">
        <v>172508</v>
      </c>
      <c r="F78" s="15">
        <v>522.20000000000005</v>
      </c>
      <c r="G78" s="15">
        <v>5.8999999999999997E-2</v>
      </c>
      <c r="H78" s="16">
        <f t="shared" si="8"/>
        <v>1.18E-4</v>
      </c>
      <c r="I78" s="16">
        <f t="shared" si="9"/>
        <v>3.5399999999999999E-4</v>
      </c>
      <c r="J78" s="18">
        <f t="shared" si="10"/>
        <v>1.4749999999999999E-5</v>
      </c>
      <c r="K78" s="19">
        <f t="shared" si="11"/>
        <v>1.062E-3</v>
      </c>
      <c r="L78" s="18">
        <f t="shared" si="12"/>
        <v>1.4749999999999999E-5</v>
      </c>
      <c r="M78" s="20">
        <f t="shared" si="13"/>
        <v>1.02483E-2</v>
      </c>
      <c r="N78" s="20">
        <f t="shared" si="14"/>
        <v>63.72</v>
      </c>
      <c r="O78" s="18">
        <f t="shared" si="15"/>
        <v>1.4226466049382716E-5</v>
      </c>
      <c r="P78" s="9"/>
    </row>
    <row r="79" spans="1:16" x14ac:dyDescent="0.25">
      <c r="A79" s="22" t="s">
        <v>103</v>
      </c>
      <c r="B79" s="21" t="s">
        <v>57</v>
      </c>
      <c r="C79" s="15">
        <v>0.01</v>
      </c>
      <c r="D79" s="15">
        <v>0.46400000000000002</v>
      </c>
      <c r="E79" s="23">
        <v>166100</v>
      </c>
      <c r="F79" s="15">
        <v>502.45</v>
      </c>
      <c r="G79" s="15">
        <v>6.2E-2</v>
      </c>
      <c r="H79" s="16">
        <f t="shared" si="8"/>
        <v>1.2400000000000001E-4</v>
      </c>
      <c r="I79" s="16">
        <f t="shared" si="9"/>
        <v>3.7200000000000004E-4</v>
      </c>
      <c r="J79" s="18">
        <f t="shared" si="10"/>
        <v>1.5500000000000001E-5</v>
      </c>
      <c r="K79" s="19">
        <f t="shared" si="11"/>
        <v>1.116E-3</v>
      </c>
      <c r="L79" s="18">
        <f t="shared" si="12"/>
        <v>1.5500000000000001E-5</v>
      </c>
      <c r="M79" s="20">
        <f t="shared" si="13"/>
        <v>1.07694E-2</v>
      </c>
      <c r="N79" s="20">
        <f t="shared" si="14"/>
        <v>66.960000000000008</v>
      </c>
      <c r="O79" s="18">
        <f t="shared" si="15"/>
        <v>1.4949845679012348E-5</v>
      </c>
      <c r="P79" s="9"/>
    </row>
    <row r="80" spans="1:16" x14ac:dyDescent="0.25">
      <c r="A80" s="22" t="s">
        <v>103</v>
      </c>
      <c r="B80" s="21" t="s">
        <v>58</v>
      </c>
      <c r="C80" s="15">
        <v>6.3E-3</v>
      </c>
      <c r="D80" s="15">
        <v>0.46400000000000002</v>
      </c>
      <c r="E80" s="23">
        <v>168920.6</v>
      </c>
      <c r="F80" s="15">
        <v>511.15</v>
      </c>
      <c r="G80" s="15">
        <v>6.0999999999999999E-2</v>
      </c>
      <c r="H80" s="16">
        <f t="shared" si="8"/>
        <v>1.22E-4</v>
      </c>
      <c r="I80" s="16">
        <f t="shared" si="9"/>
        <v>3.6600000000000001E-4</v>
      </c>
      <c r="J80" s="18">
        <f t="shared" si="10"/>
        <v>1.525E-5</v>
      </c>
      <c r="K80" s="19">
        <f t="shared" si="11"/>
        <v>1.098E-3</v>
      </c>
      <c r="L80" s="18">
        <f t="shared" si="12"/>
        <v>1.525E-5</v>
      </c>
      <c r="M80" s="20">
        <f t="shared" si="13"/>
        <v>1.0595700000000001E-2</v>
      </c>
      <c r="N80" s="20">
        <f t="shared" si="14"/>
        <v>65.88</v>
      </c>
      <c r="O80" s="18">
        <f t="shared" si="15"/>
        <v>1.4708719135802469E-5</v>
      </c>
      <c r="P80" s="9"/>
    </row>
    <row r="81" spans="1:16" x14ac:dyDescent="0.25">
      <c r="A81" s="22" t="s">
        <v>103</v>
      </c>
      <c r="B81" s="21" t="s">
        <v>59</v>
      </c>
      <c r="C81" s="15">
        <v>5.0000000000000001E-3</v>
      </c>
      <c r="D81" s="15">
        <v>0.46400000000000002</v>
      </c>
      <c r="E81" s="23">
        <v>167825</v>
      </c>
      <c r="F81" s="15">
        <v>508.11</v>
      </c>
      <c r="G81" s="15">
        <v>6.0999999999999999E-2</v>
      </c>
      <c r="H81" s="16">
        <f t="shared" si="8"/>
        <v>1.22E-4</v>
      </c>
      <c r="I81" s="16">
        <f t="shared" si="9"/>
        <v>3.6600000000000001E-4</v>
      </c>
      <c r="J81" s="18">
        <f t="shared" si="10"/>
        <v>1.525E-5</v>
      </c>
      <c r="K81" s="19">
        <f t="shared" si="11"/>
        <v>1.098E-3</v>
      </c>
      <c r="L81" s="18">
        <f t="shared" si="12"/>
        <v>1.525E-5</v>
      </c>
      <c r="M81" s="20">
        <f t="shared" si="13"/>
        <v>1.0595700000000001E-2</v>
      </c>
      <c r="N81" s="20">
        <f t="shared" si="14"/>
        <v>65.88</v>
      </c>
      <c r="O81" s="18">
        <f t="shared" si="15"/>
        <v>1.4708719135802469E-5</v>
      </c>
      <c r="P81" s="9"/>
    </row>
    <row r="82" spans="1:16" x14ac:dyDescent="0.25">
      <c r="A82" s="22" t="s">
        <v>104</v>
      </c>
      <c r="B82" s="21" t="s">
        <v>60</v>
      </c>
      <c r="C82" s="15">
        <v>2.8500000000000001E-2</v>
      </c>
      <c r="D82" s="15">
        <v>0.52200000000000002</v>
      </c>
      <c r="E82" s="23">
        <v>210385.7</v>
      </c>
      <c r="F82" s="15">
        <v>638.88</v>
      </c>
      <c r="G82" s="15">
        <v>4.9000000000000002E-2</v>
      </c>
      <c r="H82" s="16">
        <f t="shared" si="8"/>
        <v>9.800000000000001E-5</v>
      </c>
      <c r="I82" s="16">
        <f t="shared" si="9"/>
        <v>2.9400000000000004E-4</v>
      </c>
      <c r="J82" s="18">
        <f t="shared" si="10"/>
        <v>1.2250000000000001E-5</v>
      </c>
      <c r="K82" s="19">
        <f t="shared" si="11"/>
        <v>8.8200000000000008E-4</v>
      </c>
      <c r="L82" s="18">
        <f t="shared" si="12"/>
        <v>1.2250000000000001E-5</v>
      </c>
      <c r="M82" s="20">
        <f t="shared" si="13"/>
        <v>8.5113000000000012E-3</v>
      </c>
      <c r="N82" s="20">
        <f t="shared" si="14"/>
        <v>52.92</v>
      </c>
      <c r="O82" s="18">
        <f t="shared" si="15"/>
        <v>1.1815200617283951E-5</v>
      </c>
      <c r="P82" s="9"/>
    </row>
    <row r="83" spans="1:16" x14ac:dyDescent="0.25">
      <c r="A83" s="22" t="s">
        <v>104</v>
      </c>
      <c r="B83" s="21" t="s">
        <v>61</v>
      </c>
      <c r="C83" s="15">
        <v>2.2599999999999999E-2</v>
      </c>
      <c r="D83" s="15">
        <v>0.52200000000000002</v>
      </c>
      <c r="E83" s="23">
        <v>218111.6</v>
      </c>
      <c r="F83" s="15">
        <v>660.01</v>
      </c>
      <c r="G83" s="15">
        <v>4.7E-2</v>
      </c>
      <c r="H83" s="16">
        <f t="shared" si="8"/>
        <v>9.3999999999999994E-5</v>
      </c>
      <c r="I83" s="16">
        <f t="shared" si="9"/>
        <v>2.8199999999999997E-4</v>
      </c>
      <c r="J83" s="18">
        <f t="shared" si="10"/>
        <v>1.1749999999999999E-5</v>
      </c>
      <c r="K83" s="19">
        <f t="shared" si="11"/>
        <v>8.4599999999999996E-4</v>
      </c>
      <c r="L83" s="18">
        <f t="shared" si="12"/>
        <v>1.1749999999999999E-5</v>
      </c>
      <c r="M83" s="20">
        <f t="shared" si="13"/>
        <v>8.1639E-3</v>
      </c>
      <c r="N83" s="20">
        <f t="shared" si="14"/>
        <v>50.76</v>
      </c>
      <c r="O83" s="18">
        <f t="shared" si="15"/>
        <v>1.1332947530864198E-5</v>
      </c>
      <c r="P83" s="9"/>
    </row>
    <row r="84" spans="1:16" x14ac:dyDescent="0.25">
      <c r="A84" s="22" t="s">
        <v>104</v>
      </c>
      <c r="B84" s="21" t="s">
        <v>62</v>
      </c>
      <c r="C84" s="15">
        <v>0.01</v>
      </c>
      <c r="D84" s="15">
        <v>0.52200000000000002</v>
      </c>
      <c r="E84" s="23">
        <v>210400</v>
      </c>
      <c r="F84" s="15">
        <v>636.46</v>
      </c>
      <c r="G84" s="15">
        <v>4.9000000000000002E-2</v>
      </c>
      <c r="H84" s="16">
        <f t="shared" si="8"/>
        <v>9.800000000000001E-5</v>
      </c>
      <c r="I84" s="16">
        <f t="shared" si="9"/>
        <v>2.9400000000000004E-4</v>
      </c>
      <c r="J84" s="18">
        <f t="shared" si="10"/>
        <v>1.2250000000000001E-5</v>
      </c>
      <c r="K84" s="19">
        <f t="shared" si="11"/>
        <v>8.8200000000000008E-4</v>
      </c>
      <c r="L84" s="18">
        <f t="shared" si="12"/>
        <v>1.2250000000000001E-5</v>
      </c>
      <c r="M84" s="20">
        <f t="shared" si="13"/>
        <v>8.5113000000000012E-3</v>
      </c>
      <c r="N84" s="20">
        <f t="shared" si="14"/>
        <v>52.92</v>
      </c>
      <c r="O84" s="18">
        <f t="shared" si="15"/>
        <v>1.1815200617283951E-5</v>
      </c>
      <c r="P84" s="9"/>
    </row>
    <row r="85" spans="1:16" x14ac:dyDescent="0.25">
      <c r="A85" s="22" t="s">
        <v>104</v>
      </c>
      <c r="B85" s="21" t="s">
        <v>63</v>
      </c>
      <c r="C85" s="15">
        <v>6.3E-3</v>
      </c>
      <c r="D85" s="15">
        <v>0.52200000000000002</v>
      </c>
      <c r="E85" s="23">
        <v>211150.8</v>
      </c>
      <c r="F85" s="15">
        <v>638.89</v>
      </c>
      <c r="G85" s="15">
        <v>4.9000000000000002E-2</v>
      </c>
      <c r="H85" s="16">
        <f t="shared" si="8"/>
        <v>9.800000000000001E-5</v>
      </c>
      <c r="I85" s="16">
        <f t="shared" si="9"/>
        <v>2.9400000000000004E-4</v>
      </c>
      <c r="J85" s="18">
        <f t="shared" si="10"/>
        <v>1.2250000000000001E-5</v>
      </c>
      <c r="K85" s="19">
        <f t="shared" si="11"/>
        <v>8.8200000000000008E-4</v>
      </c>
      <c r="L85" s="18">
        <f t="shared" si="12"/>
        <v>1.2250000000000001E-5</v>
      </c>
      <c r="M85" s="20">
        <f t="shared" si="13"/>
        <v>8.5113000000000012E-3</v>
      </c>
      <c r="N85" s="20">
        <f t="shared" si="14"/>
        <v>52.92</v>
      </c>
      <c r="O85" s="18">
        <f t="shared" si="15"/>
        <v>1.1815200617283951E-5</v>
      </c>
      <c r="P85" s="9"/>
    </row>
    <row r="86" spans="1:16" x14ac:dyDescent="0.25">
      <c r="A86" s="22" t="s">
        <v>104</v>
      </c>
      <c r="B86" s="21" t="s">
        <v>64</v>
      </c>
      <c r="C86" s="15">
        <v>5.0000000000000001E-3</v>
      </c>
      <c r="D86" s="15">
        <v>0.52200000000000002</v>
      </c>
      <c r="E86" s="23">
        <v>212800</v>
      </c>
      <c r="F86" s="15">
        <v>644.27</v>
      </c>
      <c r="G86" s="15">
        <v>4.9000000000000002E-2</v>
      </c>
      <c r="H86" s="16">
        <f t="shared" si="8"/>
        <v>9.800000000000001E-5</v>
      </c>
      <c r="I86" s="16">
        <f t="shared" si="9"/>
        <v>2.9400000000000004E-4</v>
      </c>
      <c r="J86" s="18">
        <f t="shared" si="10"/>
        <v>1.2250000000000001E-5</v>
      </c>
      <c r="K86" s="19">
        <f t="shared" si="11"/>
        <v>8.8200000000000008E-4</v>
      </c>
      <c r="L86" s="18">
        <f t="shared" si="12"/>
        <v>1.2250000000000001E-5</v>
      </c>
      <c r="M86" s="20">
        <f t="shared" si="13"/>
        <v>8.5113000000000012E-3</v>
      </c>
      <c r="N86" s="20">
        <f t="shared" si="14"/>
        <v>52.92</v>
      </c>
      <c r="O86" s="18">
        <f t="shared" si="15"/>
        <v>1.1815200617283951E-5</v>
      </c>
      <c r="P86" s="9"/>
    </row>
    <row r="87" spans="1:16" x14ac:dyDescent="0.25">
      <c r="A87" s="22" t="s">
        <v>103</v>
      </c>
      <c r="B87" s="21" t="s">
        <v>58</v>
      </c>
      <c r="C87" s="15">
        <v>6.3E-3</v>
      </c>
      <c r="D87" s="15">
        <v>0.46400000000000002</v>
      </c>
      <c r="E87" s="23">
        <v>168920.6</v>
      </c>
      <c r="F87" s="15">
        <v>511.15</v>
      </c>
      <c r="G87" s="15">
        <v>6.0999999999999999E-2</v>
      </c>
      <c r="H87" s="16">
        <f t="shared" si="8"/>
        <v>1.22E-4</v>
      </c>
      <c r="I87" s="16">
        <f t="shared" si="9"/>
        <v>3.6600000000000001E-4</v>
      </c>
      <c r="J87" s="18">
        <f t="shared" si="10"/>
        <v>1.525E-5</v>
      </c>
      <c r="K87" s="19">
        <f t="shared" si="11"/>
        <v>1.098E-3</v>
      </c>
      <c r="L87" s="18">
        <f t="shared" si="12"/>
        <v>1.525E-5</v>
      </c>
      <c r="M87" s="20">
        <f t="shared" si="13"/>
        <v>1.0595700000000001E-2</v>
      </c>
      <c r="N87" s="20">
        <f t="shared" si="14"/>
        <v>65.88</v>
      </c>
      <c r="O87" s="18">
        <f t="shared" si="15"/>
        <v>1.4708719135802469E-5</v>
      </c>
      <c r="P87" s="9"/>
    </row>
    <row r="88" spans="1:16" x14ac:dyDescent="0.25">
      <c r="A88" s="22" t="s">
        <v>103</v>
      </c>
      <c r="B88" s="21" t="s">
        <v>59</v>
      </c>
      <c r="C88" s="15">
        <v>5.0000000000000001E-3</v>
      </c>
      <c r="D88" s="15">
        <v>0.46400000000000002</v>
      </c>
      <c r="E88" s="23">
        <v>167825</v>
      </c>
      <c r="F88" s="15">
        <v>508.11</v>
      </c>
      <c r="G88" s="15">
        <v>6.0999999999999999E-2</v>
      </c>
      <c r="H88" s="16">
        <f t="shared" si="8"/>
        <v>1.22E-4</v>
      </c>
      <c r="I88" s="16">
        <f t="shared" si="9"/>
        <v>3.6600000000000001E-4</v>
      </c>
      <c r="J88" s="18">
        <f t="shared" si="10"/>
        <v>1.525E-5</v>
      </c>
      <c r="K88" s="19">
        <f t="shared" si="11"/>
        <v>1.098E-3</v>
      </c>
      <c r="L88" s="18">
        <f t="shared" si="12"/>
        <v>1.525E-5</v>
      </c>
      <c r="M88" s="20">
        <f t="shared" si="13"/>
        <v>1.0595700000000001E-2</v>
      </c>
      <c r="N88" s="20">
        <f t="shared" si="14"/>
        <v>65.88</v>
      </c>
      <c r="O88" s="18">
        <f t="shared" si="15"/>
        <v>1.4708719135802469E-5</v>
      </c>
      <c r="P88" s="9"/>
    </row>
    <row r="89" spans="1:16" x14ac:dyDescent="0.25">
      <c r="A89" s="22" t="s">
        <v>104</v>
      </c>
      <c r="B89" s="21" t="s">
        <v>60</v>
      </c>
      <c r="C89" s="15">
        <v>2.8500000000000001E-2</v>
      </c>
      <c r="D89" s="15">
        <v>0.52200000000000002</v>
      </c>
      <c r="E89" s="23">
        <v>210385.7</v>
      </c>
      <c r="F89" s="15">
        <v>638.88</v>
      </c>
      <c r="G89" s="15">
        <v>4.9000000000000002E-2</v>
      </c>
      <c r="H89" s="16">
        <f t="shared" si="8"/>
        <v>9.800000000000001E-5</v>
      </c>
      <c r="I89" s="16">
        <f t="shared" si="9"/>
        <v>2.9400000000000004E-4</v>
      </c>
      <c r="J89" s="18">
        <f t="shared" si="10"/>
        <v>1.2250000000000001E-5</v>
      </c>
      <c r="K89" s="19">
        <f t="shared" si="11"/>
        <v>8.8200000000000008E-4</v>
      </c>
      <c r="L89" s="18">
        <f t="shared" si="12"/>
        <v>1.2250000000000001E-5</v>
      </c>
      <c r="M89" s="20">
        <f t="shared" si="13"/>
        <v>8.5113000000000012E-3</v>
      </c>
      <c r="N89" s="20">
        <f t="shared" si="14"/>
        <v>52.92</v>
      </c>
      <c r="O89" s="18">
        <f t="shared" si="15"/>
        <v>1.1815200617283951E-5</v>
      </c>
      <c r="P89" s="9"/>
    </row>
    <row r="90" spans="1:16" x14ac:dyDescent="0.25">
      <c r="A90" s="22" t="s">
        <v>104</v>
      </c>
      <c r="B90" s="21" t="s">
        <v>61</v>
      </c>
      <c r="C90" s="15">
        <v>2.2599999999999999E-2</v>
      </c>
      <c r="D90" s="15">
        <v>0.52200000000000002</v>
      </c>
      <c r="E90" s="23">
        <v>218111.6</v>
      </c>
      <c r="F90" s="15">
        <v>660.01</v>
      </c>
      <c r="G90" s="15">
        <v>4.7E-2</v>
      </c>
      <c r="H90" s="16">
        <f t="shared" si="8"/>
        <v>9.3999999999999994E-5</v>
      </c>
      <c r="I90" s="16">
        <f t="shared" si="9"/>
        <v>2.8199999999999997E-4</v>
      </c>
      <c r="J90" s="18">
        <f t="shared" si="10"/>
        <v>1.1749999999999999E-5</v>
      </c>
      <c r="K90" s="19">
        <f t="shared" si="11"/>
        <v>8.4599999999999996E-4</v>
      </c>
      <c r="L90" s="18">
        <f t="shared" si="12"/>
        <v>1.1749999999999999E-5</v>
      </c>
      <c r="M90" s="20">
        <f t="shared" si="13"/>
        <v>8.1639E-3</v>
      </c>
      <c r="N90" s="20">
        <f t="shared" si="14"/>
        <v>50.76</v>
      </c>
      <c r="O90" s="18">
        <f t="shared" si="15"/>
        <v>1.1332947530864198E-5</v>
      </c>
      <c r="P90" s="9"/>
    </row>
    <row r="91" spans="1:16" x14ac:dyDescent="0.25">
      <c r="A91" s="22" t="s">
        <v>104</v>
      </c>
      <c r="B91" s="21" t="s">
        <v>62</v>
      </c>
      <c r="C91" s="15">
        <v>0.01</v>
      </c>
      <c r="D91" s="15">
        <v>0.52200000000000002</v>
      </c>
      <c r="E91" s="23">
        <v>210400</v>
      </c>
      <c r="F91" s="15">
        <v>636.46</v>
      </c>
      <c r="G91" s="15">
        <v>4.9000000000000002E-2</v>
      </c>
      <c r="H91" s="16">
        <f t="shared" si="8"/>
        <v>9.800000000000001E-5</v>
      </c>
      <c r="I91" s="16">
        <f t="shared" si="9"/>
        <v>2.9400000000000004E-4</v>
      </c>
      <c r="J91" s="18">
        <f t="shared" si="10"/>
        <v>1.2250000000000001E-5</v>
      </c>
      <c r="K91" s="19">
        <f t="shared" si="11"/>
        <v>8.8200000000000008E-4</v>
      </c>
      <c r="L91" s="18">
        <f t="shared" si="12"/>
        <v>1.2250000000000001E-5</v>
      </c>
      <c r="M91" s="20">
        <f t="shared" si="13"/>
        <v>8.5113000000000012E-3</v>
      </c>
      <c r="N91" s="20">
        <f t="shared" si="14"/>
        <v>52.92</v>
      </c>
      <c r="O91" s="18">
        <f t="shared" si="15"/>
        <v>1.1815200617283951E-5</v>
      </c>
      <c r="P91" s="9"/>
    </row>
    <row r="92" spans="1:16" x14ac:dyDescent="0.25">
      <c r="A92" s="22" t="s">
        <v>104</v>
      </c>
      <c r="B92" s="21" t="s">
        <v>63</v>
      </c>
      <c r="C92" s="15">
        <v>6.3E-3</v>
      </c>
      <c r="D92" s="15">
        <v>0.52200000000000002</v>
      </c>
      <c r="E92" s="23">
        <v>211150.8</v>
      </c>
      <c r="F92" s="15">
        <v>638.89</v>
      </c>
      <c r="G92" s="15">
        <v>4.9000000000000002E-2</v>
      </c>
      <c r="H92" s="16">
        <f t="shared" si="8"/>
        <v>9.800000000000001E-5</v>
      </c>
      <c r="I92" s="16">
        <f t="shared" si="9"/>
        <v>2.9400000000000004E-4</v>
      </c>
      <c r="J92" s="18">
        <f t="shared" si="10"/>
        <v>1.2250000000000001E-5</v>
      </c>
      <c r="K92" s="19">
        <f t="shared" si="11"/>
        <v>8.8200000000000008E-4</v>
      </c>
      <c r="L92" s="18">
        <f t="shared" si="12"/>
        <v>1.2250000000000001E-5</v>
      </c>
      <c r="M92" s="20">
        <f t="shared" si="13"/>
        <v>8.5113000000000012E-3</v>
      </c>
      <c r="N92" s="20">
        <f t="shared" si="14"/>
        <v>52.92</v>
      </c>
      <c r="O92" s="18">
        <f t="shared" si="15"/>
        <v>1.1815200617283951E-5</v>
      </c>
      <c r="P92" s="9"/>
    </row>
    <row r="93" spans="1:16" x14ac:dyDescent="0.25">
      <c r="A93" s="22" t="s">
        <v>104</v>
      </c>
      <c r="B93" s="21" t="s">
        <v>64</v>
      </c>
      <c r="C93" s="15">
        <v>5.0000000000000001E-3</v>
      </c>
      <c r="D93" s="15">
        <v>0.52200000000000002</v>
      </c>
      <c r="E93" s="23">
        <v>212800</v>
      </c>
      <c r="F93" s="15">
        <v>644.27</v>
      </c>
      <c r="G93" s="15">
        <v>4.9000000000000002E-2</v>
      </c>
      <c r="H93" s="16">
        <f t="shared" si="8"/>
        <v>9.800000000000001E-5</v>
      </c>
      <c r="I93" s="16">
        <f t="shared" si="9"/>
        <v>2.9400000000000004E-4</v>
      </c>
      <c r="J93" s="18">
        <f t="shared" si="10"/>
        <v>1.2250000000000001E-5</v>
      </c>
      <c r="K93" s="19">
        <f t="shared" si="11"/>
        <v>8.8200000000000008E-4</v>
      </c>
      <c r="L93" s="18">
        <f t="shared" si="12"/>
        <v>1.2250000000000001E-5</v>
      </c>
      <c r="M93" s="20">
        <f t="shared" si="13"/>
        <v>8.5113000000000012E-3</v>
      </c>
      <c r="N93" s="20">
        <f t="shared" si="14"/>
        <v>52.92</v>
      </c>
      <c r="O93" s="18">
        <f t="shared" si="15"/>
        <v>1.1815200617283951E-5</v>
      </c>
      <c r="P93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2" sqref="E2"/>
    </sheetView>
  </sheetViews>
  <sheetFormatPr defaultRowHeight="15" x14ac:dyDescent="0.25"/>
  <cols>
    <col min="1" max="1" width="14.42578125" style="9" bestFit="1" customWidth="1"/>
    <col min="2" max="2" width="11.42578125" style="9" bestFit="1" customWidth="1"/>
    <col min="3" max="3" width="18.85546875" style="9" bestFit="1" customWidth="1"/>
    <col min="4" max="4" width="18.28515625" style="9" bestFit="1" customWidth="1"/>
    <col min="5" max="5" width="16" style="9" bestFit="1" customWidth="1"/>
    <col min="6" max="6" width="15.85546875" style="9" bestFit="1" customWidth="1"/>
    <col min="7" max="7" width="19.5703125" style="9" bestFit="1" customWidth="1"/>
    <col min="8" max="8" width="17.42578125" style="9" bestFit="1" customWidth="1"/>
    <col min="9" max="9" width="36.28515625" style="10" bestFit="1" customWidth="1"/>
    <col min="10" max="10" width="14.7109375" style="25" bestFit="1" customWidth="1"/>
    <col min="11" max="11" width="23" style="11" customWidth="1"/>
    <col min="12" max="12" width="12.85546875" style="12" bestFit="1" customWidth="1"/>
    <col min="13" max="13" width="12.85546875" style="13" customWidth="1"/>
    <col min="14" max="14" width="13.85546875" style="11" bestFit="1" customWidth="1"/>
    <col min="15" max="15" width="13.28515625" style="13" bestFit="1" customWidth="1"/>
    <col min="16" max="16" width="12.85546875" style="11" bestFit="1" customWidth="1"/>
    <col min="17" max="16384" width="9.140625" style="9"/>
  </cols>
  <sheetData>
    <row r="1" spans="1:16" x14ac:dyDescent="0.25">
      <c r="A1" s="9" t="s">
        <v>105</v>
      </c>
      <c r="B1" s="10">
        <v>36</v>
      </c>
      <c r="D1" s="9" t="s">
        <v>133</v>
      </c>
      <c r="E1" s="10">
        <v>1</v>
      </c>
      <c r="G1" s="9" t="s">
        <v>121</v>
      </c>
      <c r="H1" s="9">
        <f>0.75*3.6*3.2*144*3600</f>
        <v>4478976</v>
      </c>
      <c r="K1" s="11" t="s">
        <v>128</v>
      </c>
      <c r="L1" s="12">
        <v>19.3</v>
      </c>
      <c r="M1" s="13" t="s">
        <v>124</v>
      </c>
    </row>
    <row r="2" spans="1:16" x14ac:dyDescent="0.25">
      <c r="A2" s="9" t="s">
        <v>106</v>
      </c>
      <c r="B2" s="10">
        <v>15</v>
      </c>
      <c r="D2" s="9" t="s">
        <v>107</v>
      </c>
      <c r="E2" s="10">
        <f>+E1*12*2.54/100</f>
        <v>0.30480000000000002</v>
      </c>
      <c r="G2" s="9" t="s">
        <v>127</v>
      </c>
      <c r="H2" s="9">
        <f>200*5*60</f>
        <v>60000</v>
      </c>
      <c r="I2" s="10" t="s">
        <v>126</v>
      </c>
    </row>
    <row r="3" spans="1:16" ht="30" x14ac:dyDescent="0.25">
      <c r="A3" s="9" t="s">
        <v>117</v>
      </c>
      <c r="B3" s="9">
        <f>+B1*B2</f>
        <v>540</v>
      </c>
      <c r="D3" s="24" t="s">
        <v>134</v>
      </c>
      <c r="E3" s="9">
        <v>1</v>
      </c>
    </row>
    <row r="4" spans="1:16" x14ac:dyDescent="0.25">
      <c r="H4" s="10"/>
      <c r="K4" s="12"/>
      <c r="L4" s="11"/>
      <c r="N4" s="13"/>
      <c r="O4" s="11"/>
      <c r="P4" s="9"/>
    </row>
    <row r="5" spans="1:16" ht="18.75" customHeight="1" x14ac:dyDescent="0.25">
      <c r="A5" s="14" t="s">
        <v>109</v>
      </c>
      <c r="B5" s="15" t="s">
        <v>108</v>
      </c>
      <c r="C5" s="15" t="s">
        <v>110</v>
      </c>
      <c r="D5" s="15" t="s">
        <v>111</v>
      </c>
      <c r="E5" s="15" t="s">
        <v>112</v>
      </c>
      <c r="F5" s="15" t="s">
        <v>113</v>
      </c>
      <c r="G5" s="15" t="s">
        <v>114</v>
      </c>
      <c r="H5" s="16" t="s">
        <v>118</v>
      </c>
      <c r="I5" s="17" t="s">
        <v>115</v>
      </c>
      <c r="J5" s="26" t="s">
        <v>116</v>
      </c>
      <c r="K5" s="19" t="s">
        <v>119</v>
      </c>
      <c r="L5" s="18" t="s">
        <v>120</v>
      </c>
      <c r="M5" s="20" t="s">
        <v>125</v>
      </c>
      <c r="N5" s="20" t="s">
        <v>123</v>
      </c>
      <c r="O5" s="18" t="s">
        <v>122</v>
      </c>
      <c r="P5" s="9"/>
    </row>
    <row r="6" spans="1:16" x14ac:dyDescent="0.25">
      <c r="A6" s="2" t="s">
        <v>65</v>
      </c>
      <c r="B6" s="2" t="s">
        <v>66</v>
      </c>
      <c r="C6" s="3">
        <v>2E-3</v>
      </c>
      <c r="D6" s="3">
        <v>6.0000000000000001E-3</v>
      </c>
      <c r="E6" s="3">
        <v>28</v>
      </c>
      <c r="F6" s="3">
        <v>0.09</v>
      </c>
      <c r="G6" s="3">
        <v>371</v>
      </c>
      <c r="H6" s="5">
        <f>($E$1 *G6/1000)/$E$3</f>
        <v>0.371</v>
      </c>
      <c r="I6" s="5">
        <f>$B$2*H6</f>
        <v>5.5649999999999995</v>
      </c>
      <c r="J6" s="27">
        <f>+I6/$B$1</f>
        <v>0.15458333333333332</v>
      </c>
      <c r="K6" s="7">
        <f>($B$2^2)*H6</f>
        <v>83.474999999999994</v>
      </c>
      <c r="L6" s="6">
        <f>K6/$B$3</f>
        <v>0.15458333333333332</v>
      </c>
      <c r="M6" s="8">
        <f>+($B$2^2)*(G6/1000) *$L$1</f>
        <v>1611.0674999999999</v>
      </c>
      <c r="N6" s="8">
        <f>+K6*$H$2</f>
        <v>5008500</v>
      </c>
      <c r="O6" s="6">
        <f>+N6/$H$1</f>
        <v>1.1182243441358024</v>
      </c>
      <c r="P6" s="9"/>
    </row>
    <row r="7" spans="1:16" x14ac:dyDescent="0.25">
      <c r="A7" s="21" t="s">
        <v>67</v>
      </c>
      <c r="B7" s="21" t="s">
        <v>68</v>
      </c>
      <c r="C7" s="15">
        <v>2.5000000000000001E-3</v>
      </c>
      <c r="D7" s="15">
        <v>7.0000000000000001E-3</v>
      </c>
      <c r="E7" s="15">
        <v>43.75</v>
      </c>
      <c r="F7" s="15">
        <v>0.13</v>
      </c>
      <c r="G7" s="15">
        <v>237</v>
      </c>
      <c r="H7" s="16">
        <f t="shared" ref="H7:H70" si="0">($E$1 *G7/1000)/$E$3</f>
        <v>0.23699999999999999</v>
      </c>
      <c r="I7" s="16">
        <f t="shared" ref="I7:I70" si="1">$B$2*H7</f>
        <v>3.5549999999999997</v>
      </c>
      <c r="J7" s="26">
        <f t="shared" ref="J7:J70" si="2">+I7/$B$1</f>
        <v>9.8749999999999991E-2</v>
      </c>
      <c r="K7" s="19">
        <f t="shared" ref="K7:K70" si="3">($B$2^2)*H7</f>
        <v>53.324999999999996</v>
      </c>
      <c r="L7" s="18">
        <f t="shared" ref="L7:L70" si="4">K7/$B$3</f>
        <v>9.8749999999999991E-2</v>
      </c>
      <c r="M7" s="20">
        <f t="shared" ref="M7:M70" si="5">+($B$2^2)*(G7/1000) *$L$1</f>
        <v>1029.1724999999999</v>
      </c>
      <c r="N7" s="20">
        <f t="shared" ref="N7:N70" si="6">+K7*$H$2</f>
        <v>3199499.9999999995</v>
      </c>
      <c r="O7" s="18">
        <f t="shared" ref="O7:O70" si="7">+N7/$H$1</f>
        <v>0.71433738425925919</v>
      </c>
      <c r="P7" s="9"/>
    </row>
    <row r="8" spans="1:16" x14ac:dyDescent="0.25">
      <c r="A8" s="2" t="s">
        <v>69</v>
      </c>
      <c r="B8" s="2" t="s">
        <v>70</v>
      </c>
      <c r="C8" s="3">
        <v>3.0999999999999999E-3</v>
      </c>
      <c r="D8" s="3">
        <v>8.0000000000000002E-3</v>
      </c>
      <c r="E8" s="3">
        <v>67.27</v>
      </c>
      <c r="F8" s="3">
        <v>0.2</v>
      </c>
      <c r="G8" s="3">
        <v>164</v>
      </c>
      <c r="H8" s="5">
        <f t="shared" si="0"/>
        <v>0.16400000000000001</v>
      </c>
      <c r="I8" s="5">
        <f t="shared" si="1"/>
        <v>2.46</v>
      </c>
      <c r="J8" s="27">
        <f t="shared" si="2"/>
        <v>6.8333333333333329E-2</v>
      </c>
      <c r="K8" s="7">
        <f t="shared" si="3"/>
        <v>36.9</v>
      </c>
      <c r="L8" s="6">
        <f t="shared" si="4"/>
        <v>6.8333333333333329E-2</v>
      </c>
      <c r="M8" s="8">
        <f t="shared" si="5"/>
        <v>712.17</v>
      </c>
      <c r="N8" s="8">
        <f t="shared" si="6"/>
        <v>2214000</v>
      </c>
      <c r="O8" s="6">
        <f t="shared" si="7"/>
        <v>0.49430941358024694</v>
      </c>
      <c r="P8" s="9"/>
    </row>
    <row r="9" spans="1:16" x14ac:dyDescent="0.25">
      <c r="A9" s="2" t="s">
        <v>69</v>
      </c>
      <c r="B9" s="2" t="s">
        <v>0</v>
      </c>
      <c r="C9" s="3">
        <v>2E-3</v>
      </c>
      <c r="D9" s="3">
        <v>8.9999999999999993E-3</v>
      </c>
      <c r="E9" s="3">
        <v>76</v>
      </c>
      <c r="F9" s="3">
        <v>0.23</v>
      </c>
      <c r="G9" s="3">
        <v>136.4</v>
      </c>
      <c r="H9" s="5">
        <f t="shared" si="0"/>
        <v>0.13639999999999999</v>
      </c>
      <c r="I9" s="5">
        <f t="shared" si="1"/>
        <v>2.0459999999999998</v>
      </c>
      <c r="J9" s="27">
        <f t="shared" si="2"/>
        <v>5.6833333333333326E-2</v>
      </c>
      <c r="K9" s="7">
        <f t="shared" si="3"/>
        <v>30.689999999999998</v>
      </c>
      <c r="L9" s="6">
        <f t="shared" si="4"/>
        <v>5.6833333333333326E-2</v>
      </c>
      <c r="M9" s="8">
        <f t="shared" si="5"/>
        <v>592.31700000000001</v>
      </c>
      <c r="N9" s="8">
        <f t="shared" si="6"/>
        <v>1841399.9999999998</v>
      </c>
      <c r="O9" s="6">
        <f t="shared" si="7"/>
        <v>0.41112075617283944</v>
      </c>
      <c r="P9" s="9"/>
    </row>
    <row r="10" spans="1:16" x14ac:dyDescent="0.25">
      <c r="A10" s="21" t="s">
        <v>71</v>
      </c>
      <c r="B10" s="21" t="s">
        <v>72</v>
      </c>
      <c r="C10" s="15">
        <v>4.0000000000000001E-3</v>
      </c>
      <c r="D10" s="15">
        <v>1.2E-2</v>
      </c>
      <c r="E10" s="15">
        <v>112</v>
      </c>
      <c r="F10" s="15">
        <v>0.34</v>
      </c>
      <c r="G10" s="15">
        <v>103.2</v>
      </c>
      <c r="H10" s="16">
        <f t="shared" si="0"/>
        <v>0.1032</v>
      </c>
      <c r="I10" s="16">
        <f t="shared" si="1"/>
        <v>1.548</v>
      </c>
      <c r="J10" s="26">
        <f t="shared" si="2"/>
        <v>4.3000000000000003E-2</v>
      </c>
      <c r="K10" s="19">
        <f t="shared" si="3"/>
        <v>23.22</v>
      </c>
      <c r="L10" s="18">
        <f t="shared" si="4"/>
        <v>4.2999999999999997E-2</v>
      </c>
      <c r="M10" s="20">
        <f t="shared" si="5"/>
        <v>448.14600000000002</v>
      </c>
      <c r="N10" s="20">
        <f t="shared" si="6"/>
        <v>1393200</v>
      </c>
      <c r="O10" s="18">
        <f t="shared" si="7"/>
        <v>0.31105324074074076</v>
      </c>
      <c r="P10" s="9"/>
    </row>
    <row r="11" spans="1:16" x14ac:dyDescent="0.25">
      <c r="A11" s="21" t="s">
        <v>71</v>
      </c>
      <c r="B11" s="21" t="s">
        <v>1</v>
      </c>
      <c r="C11" s="15">
        <v>2.5000000000000001E-3</v>
      </c>
      <c r="D11" s="15">
        <v>1.2E-2</v>
      </c>
      <c r="E11" s="15">
        <v>118.75</v>
      </c>
      <c r="F11" s="15">
        <v>0.36</v>
      </c>
      <c r="G11" s="15">
        <v>87.3</v>
      </c>
      <c r="H11" s="16">
        <f t="shared" si="0"/>
        <v>8.7300000000000003E-2</v>
      </c>
      <c r="I11" s="16">
        <f t="shared" si="1"/>
        <v>1.3095000000000001</v>
      </c>
      <c r="J11" s="26">
        <f t="shared" si="2"/>
        <v>3.6375000000000005E-2</v>
      </c>
      <c r="K11" s="19">
        <f t="shared" si="3"/>
        <v>19.642500000000002</v>
      </c>
      <c r="L11" s="18">
        <f t="shared" si="4"/>
        <v>3.6375000000000005E-2</v>
      </c>
      <c r="M11" s="20">
        <f t="shared" si="5"/>
        <v>379.10025000000007</v>
      </c>
      <c r="N11" s="20">
        <f t="shared" si="6"/>
        <v>1178550</v>
      </c>
      <c r="O11" s="18">
        <f t="shared" si="7"/>
        <v>0.26312934027777779</v>
      </c>
      <c r="P11" s="9"/>
    </row>
    <row r="12" spans="1:16" x14ac:dyDescent="0.25">
      <c r="A12" s="2" t="s">
        <v>73</v>
      </c>
      <c r="B12" s="2" t="s">
        <v>74</v>
      </c>
      <c r="C12" s="3">
        <v>5.0000000000000001E-3</v>
      </c>
      <c r="D12" s="3">
        <v>1.4999999999999999E-2</v>
      </c>
      <c r="E12" s="3">
        <v>141.75</v>
      </c>
      <c r="F12" s="3">
        <v>0.53</v>
      </c>
      <c r="G12" s="3">
        <v>64.900000000000006</v>
      </c>
      <c r="H12" s="5">
        <f t="shared" si="0"/>
        <v>6.4899999999999999E-2</v>
      </c>
      <c r="I12" s="5">
        <f t="shared" si="1"/>
        <v>0.97350000000000003</v>
      </c>
      <c r="J12" s="27">
        <f t="shared" si="2"/>
        <v>2.7041666666666669E-2</v>
      </c>
      <c r="K12" s="7">
        <f t="shared" si="3"/>
        <v>14.602499999999999</v>
      </c>
      <c r="L12" s="6">
        <f t="shared" si="4"/>
        <v>2.7041666666666665E-2</v>
      </c>
      <c r="M12" s="8">
        <f t="shared" si="5"/>
        <v>281.82824999999997</v>
      </c>
      <c r="N12" s="8">
        <f t="shared" si="6"/>
        <v>876150</v>
      </c>
      <c r="O12" s="6">
        <f t="shared" si="7"/>
        <v>0.19561390817901234</v>
      </c>
      <c r="P12" s="9"/>
    </row>
    <row r="13" spans="1:16" x14ac:dyDescent="0.25">
      <c r="A13" s="1" t="s">
        <v>73</v>
      </c>
      <c r="B13" s="2" t="s">
        <v>2</v>
      </c>
      <c r="C13" s="3">
        <v>3.0999999999999999E-3</v>
      </c>
      <c r="D13" s="3">
        <v>1.6E-2</v>
      </c>
      <c r="E13" s="3">
        <v>182.59</v>
      </c>
      <c r="F13" s="3">
        <v>0.55000000000000004</v>
      </c>
      <c r="G13" s="3">
        <v>56.7</v>
      </c>
      <c r="H13" s="5">
        <f t="shared" si="0"/>
        <v>5.67E-2</v>
      </c>
      <c r="I13" s="5">
        <f t="shared" si="1"/>
        <v>0.85050000000000003</v>
      </c>
      <c r="J13" s="27">
        <f t="shared" si="2"/>
        <v>2.3625E-2</v>
      </c>
      <c r="K13" s="7">
        <f t="shared" si="3"/>
        <v>12.7575</v>
      </c>
      <c r="L13" s="6">
        <f t="shared" si="4"/>
        <v>2.3625E-2</v>
      </c>
      <c r="M13" s="8">
        <f t="shared" si="5"/>
        <v>246.21975</v>
      </c>
      <c r="N13" s="8">
        <f t="shared" si="6"/>
        <v>765450</v>
      </c>
      <c r="O13" s="6">
        <f t="shared" si="7"/>
        <v>0.1708984375</v>
      </c>
      <c r="P13" s="9"/>
    </row>
    <row r="14" spans="1:16" x14ac:dyDescent="0.25">
      <c r="A14" s="22" t="s">
        <v>75</v>
      </c>
      <c r="B14" s="21" t="s">
        <v>76</v>
      </c>
      <c r="C14" s="15">
        <v>5.5999999999999999E-3</v>
      </c>
      <c r="D14" s="15">
        <v>1.7999999999999999E-2</v>
      </c>
      <c r="E14" s="15">
        <v>219.52</v>
      </c>
      <c r="F14" s="15">
        <v>0.66</v>
      </c>
      <c r="G14" s="15">
        <v>51.47</v>
      </c>
      <c r="H14" s="16">
        <f t="shared" si="0"/>
        <v>5.1470000000000002E-2</v>
      </c>
      <c r="I14" s="16">
        <f t="shared" si="1"/>
        <v>0.77205000000000001</v>
      </c>
      <c r="J14" s="26">
        <f t="shared" si="2"/>
        <v>2.1445833333333334E-2</v>
      </c>
      <c r="K14" s="19">
        <f t="shared" si="3"/>
        <v>11.58075</v>
      </c>
      <c r="L14" s="18">
        <f t="shared" si="4"/>
        <v>2.1445833333333334E-2</v>
      </c>
      <c r="M14" s="20">
        <f t="shared" si="5"/>
        <v>223.508475</v>
      </c>
      <c r="N14" s="20">
        <f t="shared" si="6"/>
        <v>694845</v>
      </c>
      <c r="O14" s="18">
        <f t="shared" si="7"/>
        <v>0.15513478973765432</v>
      </c>
      <c r="P14" s="9"/>
    </row>
    <row r="15" spans="1:16" x14ac:dyDescent="0.25">
      <c r="A15" s="1" t="s">
        <v>77</v>
      </c>
      <c r="B15" s="2" t="s">
        <v>78</v>
      </c>
      <c r="C15" s="3">
        <v>0.63</v>
      </c>
      <c r="D15" s="3">
        <v>1.9E-2</v>
      </c>
      <c r="E15" s="3">
        <v>277.83</v>
      </c>
      <c r="F15" s="3">
        <v>0.84</v>
      </c>
      <c r="G15" s="3">
        <v>37.299999999999997</v>
      </c>
      <c r="H15" s="5">
        <f t="shared" si="0"/>
        <v>3.73E-2</v>
      </c>
      <c r="I15" s="5">
        <f t="shared" si="1"/>
        <v>0.5595</v>
      </c>
      <c r="J15" s="27">
        <f t="shared" si="2"/>
        <v>1.5541666666666667E-2</v>
      </c>
      <c r="K15" s="7">
        <f t="shared" si="3"/>
        <v>8.3925000000000001</v>
      </c>
      <c r="L15" s="6">
        <f t="shared" si="4"/>
        <v>1.5541666666666667E-2</v>
      </c>
      <c r="M15" s="8">
        <f t="shared" si="5"/>
        <v>161.97525000000002</v>
      </c>
      <c r="N15" s="8">
        <f t="shared" si="6"/>
        <v>503550</v>
      </c>
      <c r="O15" s="6">
        <f t="shared" si="7"/>
        <v>0.11242525077160494</v>
      </c>
      <c r="P15" s="9"/>
    </row>
    <row r="16" spans="1:16" x14ac:dyDescent="0.25">
      <c r="A16" s="1" t="s">
        <v>77</v>
      </c>
      <c r="B16" s="2" t="s">
        <v>79</v>
      </c>
      <c r="C16" s="3">
        <v>5.0000000000000001E-3</v>
      </c>
      <c r="D16" s="3">
        <v>2.1000000000000001E-2</v>
      </c>
      <c r="E16" s="3">
        <v>250</v>
      </c>
      <c r="F16" s="3">
        <v>0.76</v>
      </c>
      <c r="G16" s="3">
        <v>41.48</v>
      </c>
      <c r="H16" s="5">
        <f t="shared" si="0"/>
        <v>4.1479999999999996E-2</v>
      </c>
      <c r="I16" s="5">
        <f t="shared" si="1"/>
        <v>0.62219999999999998</v>
      </c>
      <c r="J16" s="27">
        <f t="shared" si="2"/>
        <v>1.7283333333333331E-2</v>
      </c>
      <c r="K16" s="7">
        <f t="shared" si="3"/>
        <v>9.3329999999999984</v>
      </c>
      <c r="L16" s="6">
        <f t="shared" si="4"/>
        <v>1.7283333333333331E-2</v>
      </c>
      <c r="M16" s="8">
        <f t="shared" si="5"/>
        <v>180.12689999999998</v>
      </c>
      <c r="N16" s="8">
        <f t="shared" si="6"/>
        <v>559979.99999999988</v>
      </c>
      <c r="O16" s="6">
        <f t="shared" si="7"/>
        <v>0.12502411265432095</v>
      </c>
      <c r="P16" s="9"/>
    </row>
    <row r="17" spans="1:16" x14ac:dyDescent="0.25">
      <c r="A17" s="1" t="s">
        <v>77</v>
      </c>
      <c r="B17" s="2" t="s">
        <v>3</v>
      </c>
      <c r="C17" s="3">
        <v>4.0000000000000001E-3</v>
      </c>
      <c r="D17" s="3">
        <v>0.02</v>
      </c>
      <c r="E17" s="3">
        <v>304</v>
      </c>
      <c r="F17" s="3">
        <v>0.92</v>
      </c>
      <c r="G17" s="3">
        <v>34.43</v>
      </c>
      <c r="H17" s="5">
        <f t="shared" si="0"/>
        <v>3.4430000000000002E-2</v>
      </c>
      <c r="I17" s="5">
        <f t="shared" si="1"/>
        <v>0.51645000000000008</v>
      </c>
      <c r="J17" s="27">
        <f t="shared" si="2"/>
        <v>1.4345833333333335E-2</v>
      </c>
      <c r="K17" s="7">
        <f t="shared" si="3"/>
        <v>7.7467500000000005</v>
      </c>
      <c r="L17" s="6">
        <f t="shared" si="4"/>
        <v>1.4345833333333334E-2</v>
      </c>
      <c r="M17" s="8">
        <f t="shared" si="5"/>
        <v>149.51227500000002</v>
      </c>
      <c r="N17" s="8">
        <f t="shared" si="6"/>
        <v>464805</v>
      </c>
      <c r="O17" s="6">
        <f t="shared" si="7"/>
        <v>0.10377483603395062</v>
      </c>
      <c r="P17" s="9"/>
    </row>
    <row r="18" spans="1:16" x14ac:dyDescent="0.25">
      <c r="A18" s="22" t="s">
        <v>80</v>
      </c>
      <c r="B18" s="21" t="s">
        <v>81</v>
      </c>
      <c r="C18" s="15">
        <v>8.0000000000000002E-3</v>
      </c>
      <c r="D18" s="15">
        <v>2.4E-2</v>
      </c>
      <c r="E18" s="15">
        <v>448</v>
      </c>
      <c r="F18" s="15">
        <v>1.36</v>
      </c>
      <c r="G18" s="15">
        <v>23.3</v>
      </c>
      <c r="H18" s="16">
        <f t="shared" si="0"/>
        <v>2.3300000000000001E-2</v>
      </c>
      <c r="I18" s="16">
        <f t="shared" si="1"/>
        <v>0.34950000000000003</v>
      </c>
      <c r="J18" s="26">
        <f t="shared" si="2"/>
        <v>9.7083333333333344E-3</v>
      </c>
      <c r="K18" s="19">
        <f t="shared" si="3"/>
        <v>5.2425000000000006</v>
      </c>
      <c r="L18" s="18">
        <f t="shared" si="4"/>
        <v>9.7083333333333344E-3</v>
      </c>
      <c r="M18" s="20">
        <f t="shared" si="5"/>
        <v>101.18025000000002</v>
      </c>
      <c r="N18" s="20">
        <f t="shared" si="6"/>
        <v>314550.00000000006</v>
      </c>
      <c r="O18" s="18">
        <f t="shared" si="7"/>
        <v>7.0228105709876559E-2</v>
      </c>
      <c r="P18" s="9"/>
    </row>
    <row r="19" spans="1:16" x14ac:dyDescent="0.25">
      <c r="A19" s="22" t="s">
        <v>80</v>
      </c>
      <c r="B19" s="21" t="s">
        <v>82</v>
      </c>
      <c r="C19" s="15">
        <v>6.3E-3</v>
      </c>
      <c r="D19" s="15">
        <v>2.3E-2</v>
      </c>
      <c r="E19" s="15">
        <v>396.9</v>
      </c>
      <c r="F19" s="15">
        <v>1.2</v>
      </c>
      <c r="G19" s="15">
        <v>26.09</v>
      </c>
      <c r="H19" s="16">
        <f t="shared" si="0"/>
        <v>2.6089999999999999E-2</v>
      </c>
      <c r="I19" s="16">
        <f t="shared" si="1"/>
        <v>0.39134999999999998</v>
      </c>
      <c r="J19" s="26">
        <f t="shared" si="2"/>
        <v>1.0870833333333333E-2</v>
      </c>
      <c r="K19" s="19">
        <f t="shared" si="3"/>
        <v>5.8702499999999995</v>
      </c>
      <c r="L19" s="18">
        <f t="shared" si="4"/>
        <v>1.0870833333333333E-2</v>
      </c>
      <c r="M19" s="20">
        <f t="shared" si="5"/>
        <v>113.29582499999999</v>
      </c>
      <c r="N19" s="20">
        <f t="shared" si="6"/>
        <v>352215</v>
      </c>
      <c r="O19" s="18">
        <f t="shared" si="7"/>
        <v>7.8637393904320993E-2</v>
      </c>
      <c r="P19" s="9"/>
    </row>
    <row r="20" spans="1:16" x14ac:dyDescent="0.25">
      <c r="A20" s="22" t="s">
        <v>80</v>
      </c>
      <c r="B20" s="21" t="s">
        <v>4</v>
      </c>
      <c r="C20" s="15">
        <v>5.0000000000000001E-3</v>
      </c>
      <c r="D20" s="15">
        <v>2.4E-2</v>
      </c>
      <c r="E20" s="15">
        <v>475</v>
      </c>
      <c r="F20" s="15">
        <v>1.43</v>
      </c>
      <c r="G20" s="15">
        <v>21.08</v>
      </c>
      <c r="H20" s="16">
        <f t="shared" si="0"/>
        <v>2.1079999999999998E-2</v>
      </c>
      <c r="I20" s="16">
        <f t="shared" si="1"/>
        <v>0.31619999999999998</v>
      </c>
      <c r="J20" s="26">
        <f t="shared" si="2"/>
        <v>8.7833333333333322E-3</v>
      </c>
      <c r="K20" s="19">
        <f t="shared" si="3"/>
        <v>4.7429999999999994</v>
      </c>
      <c r="L20" s="18">
        <f t="shared" si="4"/>
        <v>8.7833333333333322E-3</v>
      </c>
      <c r="M20" s="20">
        <f t="shared" si="5"/>
        <v>91.539899999999989</v>
      </c>
      <c r="N20" s="20">
        <f t="shared" si="6"/>
        <v>284579.99999999994</v>
      </c>
      <c r="O20" s="18">
        <f t="shared" si="7"/>
        <v>6.3536844135802462E-2</v>
      </c>
      <c r="P20" s="9"/>
    </row>
    <row r="21" spans="1:16" x14ac:dyDescent="0.25">
      <c r="A21" s="22" t="s">
        <v>80</v>
      </c>
      <c r="B21" s="21" t="s">
        <v>5</v>
      </c>
      <c r="C21" s="15">
        <v>3.0999999999999999E-3</v>
      </c>
      <c r="D21" s="15">
        <v>2.3E-2</v>
      </c>
      <c r="E21" s="15">
        <v>384.4</v>
      </c>
      <c r="F21" s="15">
        <v>1.1599999999999999</v>
      </c>
      <c r="G21" s="15">
        <v>25.59</v>
      </c>
      <c r="H21" s="16">
        <f t="shared" si="0"/>
        <v>2.5589999999999998E-2</v>
      </c>
      <c r="I21" s="16">
        <f t="shared" si="1"/>
        <v>0.38384999999999997</v>
      </c>
      <c r="J21" s="26">
        <f t="shared" si="2"/>
        <v>1.0662499999999998E-2</v>
      </c>
      <c r="K21" s="19">
        <f t="shared" si="3"/>
        <v>5.7577499999999997</v>
      </c>
      <c r="L21" s="18">
        <f t="shared" si="4"/>
        <v>1.06625E-2</v>
      </c>
      <c r="M21" s="20">
        <f t="shared" si="5"/>
        <v>111.12457499999999</v>
      </c>
      <c r="N21" s="20">
        <f t="shared" si="6"/>
        <v>345465</v>
      </c>
      <c r="O21" s="18">
        <f t="shared" si="7"/>
        <v>7.7130353009259259E-2</v>
      </c>
      <c r="P21" s="9"/>
    </row>
    <row r="22" spans="1:16" x14ac:dyDescent="0.25">
      <c r="A22" s="1" t="s">
        <v>83</v>
      </c>
      <c r="B22" s="2" t="s">
        <v>84</v>
      </c>
      <c r="C22" s="3">
        <v>0.01</v>
      </c>
      <c r="D22" s="3">
        <v>0.03</v>
      </c>
      <c r="E22" s="3">
        <v>700</v>
      </c>
      <c r="F22" s="3">
        <v>2.12</v>
      </c>
      <c r="G22" s="3">
        <v>14.74</v>
      </c>
      <c r="H22" s="5">
        <f t="shared" si="0"/>
        <v>1.474E-2</v>
      </c>
      <c r="I22" s="5">
        <f t="shared" si="1"/>
        <v>0.22109999999999999</v>
      </c>
      <c r="J22" s="27">
        <f t="shared" si="2"/>
        <v>6.1416666666666668E-3</v>
      </c>
      <c r="K22" s="7">
        <f t="shared" si="3"/>
        <v>3.3165</v>
      </c>
      <c r="L22" s="6">
        <f t="shared" si="4"/>
        <v>6.1416666666666668E-3</v>
      </c>
      <c r="M22" s="8">
        <f t="shared" si="5"/>
        <v>64.008449999999996</v>
      </c>
      <c r="N22" s="8">
        <f t="shared" si="6"/>
        <v>198990</v>
      </c>
      <c r="O22" s="6">
        <f t="shared" si="7"/>
        <v>4.4427565586419755E-2</v>
      </c>
      <c r="P22" s="9"/>
    </row>
    <row r="23" spans="1:16" x14ac:dyDescent="0.25">
      <c r="A23" s="1" t="s">
        <v>83</v>
      </c>
      <c r="B23" s="2" t="s">
        <v>6</v>
      </c>
      <c r="C23" s="3">
        <v>6.3E-3</v>
      </c>
      <c r="D23" s="3">
        <v>3.1E-2</v>
      </c>
      <c r="E23" s="3">
        <v>754.11</v>
      </c>
      <c r="F23" s="3">
        <v>2.2799999999999998</v>
      </c>
      <c r="G23" s="3">
        <v>13.73</v>
      </c>
      <c r="H23" s="5">
        <f t="shared" si="0"/>
        <v>1.3730000000000001E-2</v>
      </c>
      <c r="I23" s="5">
        <f t="shared" si="1"/>
        <v>0.20595000000000002</v>
      </c>
      <c r="J23" s="27">
        <f t="shared" si="2"/>
        <v>5.7208333333333338E-3</v>
      </c>
      <c r="K23" s="7">
        <f t="shared" si="3"/>
        <v>3.0892500000000003</v>
      </c>
      <c r="L23" s="6">
        <f t="shared" si="4"/>
        <v>5.7208333333333338E-3</v>
      </c>
      <c r="M23" s="8">
        <f t="shared" si="5"/>
        <v>59.62252500000001</v>
      </c>
      <c r="N23" s="8">
        <f t="shared" si="6"/>
        <v>185355.00000000003</v>
      </c>
      <c r="O23" s="6">
        <f t="shared" si="7"/>
        <v>4.138334297839507E-2</v>
      </c>
      <c r="P23" s="9"/>
    </row>
    <row r="24" spans="1:16" x14ac:dyDescent="0.25">
      <c r="A24" s="1" t="s">
        <v>83</v>
      </c>
      <c r="B24" s="2" t="s">
        <v>7</v>
      </c>
      <c r="C24" s="3">
        <v>5.0000000000000001E-3</v>
      </c>
      <c r="D24" s="3">
        <v>0.03</v>
      </c>
      <c r="E24" s="3">
        <v>650</v>
      </c>
      <c r="F24" s="3">
        <v>1.97</v>
      </c>
      <c r="G24" s="3">
        <v>15.94</v>
      </c>
      <c r="H24" s="5">
        <f t="shared" si="0"/>
        <v>1.5939999999999999E-2</v>
      </c>
      <c r="I24" s="5">
        <f t="shared" si="1"/>
        <v>0.23909999999999998</v>
      </c>
      <c r="J24" s="27">
        <f t="shared" si="2"/>
        <v>6.6416666666666664E-3</v>
      </c>
      <c r="K24" s="7">
        <f t="shared" si="3"/>
        <v>3.5865</v>
      </c>
      <c r="L24" s="6">
        <f t="shared" si="4"/>
        <v>6.6416666666666664E-3</v>
      </c>
      <c r="M24" s="8">
        <f t="shared" si="5"/>
        <v>69.219450000000009</v>
      </c>
      <c r="N24" s="8">
        <f t="shared" si="6"/>
        <v>215190</v>
      </c>
      <c r="O24" s="6">
        <f t="shared" si="7"/>
        <v>4.8044463734567902E-2</v>
      </c>
      <c r="P24" s="9"/>
    </row>
    <row r="25" spans="1:16" x14ac:dyDescent="0.25">
      <c r="A25" s="22" t="s">
        <v>85</v>
      </c>
      <c r="B25" s="21" t="s">
        <v>86</v>
      </c>
      <c r="C25" s="15">
        <v>0.01</v>
      </c>
      <c r="D25" s="15">
        <v>3.5000000000000003E-2</v>
      </c>
      <c r="E25" s="23">
        <v>1000</v>
      </c>
      <c r="F25" s="15">
        <v>3.02</v>
      </c>
      <c r="G25" s="15">
        <v>10.32</v>
      </c>
      <c r="H25" s="16">
        <f t="shared" si="0"/>
        <v>1.0320000000000001E-2</v>
      </c>
      <c r="I25" s="16">
        <f t="shared" si="1"/>
        <v>0.15480000000000002</v>
      </c>
      <c r="J25" s="26">
        <f t="shared" si="2"/>
        <v>4.3000000000000009E-3</v>
      </c>
      <c r="K25" s="19">
        <f t="shared" si="3"/>
        <v>2.3220000000000001</v>
      </c>
      <c r="L25" s="18">
        <f t="shared" si="4"/>
        <v>4.3E-3</v>
      </c>
      <c r="M25" s="20">
        <f t="shared" si="5"/>
        <v>44.814600000000006</v>
      </c>
      <c r="N25" s="20">
        <f t="shared" si="6"/>
        <v>139320</v>
      </c>
      <c r="O25" s="18">
        <f t="shared" si="7"/>
        <v>3.1105324074074073E-2</v>
      </c>
      <c r="P25" s="9"/>
    </row>
    <row r="26" spans="1:16" x14ac:dyDescent="0.25">
      <c r="A26" s="22" t="s">
        <v>85</v>
      </c>
      <c r="B26" s="21" t="s">
        <v>8</v>
      </c>
      <c r="C26" s="15">
        <v>8.0000000000000002E-3</v>
      </c>
      <c r="D26" s="15">
        <v>3.6999999999999998E-2</v>
      </c>
      <c r="E26" s="23">
        <v>1216</v>
      </c>
      <c r="F26" s="15">
        <v>3.68</v>
      </c>
      <c r="G26" s="15">
        <v>8.6300000000000008</v>
      </c>
      <c r="H26" s="16">
        <f t="shared" si="0"/>
        <v>8.6300000000000005E-3</v>
      </c>
      <c r="I26" s="16">
        <f t="shared" si="1"/>
        <v>0.12945000000000001</v>
      </c>
      <c r="J26" s="26">
        <f t="shared" si="2"/>
        <v>3.5958333333333337E-3</v>
      </c>
      <c r="K26" s="19">
        <f t="shared" si="3"/>
        <v>1.9417500000000001</v>
      </c>
      <c r="L26" s="18">
        <f t="shared" si="4"/>
        <v>3.5958333333333337E-3</v>
      </c>
      <c r="M26" s="20">
        <f t="shared" si="5"/>
        <v>37.475775000000006</v>
      </c>
      <c r="N26" s="20">
        <f t="shared" si="6"/>
        <v>116505</v>
      </c>
      <c r="O26" s="18">
        <f t="shared" si="7"/>
        <v>2.6011525848765434E-2</v>
      </c>
      <c r="P26" s="9"/>
    </row>
    <row r="27" spans="1:16" x14ac:dyDescent="0.25">
      <c r="A27" s="22" t="s">
        <v>85</v>
      </c>
      <c r="B27" s="21" t="s">
        <v>9</v>
      </c>
      <c r="C27" s="15">
        <v>6.3E-3</v>
      </c>
      <c r="D27" s="15">
        <v>3.5999999999999997E-2</v>
      </c>
      <c r="E27" s="23">
        <v>1031.94</v>
      </c>
      <c r="F27" s="15">
        <v>3.12</v>
      </c>
      <c r="G27" s="15">
        <v>10.050000000000001</v>
      </c>
      <c r="H27" s="16">
        <f t="shared" si="0"/>
        <v>1.005E-2</v>
      </c>
      <c r="I27" s="16">
        <f t="shared" si="1"/>
        <v>0.15075</v>
      </c>
      <c r="J27" s="26">
        <f t="shared" si="2"/>
        <v>4.1875000000000002E-3</v>
      </c>
      <c r="K27" s="19">
        <f t="shared" si="3"/>
        <v>2.26125</v>
      </c>
      <c r="L27" s="18">
        <f t="shared" si="4"/>
        <v>4.1875000000000002E-3</v>
      </c>
      <c r="M27" s="20">
        <f t="shared" si="5"/>
        <v>43.642125</v>
      </c>
      <c r="N27" s="20">
        <f t="shared" si="6"/>
        <v>135675</v>
      </c>
      <c r="O27" s="18">
        <f t="shared" si="7"/>
        <v>3.0291521990740741E-2</v>
      </c>
      <c r="P27" s="9"/>
    </row>
    <row r="28" spans="1:16" x14ac:dyDescent="0.25">
      <c r="A28" s="22" t="s">
        <v>85</v>
      </c>
      <c r="B28" s="21" t="s">
        <v>10</v>
      </c>
      <c r="C28" s="15">
        <v>5.0000000000000001E-3</v>
      </c>
      <c r="D28" s="15">
        <v>3.5999999999999997E-2</v>
      </c>
      <c r="E28" s="23">
        <v>1025</v>
      </c>
      <c r="F28" s="15">
        <v>3.1</v>
      </c>
      <c r="G28" s="15">
        <v>10.02</v>
      </c>
      <c r="H28" s="16">
        <f t="shared" si="0"/>
        <v>1.0019999999999999E-2</v>
      </c>
      <c r="I28" s="16">
        <f t="shared" si="1"/>
        <v>0.15029999999999999</v>
      </c>
      <c r="J28" s="26">
        <f t="shared" si="2"/>
        <v>4.1749999999999999E-3</v>
      </c>
      <c r="K28" s="19">
        <f t="shared" si="3"/>
        <v>2.2544999999999997</v>
      </c>
      <c r="L28" s="18">
        <f t="shared" si="4"/>
        <v>4.1749999999999999E-3</v>
      </c>
      <c r="M28" s="20">
        <f t="shared" si="5"/>
        <v>43.511849999999995</v>
      </c>
      <c r="N28" s="20">
        <f t="shared" si="6"/>
        <v>135269.99999999997</v>
      </c>
      <c r="O28" s="18">
        <f t="shared" si="7"/>
        <v>3.0201099537037032E-2</v>
      </c>
      <c r="P28" s="9"/>
    </row>
    <row r="29" spans="1:16" x14ac:dyDescent="0.25">
      <c r="A29" s="1" t="s">
        <v>87</v>
      </c>
      <c r="B29" s="2" t="s">
        <v>88</v>
      </c>
      <c r="C29" s="3">
        <v>1.5900000000000001E-2</v>
      </c>
      <c r="D29" s="3">
        <v>4.8000000000000001E-2</v>
      </c>
      <c r="E29" s="4">
        <v>1769.6</v>
      </c>
      <c r="F29" s="3">
        <v>5.36</v>
      </c>
      <c r="G29" s="3">
        <v>5.86</v>
      </c>
      <c r="H29" s="5">
        <f t="shared" si="0"/>
        <v>5.8600000000000006E-3</v>
      </c>
      <c r="I29" s="5">
        <f t="shared" si="1"/>
        <v>8.7900000000000006E-2</v>
      </c>
      <c r="J29" s="27">
        <f t="shared" si="2"/>
        <v>2.4416666666666666E-3</v>
      </c>
      <c r="K29" s="7">
        <f t="shared" si="3"/>
        <v>1.3185000000000002</v>
      </c>
      <c r="L29" s="6">
        <f t="shared" si="4"/>
        <v>2.4416666666666671E-3</v>
      </c>
      <c r="M29" s="8">
        <f t="shared" si="5"/>
        <v>25.447050000000004</v>
      </c>
      <c r="N29" s="8">
        <f t="shared" si="6"/>
        <v>79110.000000000015</v>
      </c>
      <c r="O29" s="6">
        <f t="shared" si="7"/>
        <v>1.7662519290123462E-2</v>
      </c>
      <c r="P29" s="9"/>
    </row>
    <row r="30" spans="1:16" x14ac:dyDescent="0.25">
      <c r="A30" s="1" t="s">
        <v>87</v>
      </c>
      <c r="B30" s="2" t="s">
        <v>11</v>
      </c>
      <c r="C30" s="3">
        <v>0.01</v>
      </c>
      <c r="D30" s="3">
        <v>4.7E-2</v>
      </c>
      <c r="E30" s="4">
        <v>1600</v>
      </c>
      <c r="F30" s="3">
        <v>4.84</v>
      </c>
      <c r="G30" s="3">
        <v>6.48</v>
      </c>
      <c r="H30" s="5">
        <f t="shared" si="0"/>
        <v>6.4800000000000005E-3</v>
      </c>
      <c r="I30" s="5">
        <f t="shared" si="1"/>
        <v>9.7200000000000009E-2</v>
      </c>
      <c r="J30" s="27">
        <f t="shared" si="2"/>
        <v>2.7000000000000001E-3</v>
      </c>
      <c r="K30" s="7">
        <f t="shared" si="3"/>
        <v>1.4580000000000002</v>
      </c>
      <c r="L30" s="6">
        <f t="shared" si="4"/>
        <v>2.7000000000000001E-3</v>
      </c>
      <c r="M30" s="8">
        <f t="shared" si="5"/>
        <v>28.139400000000006</v>
      </c>
      <c r="N30" s="8">
        <f t="shared" si="6"/>
        <v>87480.000000000015</v>
      </c>
      <c r="O30" s="6">
        <f t="shared" si="7"/>
        <v>1.9531250000000003E-2</v>
      </c>
      <c r="P30" s="9"/>
    </row>
    <row r="31" spans="1:16" x14ac:dyDescent="0.25">
      <c r="A31" s="1" t="s">
        <v>87</v>
      </c>
      <c r="B31" s="2" t="s">
        <v>12</v>
      </c>
      <c r="C31" s="3">
        <v>0.01</v>
      </c>
      <c r="D31" s="3">
        <v>4.9000000000000002E-2</v>
      </c>
      <c r="E31" s="4">
        <v>1900</v>
      </c>
      <c r="F31" s="3">
        <v>5.75</v>
      </c>
      <c r="G31" s="3">
        <v>5.46</v>
      </c>
      <c r="H31" s="5">
        <f t="shared" si="0"/>
        <v>5.4599999999999996E-3</v>
      </c>
      <c r="I31" s="5">
        <f t="shared" si="1"/>
        <v>8.1900000000000001E-2</v>
      </c>
      <c r="J31" s="27">
        <f t="shared" si="2"/>
        <v>2.2750000000000001E-3</v>
      </c>
      <c r="K31" s="7">
        <f t="shared" si="3"/>
        <v>1.2284999999999999</v>
      </c>
      <c r="L31" s="6">
        <f t="shared" si="4"/>
        <v>2.2749999999999997E-3</v>
      </c>
      <c r="M31" s="8">
        <f t="shared" si="5"/>
        <v>23.710049999999999</v>
      </c>
      <c r="N31" s="8">
        <f t="shared" si="6"/>
        <v>73710</v>
      </c>
      <c r="O31" s="6">
        <f t="shared" si="7"/>
        <v>1.6456886574074073E-2</v>
      </c>
      <c r="P31" s="9"/>
    </row>
    <row r="32" spans="1:16" x14ac:dyDescent="0.25">
      <c r="A32" s="1" t="s">
        <v>87</v>
      </c>
      <c r="B32" s="2" t="s">
        <v>13</v>
      </c>
      <c r="C32" s="3">
        <v>6.3E-3</v>
      </c>
      <c r="D32" s="3">
        <v>4.7E-2</v>
      </c>
      <c r="E32" s="4">
        <v>1627.29</v>
      </c>
      <c r="F32" s="3">
        <v>4.92</v>
      </c>
      <c r="G32" s="3">
        <v>6.37</v>
      </c>
      <c r="H32" s="5">
        <f t="shared" si="0"/>
        <v>6.3699999999999998E-3</v>
      </c>
      <c r="I32" s="5">
        <f t="shared" si="1"/>
        <v>9.5549999999999996E-2</v>
      </c>
      <c r="J32" s="27">
        <f t="shared" si="2"/>
        <v>2.6541666666666667E-3</v>
      </c>
      <c r="K32" s="7">
        <f t="shared" si="3"/>
        <v>1.4332499999999999</v>
      </c>
      <c r="L32" s="6">
        <f t="shared" si="4"/>
        <v>2.6541666666666667E-3</v>
      </c>
      <c r="M32" s="8">
        <f t="shared" si="5"/>
        <v>27.661725000000001</v>
      </c>
      <c r="N32" s="8">
        <f t="shared" si="6"/>
        <v>85995</v>
      </c>
      <c r="O32" s="6">
        <f t="shared" si="7"/>
        <v>1.919970100308642E-2</v>
      </c>
      <c r="P32" s="9"/>
    </row>
    <row r="33" spans="1:16" x14ac:dyDescent="0.25">
      <c r="A33" s="1" t="s">
        <v>87</v>
      </c>
      <c r="B33" s="2" t="s">
        <v>14</v>
      </c>
      <c r="C33" s="3">
        <v>5.0000000000000001E-3</v>
      </c>
      <c r="D33" s="3">
        <v>4.7E-2</v>
      </c>
      <c r="E33" s="4">
        <v>1625</v>
      </c>
      <c r="F33" s="3">
        <v>4.91</v>
      </c>
      <c r="G33" s="3">
        <v>6.39</v>
      </c>
      <c r="H33" s="5">
        <f t="shared" si="0"/>
        <v>6.3899999999999998E-3</v>
      </c>
      <c r="I33" s="5">
        <f t="shared" si="1"/>
        <v>9.5849999999999991E-2</v>
      </c>
      <c r="J33" s="27">
        <f t="shared" si="2"/>
        <v>2.6624999999999999E-3</v>
      </c>
      <c r="K33" s="7">
        <f t="shared" si="3"/>
        <v>1.4377499999999999</v>
      </c>
      <c r="L33" s="6">
        <f t="shared" si="4"/>
        <v>2.6624999999999999E-3</v>
      </c>
      <c r="M33" s="8">
        <f t="shared" si="5"/>
        <v>27.748574999999999</v>
      </c>
      <c r="N33" s="8">
        <f t="shared" si="6"/>
        <v>86264.999999999985</v>
      </c>
      <c r="O33" s="6">
        <f t="shared" si="7"/>
        <v>1.9259982638888885E-2</v>
      </c>
      <c r="P33" s="9"/>
    </row>
    <row r="34" spans="1:16" x14ac:dyDescent="0.25">
      <c r="A34" s="22" t="s">
        <v>89</v>
      </c>
      <c r="B34" s="21" t="s">
        <v>90</v>
      </c>
      <c r="C34" s="15">
        <v>2.01E-2</v>
      </c>
      <c r="D34" s="15">
        <v>0.06</v>
      </c>
      <c r="E34" s="23">
        <v>2828</v>
      </c>
      <c r="F34" s="15">
        <v>8.56</v>
      </c>
      <c r="G34" s="15">
        <v>3.67</v>
      </c>
      <c r="H34" s="16">
        <f t="shared" si="0"/>
        <v>3.6700000000000001E-3</v>
      </c>
      <c r="I34" s="16">
        <f t="shared" si="1"/>
        <v>5.5050000000000002E-2</v>
      </c>
      <c r="J34" s="26">
        <f t="shared" si="2"/>
        <v>1.5291666666666667E-3</v>
      </c>
      <c r="K34" s="19">
        <f t="shared" si="3"/>
        <v>0.82574999999999998</v>
      </c>
      <c r="L34" s="18">
        <f t="shared" si="4"/>
        <v>1.5291666666666667E-3</v>
      </c>
      <c r="M34" s="20">
        <f t="shared" si="5"/>
        <v>15.936975</v>
      </c>
      <c r="N34" s="20">
        <f t="shared" si="6"/>
        <v>49545</v>
      </c>
      <c r="O34" s="18">
        <f t="shared" si="7"/>
        <v>1.1061680169753086E-2</v>
      </c>
      <c r="P34" s="9"/>
    </row>
    <row r="35" spans="1:16" x14ac:dyDescent="0.25">
      <c r="A35" s="22" t="s">
        <v>89</v>
      </c>
      <c r="B35" s="21" t="s">
        <v>15</v>
      </c>
      <c r="C35" s="15">
        <v>1.1299999999999999E-2</v>
      </c>
      <c r="D35" s="15">
        <v>5.8000000000000003E-2</v>
      </c>
      <c r="E35" s="23">
        <v>2426.3000000000002</v>
      </c>
      <c r="F35" s="15">
        <v>7.35</v>
      </c>
      <c r="G35" s="15">
        <v>4.2699999999999996</v>
      </c>
      <c r="H35" s="16">
        <f t="shared" si="0"/>
        <v>4.2699999999999995E-3</v>
      </c>
      <c r="I35" s="16">
        <f t="shared" si="1"/>
        <v>6.4049999999999996E-2</v>
      </c>
      <c r="J35" s="26">
        <f t="shared" si="2"/>
        <v>1.7791666666666665E-3</v>
      </c>
      <c r="K35" s="19">
        <f t="shared" si="3"/>
        <v>0.96074999999999988</v>
      </c>
      <c r="L35" s="18">
        <f t="shared" si="4"/>
        <v>1.7791666666666665E-3</v>
      </c>
      <c r="M35" s="20">
        <f t="shared" si="5"/>
        <v>18.542475</v>
      </c>
      <c r="N35" s="20">
        <f t="shared" si="6"/>
        <v>57644.999999999993</v>
      </c>
      <c r="O35" s="18">
        <f t="shared" si="7"/>
        <v>1.2870129243827159E-2</v>
      </c>
      <c r="P35" s="9"/>
    </row>
    <row r="36" spans="1:16" x14ac:dyDescent="0.25">
      <c r="A36" s="22" t="s">
        <v>89</v>
      </c>
      <c r="B36" s="21" t="s">
        <v>16</v>
      </c>
      <c r="C36" s="15">
        <v>0.01</v>
      </c>
      <c r="D36" s="15">
        <v>5.8999999999999997E-2</v>
      </c>
      <c r="E36" s="23">
        <v>2600</v>
      </c>
      <c r="F36" s="15">
        <v>7.87</v>
      </c>
      <c r="G36" s="15">
        <v>4</v>
      </c>
      <c r="H36" s="16">
        <f t="shared" si="0"/>
        <v>4.0000000000000001E-3</v>
      </c>
      <c r="I36" s="16">
        <f t="shared" si="1"/>
        <v>0.06</v>
      </c>
      <c r="J36" s="26">
        <f t="shared" si="2"/>
        <v>1.6666666666666666E-3</v>
      </c>
      <c r="K36" s="19">
        <f t="shared" si="3"/>
        <v>0.9</v>
      </c>
      <c r="L36" s="18">
        <f t="shared" si="4"/>
        <v>1.6666666666666668E-3</v>
      </c>
      <c r="M36" s="20">
        <f t="shared" si="5"/>
        <v>17.37</v>
      </c>
      <c r="N36" s="20">
        <f t="shared" si="6"/>
        <v>54000</v>
      </c>
      <c r="O36" s="18">
        <f t="shared" si="7"/>
        <v>1.2056327160493827E-2</v>
      </c>
      <c r="P36" s="9"/>
    </row>
    <row r="37" spans="1:16" x14ac:dyDescent="0.25">
      <c r="A37" s="22" t="s">
        <v>89</v>
      </c>
      <c r="B37" s="21" t="s">
        <v>17</v>
      </c>
      <c r="C37" s="15">
        <v>6.3E-3</v>
      </c>
      <c r="D37" s="15">
        <v>5.8999999999999997E-2</v>
      </c>
      <c r="E37" s="23">
        <v>2579.85</v>
      </c>
      <c r="F37" s="15">
        <v>7.81</v>
      </c>
      <c r="G37" s="15">
        <v>4.0199999999999996</v>
      </c>
      <c r="H37" s="16">
        <f t="shared" si="0"/>
        <v>4.0199999999999993E-3</v>
      </c>
      <c r="I37" s="16">
        <f t="shared" si="1"/>
        <v>6.0299999999999992E-2</v>
      </c>
      <c r="J37" s="26">
        <f t="shared" si="2"/>
        <v>1.6749999999999998E-3</v>
      </c>
      <c r="K37" s="19">
        <f t="shared" si="3"/>
        <v>0.90449999999999986</v>
      </c>
      <c r="L37" s="18">
        <f t="shared" si="4"/>
        <v>1.6749999999999998E-3</v>
      </c>
      <c r="M37" s="20">
        <f t="shared" si="5"/>
        <v>17.456849999999999</v>
      </c>
      <c r="N37" s="20">
        <f t="shared" si="6"/>
        <v>54269.999999999993</v>
      </c>
      <c r="O37" s="18">
        <f t="shared" si="7"/>
        <v>1.2116608796296295E-2</v>
      </c>
      <c r="P37" s="9"/>
    </row>
    <row r="38" spans="1:16" x14ac:dyDescent="0.25">
      <c r="A38" s="22" t="s">
        <v>89</v>
      </c>
      <c r="B38" s="21" t="s">
        <v>18</v>
      </c>
      <c r="C38" s="15">
        <v>5.0000000000000001E-3</v>
      </c>
      <c r="D38" s="15">
        <v>5.8999999999999997E-2</v>
      </c>
      <c r="E38" s="23">
        <v>2625</v>
      </c>
      <c r="F38" s="15">
        <v>7.95</v>
      </c>
      <c r="G38" s="15">
        <v>3.99</v>
      </c>
      <c r="H38" s="16">
        <f t="shared" si="0"/>
        <v>3.9900000000000005E-3</v>
      </c>
      <c r="I38" s="16">
        <f t="shared" si="1"/>
        <v>5.9850000000000007E-2</v>
      </c>
      <c r="J38" s="26">
        <f t="shared" si="2"/>
        <v>1.6625000000000001E-3</v>
      </c>
      <c r="K38" s="19">
        <f t="shared" si="3"/>
        <v>0.89775000000000016</v>
      </c>
      <c r="L38" s="18">
        <f t="shared" si="4"/>
        <v>1.6625000000000003E-3</v>
      </c>
      <c r="M38" s="20">
        <f t="shared" si="5"/>
        <v>17.326575000000005</v>
      </c>
      <c r="N38" s="20">
        <f t="shared" si="6"/>
        <v>53865.000000000007</v>
      </c>
      <c r="O38" s="18">
        <f t="shared" si="7"/>
        <v>1.2026186342592594E-2</v>
      </c>
      <c r="P38" s="9"/>
    </row>
    <row r="39" spans="1:16" x14ac:dyDescent="0.25">
      <c r="A39" s="1" t="s">
        <v>91</v>
      </c>
      <c r="B39" s="2" t="s">
        <v>92</v>
      </c>
      <c r="C39" s="3">
        <v>2.53E-2</v>
      </c>
      <c r="D39" s="3">
        <v>7.2999999999999995E-2</v>
      </c>
      <c r="E39" s="4">
        <v>4480</v>
      </c>
      <c r="F39" s="3">
        <v>13.56</v>
      </c>
      <c r="G39" s="3">
        <v>2.31</v>
      </c>
      <c r="H39" s="5">
        <f t="shared" si="0"/>
        <v>2.31E-3</v>
      </c>
      <c r="I39" s="5">
        <f t="shared" si="1"/>
        <v>3.465E-2</v>
      </c>
      <c r="J39" s="27">
        <f t="shared" si="2"/>
        <v>9.6250000000000003E-4</v>
      </c>
      <c r="K39" s="7">
        <f t="shared" si="3"/>
        <v>0.51975000000000005</v>
      </c>
      <c r="L39" s="6">
        <f t="shared" si="4"/>
        <v>9.6250000000000003E-4</v>
      </c>
      <c r="M39" s="8">
        <f t="shared" si="5"/>
        <v>10.031175000000001</v>
      </c>
      <c r="N39" s="8">
        <f t="shared" si="6"/>
        <v>31185.000000000004</v>
      </c>
      <c r="O39" s="6">
        <f t="shared" si="7"/>
        <v>6.9625289351851862E-3</v>
      </c>
      <c r="P39" s="9"/>
    </row>
    <row r="40" spans="1:16" x14ac:dyDescent="0.25">
      <c r="A40" s="1" t="s">
        <v>91</v>
      </c>
      <c r="B40" s="2" t="s">
        <v>19</v>
      </c>
      <c r="C40" s="3">
        <v>1.4200000000000001E-2</v>
      </c>
      <c r="D40" s="3">
        <v>7.2999999999999995E-2</v>
      </c>
      <c r="E40" s="4">
        <v>3830.4</v>
      </c>
      <c r="F40" s="3">
        <v>11.49</v>
      </c>
      <c r="G40" s="3">
        <v>2.7</v>
      </c>
      <c r="H40" s="5">
        <f t="shared" si="0"/>
        <v>2.7000000000000001E-3</v>
      </c>
      <c r="I40" s="5">
        <f t="shared" si="1"/>
        <v>4.0500000000000001E-2</v>
      </c>
      <c r="J40" s="27">
        <f t="shared" si="2"/>
        <v>1.1250000000000001E-3</v>
      </c>
      <c r="K40" s="7">
        <f t="shared" si="3"/>
        <v>0.60750000000000004</v>
      </c>
      <c r="L40" s="6">
        <f t="shared" si="4"/>
        <v>1.1250000000000001E-3</v>
      </c>
      <c r="M40" s="8">
        <f t="shared" si="5"/>
        <v>11.724750000000002</v>
      </c>
      <c r="N40" s="8">
        <f t="shared" si="6"/>
        <v>36450</v>
      </c>
      <c r="O40" s="6">
        <f t="shared" si="7"/>
        <v>8.1380208333333339E-3</v>
      </c>
      <c r="P40" s="9"/>
    </row>
    <row r="41" spans="1:16" x14ac:dyDescent="0.25">
      <c r="A41" s="1" t="s">
        <v>91</v>
      </c>
      <c r="B41" s="2" t="s">
        <v>20</v>
      </c>
      <c r="C41" s="3">
        <v>0.01</v>
      </c>
      <c r="D41" s="3">
        <v>7.2999999999999995E-2</v>
      </c>
      <c r="E41" s="4">
        <v>4100</v>
      </c>
      <c r="F41" s="3">
        <v>12.4</v>
      </c>
      <c r="G41" s="3">
        <v>2.5299999999999998</v>
      </c>
      <c r="H41" s="5">
        <f t="shared" si="0"/>
        <v>2.5299999999999997E-3</v>
      </c>
      <c r="I41" s="5">
        <f t="shared" si="1"/>
        <v>3.7949999999999998E-2</v>
      </c>
      <c r="J41" s="27">
        <f t="shared" si="2"/>
        <v>1.0541666666666666E-3</v>
      </c>
      <c r="K41" s="7">
        <f t="shared" si="3"/>
        <v>0.56924999999999992</v>
      </c>
      <c r="L41" s="6">
        <f t="shared" si="4"/>
        <v>1.0541666666666666E-3</v>
      </c>
      <c r="M41" s="8">
        <f t="shared" si="5"/>
        <v>10.986524999999999</v>
      </c>
      <c r="N41" s="8">
        <f t="shared" si="6"/>
        <v>34154.999999999993</v>
      </c>
      <c r="O41" s="6">
        <f t="shared" si="7"/>
        <v>7.6256269290123444E-3</v>
      </c>
      <c r="P41" s="9"/>
    </row>
    <row r="42" spans="1:16" x14ac:dyDescent="0.25">
      <c r="A42" s="1" t="s">
        <v>91</v>
      </c>
      <c r="B42" s="2" t="s">
        <v>21</v>
      </c>
      <c r="C42" s="3">
        <v>6.3E-3</v>
      </c>
      <c r="D42" s="3">
        <v>7.2999999999999995E-2</v>
      </c>
      <c r="E42" s="4">
        <v>4167.5</v>
      </c>
      <c r="F42" s="3">
        <v>12.61</v>
      </c>
      <c r="G42" s="3">
        <v>2.4900000000000002</v>
      </c>
      <c r="H42" s="5">
        <f t="shared" si="0"/>
        <v>2.49E-3</v>
      </c>
      <c r="I42" s="5">
        <f t="shared" si="1"/>
        <v>3.7350000000000001E-2</v>
      </c>
      <c r="J42" s="27">
        <f t="shared" si="2"/>
        <v>1.0375E-3</v>
      </c>
      <c r="K42" s="7">
        <f t="shared" si="3"/>
        <v>0.56025000000000003</v>
      </c>
      <c r="L42" s="6">
        <f t="shared" si="4"/>
        <v>1.0375E-3</v>
      </c>
      <c r="M42" s="8">
        <f t="shared" si="5"/>
        <v>10.812825</v>
      </c>
      <c r="N42" s="8">
        <f t="shared" si="6"/>
        <v>33615</v>
      </c>
      <c r="O42" s="6">
        <f t="shared" si="7"/>
        <v>7.5050636574074073E-3</v>
      </c>
      <c r="P42" s="9"/>
    </row>
    <row r="43" spans="1:16" x14ac:dyDescent="0.25">
      <c r="A43" s="22" t="s">
        <v>93</v>
      </c>
      <c r="B43" s="21" t="s">
        <v>94</v>
      </c>
      <c r="C43" s="15">
        <v>3.2000000000000001E-2</v>
      </c>
      <c r="D43" s="15">
        <v>9.6000000000000002E-2</v>
      </c>
      <c r="E43" s="23">
        <v>7168</v>
      </c>
      <c r="F43" s="15">
        <v>21.69</v>
      </c>
      <c r="G43" s="15">
        <v>1.45</v>
      </c>
      <c r="H43" s="16">
        <f t="shared" si="0"/>
        <v>1.4499999999999999E-3</v>
      </c>
      <c r="I43" s="16">
        <f t="shared" si="1"/>
        <v>2.1749999999999999E-2</v>
      </c>
      <c r="J43" s="26">
        <f t="shared" si="2"/>
        <v>6.0416666666666659E-4</v>
      </c>
      <c r="K43" s="19">
        <f t="shared" si="3"/>
        <v>0.32624999999999998</v>
      </c>
      <c r="L43" s="18">
        <f t="shared" si="4"/>
        <v>6.0416666666666659E-4</v>
      </c>
      <c r="M43" s="20">
        <f t="shared" si="5"/>
        <v>6.2966249999999997</v>
      </c>
      <c r="N43" s="20">
        <f t="shared" si="6"/>
        <v>19575</v>
      </c>
      <c r="O43" s="18">
        <f t="shared" si="7"/>
        <v>4.3704185956790122E-3</v>
      </c>
      <c r="P43" s="9"/>
    </row>
    <row r="44" spans="1:16" x14ac:dyDescent="0.25">
      <c r="A44" s="22" t="s">
        <v>93</v>
      </c>
      <c r="B44" s="21" t="s">
        <v>22</v>
      </c>
      <c r="C44" s="15">
        <v>1.7899999999999999E-2</v>
      </c>
      <c r="D44" s="15">
        <v>9.2999999999999999E-2</v>
      </c>
      <c r="E44" s="23">
        <v>6087.6</v>
      </c>
      <c r="F44" s="15">
        <v>18.43</v>
      </c>
      <c r="G44" s="15">
        <v>1.7</v>
      </c>
      <c r="H44" s="16">
        <f t="shared" si="0"/>
        <v>1.6999999999999999E-3</v>
      </c>
      <c r="I44" s="16">
        <f t="shared" si="1"/>
        <v>2.5499999999999998E-2</v>
      </c>
      <c r="J44" s="26">
        <f t="shared" si="2"/>
        <v>7.0833333333333328E-4</v>
      </c>
      <c r="K44" s="19">
        <f t="shared" si="3"/>
        <v>0.38249999999999995</v>
      </c>
      <c r="L44" s="18">
        <f t="shared" si="4"/>
        <v>7.0833333333333328E-4</v>
      </c>
      <c r="M44" s="20">
        <f t="shared" si="5"/>
        <v>7.3822499999999991</v>
      </c>
      <c r="N44" s="20">
        <f t="shared" si="6"/>
        <v>22949.999999999996</v>
      </c>
      <c r="O44" s="18">
        <f t="shared" si="7"/>
        <v>5.1239390432098759E-3</v>
      </c>
      <c r="P44" s="9"/>
    </row>
    <row r="45" spans="1:16" x14ac:dyDescent="0.25">
      <c r="A45" s="22" t="s">
        <v>93</v>
      </c>
      <c r="B45" s="21" t="s">
        <v>23</v>
      </c>
      <c r="C45" s="15">
        <v>0.01</v>
      </c>
      <c r="D45" s="15">
        <v>9.5000000000000001E-2</v>
      </c>
      <c r="E45" s="23">
        <v>6500</v>
      </c>
      <c r="F45" s="15">
        <v>19.66</v>
      </c>
      <c r="G45" s="15">
        <v>1.75</v>
      </c>
      <c r="H45" s="16">
        <f t="shared" si="0"/>
        <v>1.75E-3</v>
      </c>
      <c r="I45" s="16">
        <f t="shared" si="1"/>
        <v>2.6249999999999999E-2</v>
      </c>
      <c r="J45" s="26">
        <f t="shared" si="2"/>
        <v>7.2916666666666659E-4</v>
      </c>
      <c r="K45" s="19">
        <f t="shared" si="3"/>
        <v>0.39374999999999999</v>
      </c>
      <c r="L45" s="18">
        <f t="shared" si="4"/>
        <v>7.291666666666667E-4</v>
      </c>
      <c r="M45" s="20">
        <f t="shared" si="5"/>
        <v>7.5993750000000002</v>
      </c>
      <c r="N45" s="20">
        <f t="shared" si="6"/>
        <v>23625</v>
      </c>
      <c r="O45" s="18">
        <f t="shared" si="7"/>
        <v>5.274643132716049E-3</v>
      </c>
      <c r="P45" s="9"/>
    </row>
    <row r="46" spans="1:16" x14ac:dyDescent="0.25">
      <c r="A46" s="22" t="s">
        <v>93</v>
      </c>
      <c r="B46" s="21" t="s">
        <v>24</v>
      </c>
      <c r="C46" s="15">
        <v>6.3E-3</v>
      </c>
      <c r="D46" s="15">
        <v>9.5000000000000001E-2</v>
      </c>
      <c r="E46" s="23">
        <v>6548.9</v>
      </c>
      <c r="F46" s="15">
        <v>19.82</v>
      </c>
      <c r="G46" s="15">
        <v>1.58</v>
      </c>
      <c r="H46" s="16">
        <f t="shared" si="0"/>
        <v>1.58E-3</v>
      </c>
      <c r="I46" s="16">
        <f t="shared" si="1"/>
        <v>2.3699999999999999E-2</v>
      </c>
      <c r="J46" s="26">
        <f t="shared" si="2"/>
        <v>6.5833333333333325E-4</v>
      </c>
      <c r="K46" s="19">
        <f t="shared" si="3"/>
        <v>0.35549999999999998</v>
      </c>
      <c r="L46" s="18">
        <f t="shared" si="4"/>
        <v>6.5833333333333325E-4</v>
      </c>
      <c r="M46" s="20">
        <f t="shared" si="5"/>
        <v>6.8611500000000003</v>
      </c>
      <c r="N46" s="20">
        <f t="shared" si="6"/>
        <v>21330</v>
      </c>
      <c r="O46" s="18">
        <f t="shared" si="7"/>
        <v>4.7622492283950621E-3</v>
      </c>
      <c r="P46" s="9"/>
    </row>
    <row r="47" spans="1:16" x14ac:dyDescent="0.25">
      <c r="A47" s="1" t="s">
        <v>95</v>
      </c>
      <c r="B47" s="2" t="s">
        <v>25</v>
      </c>
      <c r="C47" s="3">
        <v>1.5900000000000001E-2</v>
      </c>
      <c r="D47" s="3">
        <v>0.115</v>
      </c>
      <c r="E47" s="4">
        <v>9353.6</v>
      </c>
      <c r="F47" s="3">
        <v>28.31</v>
      </c>
      <c r="G47" s="3">
        <v>1.1100000000000001</v>
      </c>
      <c r="H47" s="5">
        <f t="shared" si="0"/>
        <v>1.1100000000000001E-3</v>
      </c>
      <c r="I47" s="5">
        <f t="shared" si="1"/>
        <v>1.6650000000000002E-2</v>
      </c>
      <c r="J47" s="27">
        <f t="shared" si="2"/>
        <v>4.6250000000000002E-4</v>
      </c>
      <c r="K47" s="7">
        <f t="shared" si="3"/>
        <v>0.24975000000000003</v>
      </c>
      <c r="L47" s="6">
        <f t="shared" si="4"/>
        <v>4.6250000000000007E-4</v>
      </c>
      <c r="M47" s="8">
        <f t="shared" si="5"/>
        <v>4.8201750000000008</v>
      </c>
      <c r="N47" s="8">
        <f t="shared" si="6"/>
        <v>14985.000000000002</v>
      </c>
      <c r="O47" s="6">
        <f t="shared" si="7"/>
        <v>3.3456307870370376E-3</v>
      </c>
      <c r="P47" s="9"/>
    </row>
    <row r="48" spans="1:16" x14ac:dyDescent="0.25">
      <c r="A48" s="1" t="s">
        <v>95</v>
      </c>
      <c r="B48" s="2" t="s">
        <v>26</v>
      </c>
      <c r="C48" s="3">
        <v>1.4200000000000001E-2</v>
      </c>
      <c r="D48" s="3">
        <v>0.11600000000000001</v>
      </c>
      <c r="E48" s="4">
        <v>9878.4</v>
      </c>
      <c r="F48" s="3">
        <v>29.89</v>
      </c>
      <c r="G48" s="3">
        <v>1.0900000000000001</v>
      </c>
      <c r="H48" s="5">
        <f t="shared" si="0"/>
        <v>1.09E-3</v>
      </c>
      <c r="I48" s="5">
        <f t="shared" si="1"/>
        <v>1.635E-2</v>
      </c>
      <c r="J48" s="27">
        <f t="shared" si="2"/>
        <v>4.5416666666666668E-4</v>
      </c>
      <c r="K48" s="7">
        <f t="shared" si="3"/>
        <v>0.24525</v>
      </c>
      <c r="L48" s="6">
        <f t="shared" si="4"/>
        <v>4.5416666666666668E-4</v>
      </c>
      <c r="M48" s="8">
        <f t="shared" si="5"/>
        <v>4.7333249999999998</v>
      </c>
      <c r="N48" s="8">
        <f t="shared" si="6"/>
        <v>14715</v>
      </c>
      <c r="O48" s="6">
        <f t="shared" si="7"/>
        <v>3.2853491512345677E-3</v>
      </c>
      <c r="P48" s="9"/>
    </row>
    <row r="49" spans="1:16" x14ac:dyDescent="0.25">
      <c r="A49" s="1" t="s">
        <v>95</v>
      </c>
      <c r="B49" s="2" t="s">
        <v>27</v>
      </c>
      <c r="C49" s="3">
        <v>0.01</v>
      </c>
      <c r="D49" s="3">
        <v>0.11600000000000001</v>
      </c>
      <c r="E49" s="4">
        <v>10530</v>
      </c>
      <c r="F49" s="3">
        <v>31.76</v>
      </c>
      <c r="G49" s="3">
        <v>0.98</v>
      </c>
      <c r="H49" s="5">
        <f t="shared" si="0"/>
        <v>9.7999999999999997E-4</v>
      </c>
      <c r="I49" s="5">
        <f t="shared" si="1"/>
        <v>1.47E-2</v>
      </c>
      <c r="J49" s="27">
        <f t="shared" si="2"/>
        <v>4.083333333333333E-4</v>
      </c>
      <c r="K49" s="7">
        <f t="shared" si="3"/>
        <v>0.2205</v>
      </c>
      <c r="L49" s="6">
        <f t="shared" si="4"/>
        <v>4.0833333333333336E-4</v>
      </c>
      <c r="M49" s="8">
        <f t="shared" si="5"/>
        <v>4.2556500000000002</v>
      </c>
      <c r="N49" s="8">
        <f t="shared" si="6"/>
        <v>13230</v>
      </c>
      <c r="O49" s="6">
        <f t="shared" si="7"/>
        <v>2.9538001543209878E-3</v>
      </c>
      <c r="P49" s="9"/>
    </row>
    <row r="50" spans="1:16" x14ac:dyDescent="0.25">
      <c r="A50" s="22" t="s">
        <v>96</v>
      </c>
      <c r="B50" s="21" t="s">
        <v>28</v>
      </c>
      <c r="C50" s="15">
        <v>1.7899999999999999E-2</v>
      </c>
      <c r="D50" s="15">
        <v>0.14699999999999999</v>
      </c>
      <c r="E50" s="23">
        <v>15699.6</v>
      </c>
      <c r="F50" s="15">
        <v>47.53</v>
      </c>
      <c r="G50" s="15">
        <v>0.67</v>
      </c>
      <c r="H50" s="16">
        <f t="shared" si="0"/>
        <v>6.7000000000000002E-4</v>
      </c>
      <c r="I50" s="16">
        <f t="shared" si="1"/>
        <v>1.005E-2</v>
      </c>
      <c r="J50" s="26">
        <f t="shared" si="2"/>
        <v>2.7916666666666666E-4</v>
      </c>
      <c r="K50" s="19">
        <f t="shared" si="3"/>
        <v>0.15075</v>
      </c>
      <c r="L50" s="18">
        <f t="shared" si="4"/>
        <v>2.7916666666666666E-4</v>
      </c>
      <c r="M50" s="20">
        <f t="shared" si="5"/>
        <v>2.909475</v>
      </c>
      <c r="N50" s="20">
        <f t="shared" si="6"/>
        <v>9045</v>
      </c>
      <c r="O50" s="18">
        <f t="shared" si="7"/>
        <v>2.0194347993827159E-3</v>
      </c>
      <c r="P50" s="9"/>
    </row>
    <row r="51" spans="1:16" x14ac:dyDescent="0.25">
      <c r="A51" s="22" t="s">
        <v>96</v>
      </c>
      <c r="B51" s="21" t="s">
        <v>29</v>
      </c>
      <c r="C51" s="15">
        <v>1.1299999999999999E-2</v>
      </c>
      <c r="D51" s="15">
        <v>0.14699999999999999</v>
      </c>
      <c r="E51" s="23">
        <v>16984.099999999999</v>
      </c>
      <c r="F51" s="15">
        <v>51.42</v>
      </c>
      <c r="G51" s="15">
        <v>0.61</v>
      </c>
      <c r="H51" s="16">
        <f t="shared" si="0"/>
        <v>6.0999999999999997E-4</v>
      </c>
      <c r="I51" s="16">
        <f t="shared" si="1"/>
        <v>9.1500000000000001E-3</v>
      </c>
      <c r="J51" s="26">
        <f t="shared" si="2"/>
        <v>2.5416666666666665E-4</v>
      </c>
      <c r="K51" s="19">
        <f t="shared" si="3"/>
        <v>0.13724999999999998</v>
      </c>
      <c r="L51" s="18">
        <f t="shared" si="4"/>
        <v>2.5416666666666665E-4</v>
      </c>
      <c r="M51" s="20">
        <f t="shared" si="5"/>
        <v>2.6489249999999998</v>
      </c>
      <c r="N51" s="20">
        <f t="shared" si="6"/>
        <v>8234.9999999999982</v>
      </c>
      <c r="O51" s="18">
        <f t="shared" si="7"/>
        <v>1.8385898919753081E-3</v>
      </c>
      <c r="P51" s="9"/>
    </row>
    <row r="52" spans="1:16" x14ac:dyDescent="0.25">
      <c r="A52" s="22" t="s">
        <v>96</v>
      </c>
      <c r="B52" s="21" t="s">
        <v>30</v>
      </c>
      <c r="C52" s="15">
        <v>5.0000000000000001E-3</v>
      </c>
      <c r="D52" s="15">
        <v>0.14699999999999999</v>
      </c>
      <c r="E52" s="23">
        <v>16625</v>
      </c>
      <c r="F52" s="15">
        <v>49.58</v>
      </c>
      <c r="G52" s="15">
        <v>0.62</v>
      </c>
      <c r="H52" s="16">
        <f t="shared" si="0"/>
        <v>6.2E-4</v>
      </c>
      <c r="I52" s="16">
        <f t="shared" si="1"/>
        <v>9.2999999999999992E-3</v>
      </c>
      <c r="J52" s="26">
        <f t="shared" si="2"/>
        <v>2.5833333333333329E-4</v>
      </c>
      <c r="K52" s="19">
        <f t="shared" si="3"/>
        <v>0.13950000000000001</v>
      </c>
      <c r="L52" s="18">
        <f t="shared" si="4"/>
        <v>2.5833333333333334E-4</v>
      </c>
      <c r="M52" s="20">
        <f t="shared" si="5"/>
        <v>2.6923500000000002</v>
      </c>
      <c r="N52" s="20">
        <f t="shared" si="6"/>
        <v>8370</v>
      </c>
      <c r="O52" s="18">
        <f t="shared" si="7"/>
        <v>1.8687307098765433E-3</v>
      </c>
      <c r="P52" s="9"/>
    </row>
    <row r="53" spans="1:16" x14ac:dyDescent="0.25">
      <c r="A53" s="1" t="s">
        <v>97</v>
      </c>
      <c r="B53" s="2" t="s">
        <v>31</v>
      </c>
      <c r="C53" s="3">
        <v>1.4200000000000001E-2</v>
      </c>
      <c r="D53" s="3">
        <v>0.184</v>
      </c>
      <c r="E53" s="4">
        <v>26812.799999999999</v>
      </c>
      <c r="F53" s="3">
        <v>81.14</v>
      </c>
      <c r="G53" s="3">
        <v>0.47</v>
      </c>
      <c r="H53" s="5">
        <f t="shared" si="0"/>
        <v>4.6999999999999999E-4</v>
      </c>
      <c r="I53" s="5">
        <f t="shared" si="1"/>
        <v>7.0499999999999998E-3</v>
      </c>
      <c r="J53" s="27">
        <f t="shared" si="2"/>
        <v>1.9583333333333334E-4</v>
      </c>
      <c r="K53" s="7">
        <f t="shared" si="3"/>
        <v>0.10575</v>
      </c>
      <c r="L53" s="6">
        <f t="shared" si="4"/>
        <v>1.9583333333333331E-4</v>
      </c>
      <c r="M53" s="8">
        <f t="shared" si="5"/>
        <v>2.040975</v>
      </c>
      <c r="N53" s="8">
        <f t="shared" si="6"/>
        <v>6345</v>
      </c>
      <c r="O53" s="6">
        <f t="shared" si="7"/>
        <v>1.4166184413580247E-3</v>
      </c>
      <c r="P53" s="9"/>
    </row>
    <row r="54" spans="1:16" x14ac:dyDescent="0.25">
      <c r="A54" s="1" t="s">
        <v>97</v>
      </c>
      <c r="B54" s="2" t="s">
        <v>32</v>
      </c>
      <c r="C54" s="3">
        <v>0.01</v>
      </c>
      <c r="D54" s="3">
        <v>0.184</v>
      </c>
      <c r="E54" s="4">
        <v>25900</v>
      </c>
      <c r="F54" s="3">
        <v>78.349999999999994</v>
      </c>
      <c r="G54" s="3">
        <v>0.4</v>
      </c>
      <c r="H54" s="5">
        <f t="shared" si="0"/>
        <v>4.0000000000000002E-4</v>
      </c>
      <c r="I54" s="5">
        <f t="shared" si="1"/>
        <v>6.0000000000000001E-3</v>
      </c>
      <c r="J54" s="27">
        <f t="shared" si="2"/>
        <v>1.6666666666666666E-4</v>
      </c>
      <c r="K54" s="7">
        <f t="shared" si="3"/>
        <v>9.0000000000000011E-2</v>
      </c>
      <c r="L54" s="6">
        <f t="shared" si="4"/>
        <v>1.6666666666666669E-4</v>
      </c>
      <c r="M54" s="8">
        <f t="shared" si="5"/>
        <v>1.7370000000000003</v>
      </c>
      <c r="N54" s="8">
        <f t="shared" si="6"/>
        <v>5400.0000000000009</v>
      </c>
      <c r="O54" s="6">
        <f t="shared" si="7"/>
        <v>1.2056327160493829E-3</v>
      </c>
      <c r="P54" s="9"/>
    </row>
    <row r="55" spans="1:16" x14ac:dyDescent="0.25">
      <c r="A55" s="1" t="s">
        <v>97</v>
      </c>
      <c r="B55" s="2" t="s">
        <v>33</v>
      </c>
      <c r="C55" s="3">
        <v>5.0000000000000001E-3</v>
      </c>
      <c r="D55" s="3">
        <v>0.184</v>
      </c>
      <c r="E55" s="4">
        <v>26250</v>
      </c>
      <c r="F55" s="3">
        <v>79.47</v>
      </c>
      <c r="G55" s="3">
        <v>0.38600000000000001</v>
      </c>
      <c r="H55" s="5">
        <f t="shared" si="0"/>
        <v>3.86E-4</v>
      </c>
      <c r="I55" s="5">
        <f t="shared" si="1"/>
        <v>5.79E-3</v>
      </c>
      <c r="J55" s="27">
        <f t="shared" si="2"/>
        <v>1.6083333333333333E-4</v>
      </c>
      <c r="K55" s="7">
        <f t="shared" si="3"/>
        <v>8.6849999999999997E-2</v>
      </c>
      <c r="L55" s="6">
        <f t="shared" si="4"/>
        <v>1.6083333333333333E-4</v>
      </c>
      <c r="M55" s="8">
        <f t="shared" si="5"/>
        <v>1.6762049999999999</v>
      </c>
      <c r="N55" s="8">
        <f t="shared" si="6"/>
        <v>5211</v>
      </c>
      <c r="O55" s="6">
        <f t="shared" si="7"/>
        <v>1.1634355709876543E-3</v>
      </c>
      <c r="P55" s="9"/>
    </row>
    <row r="56" spans="1:16" x14ac:dyDescent="0.25">
      <c r="A56" s="22" t="s">
        <v>98</v>
      </c>
      <c r="B56" s="21" t="s">
        <v>34</v>
      </c>
      <c r="C56" s="15">
        <v>1.7899999999999999E-2</v>
      </c>
      <c r="D56" s="15">
        <v>0.23200000000000001</v>
      </c>
      <c r="E56" s="23">
        <v>42613</v>
      </c>
      <c r="F56" s="15">
        <v>129.01</v>
      </c>
      <c r="G56" s="15">
        <v>0.24299999999999999</v>
      </c>
      <c r="H56" s="16">
        <f t="shared" si="0"/>
        <v>2.43E-4</v>
      </c>
      <c r="I56" s="16">
        <f t="shared" si="1"/>
        <v>3.6449999999999998E-3</v>
      </c>
      <c r="J56" s="26">
        <f t="shared" si="2"/>
        <v>1.0124999999999999E-4</v>
      </c>
      <c r="K56" s="19">
        <f t="shared" si="3"/>
        <v>5.4675000000000001E-2</v>
      </c>
      <c r="L56" s="18">
        <f t="shared" si="4"/>
        <v>1.0125000000000001E-4</v>
      </c>
      <c r="M56" s="20">
        <f t="shared" si="5"/>
        <v>1.0552275</v>
      </c>
      <c r="N56" s="20">
        <f t="shared" si="6"/>
        <v>3280.5</v>
      </c>
      <c r="O56" s="18">
        <f t="shared" si="7"/>
        <v>7.32421875E-4</v>
      </c>
      <c r="P56" s="9"/>
    </row>
    <row r="57" spans="1:16" x14ac:dyDescent="0.25">
      <c r="A57" s="22" t="s">
        <v>98</v>
      </c>
      <c r="B57" s="21" t="s">
        <v>35</v>
      </c>
      <c r="C57" s="15">
        <v>1.43E-2</v>
      </c>
      <c r="D57" s="15">
        <v>0.23200000000000001</v>
      </c>
      <c r="E57" s="23">
        <v>52214.400000000001</v>
      </c>
      <c r="F57" s="15">
        <v>158.02000000000001</v>
      </c>
      <c r="G57" s="15">
        <v>0.2</v>
      </c>
      <c r="H57" s="16">
        <f t="shared" si="0"/>
        <v>2.0000000000000001E-4</v>
      </c>
      <c r="I57" s="16">
        <f t="shared" si="1"/>
        <v>3.0000000000000001E-3</v>
      </c>
      <c r="J57" s="26">
        <f t="shared" si="2"/>
        <v>8.3333333333333331E-5</v>
      </c>
      <c r="K57" s="19">
        <f t="shared" si="3"/>
        <v>4.5000000000000005E-2</v>
      </c>
      <c r="L57" s="18">
        <f t="shared" si="4"/>
        <v>8.3333333333333344E-5</v>
      </c>
      <c r="M57" s="20">
        <f t="shared" si="5"/>
        <v>0.86850000000000016</v>
      </c>
      <c r="N57" s="20">
        <f t="shared" si="6"/>
        <v>2700.0000000000005</v>
      </c>
      <c r="O57" s="18">
        <f t="shared" si="7"/>
        <v>6.0281635802469143E-4</v>
      </c>
      <c r="P57" s="9"/>
    </row>
    <row r="58" spans="1:16" x14ac:dyDescent="0.25">
      <c r="A58" s="22" t="s">
        <v>98</v>
      </c>
      <c r="B58" s="21" t="s">
        <v>36</v>
      </c>
      <c r="C58" s="15">
        <v>5.0000000000000001E-3</v>
      </c>
      <c r="D58" s="15">
        <v>0.23200000000000001</v>
      </c>
      <c r="E58" s="23">
        <v>41650</v>
      </c>
      <c r="F58" s="15">
        <v>126.1</v>
      </c>
      <c r="G58" s="15">
        <v>0.25</v>
      </c>
      <c r="H58" s="16">
        <f t="shared" si="0"/>
        <v>2.5000000000000001E-4</v>
      </c>
      <c r="I58" s="16">
        <f t="shared" si="1"/>
        <v>3.7499999999999999E-3</v>
      </c>
      <c r="J58" s="26">
        <f t="shared" si="2"/>
        <v>1.0416666666666666E-4</v>
      </c>
      <c r="K58" s="19">
        <f t="shared" si="3"/>
        <v>5.6250000000000001E-2</v>
      </c>
      <c r="L58" s="18">
        <f t="shared" si="4"/>
        <v>1.0416666666666667E-4</v>
      </c>
      <c r="M58" s="20">
        <f t="shared" si="5"/>
        <v>1.0856250000000001</v>
      </c>
      <c r="N58" s="20">
        <f t="shared" si="6"/>
        <v>3375</v>
      </c>
      <c r="O58" s="18">
        <f t="shared" si="7"/>
        <v>7.5352044753086418E-4</v>
      </c>
      <c r="P58" s="9"/>
    </row>
    <row r="59" spans="1:16" x14ac:dyDescent="0.25">
      <c r="A59" s="22" t="s">
        <v>99</v>
      </c>
      <c r="B59" s="21" t="s">
        <v>37</v>
      </c>
      <c r="C59" s="15">
        <v>2.2599999999999999E-2</v>
      </c>
      <c r="D59" s="15">
        <v>0.29199999999999998</v>
      </c>
      <c r="E59" s="23">
        <v>67936.399999999994</v>
      </c>
      <c r="F59" s="15">
        <v>205.62</v>
      </c>
      <c r="G59" s="15">
        <v>0.152</v>
      </c>
      <c r="H59" s="16">
        <f t="shared" si="0"/>
        <v>1.5200000000000001E-4</v>
      </c>
      <c r="I59" s="16">
        <f t="shared" si="1"/>
        <v>2.2799999999999999E-3</v>
      </c>
      <c r="J59" s="26">
        <f t="shared" si="2"/>
        <v>6.3333333333333332E-5</v>
      </c>
      <c r="K59" s="19">
        <f t="shared" si="3"/>
        <v>3.4200000000000001E-2</v>
      </c>
      <c r="L59" s="18">
        <f t="shared" si="4"/>
        <v>6.3333333333333332E-5</v>
      </c>
      <c r="M59" s="20">
        <f t="shared" si="5"/>
        <v>0.66006000000000009</v>
      </c>
      <c r="N59" s="20">
        <f t="shared" si="6"/>
        <v>2052</v>
      </c>
      <c r="O59" s="18">
        <f t="shared" si="7"/>
        <v>4.5814043209876541E-4</v>
      </c>
      <c r="P59" s="9"/>
    </row>
    <row r="60" spans="1:16" x14ac:dyDescent="0.25">
      <c r="A60" s="22" t="s">
        <v>99</v>
      </c>
      <c r="B60" s="21" t="s">
        <v>38</v>
      </c>
      <c r="C60" s="15">
        <v>1.5900000000000001E-2</v>
      </c>
      <c r="D60" s="15">
        <v>0.29199999999999998</v>
      </c>
      <c r="E60" s="23">
        <v>65475.199999999997</v>
      </c>
      <c r="F60" s="15">
        <v>198.14</v>
      </c>
      <c r="G60" s="15">
        <v>0.16</v>
      </c>
      <c r="H60" s="16">
        <f t="shared" si="0"/>
        <v>1.6000000000000001E-4</v>
      </c>
      <c r="I60" s="16">
        <f t="shared" si="1"/>
        <v>2.4000000000000002E-3</v>
      </c>
      <c r="J60" s="26">
        <f t="shared" si="2"/>
        <v>6.666666666666667E-5</v>
      </c>
      <c r="K60" s="19">
        <f t="shared" si="3"/>
        <v>3.6000000000000004E-2</v>
      </c>
      <c r="L60" s="18">
        <f t="shared" si="4"/>
        <v>6.666666666666667E-5</v>
      </c>
      <c r="M60" s="20">
        <f t="shared" si="5"/>
        <v>0.69480000000000008</v>
      </c>
      <c r="N60" s="20">
        <f t="shared" si="6"/>
        <v>2160.0000000000005</v>
      </c>
      <c r="O60" s="18">
        <f t="shared" si="7"/>
        <v>4.8225308641975317E-4</v>
      </c>
      <c r="P60" s="9"/>
    </row>
    <row r="61" spans="1:16" x14ac:dyDescent="0.25">
      <c r="A61" s="22" t="s">
        <v>99</v>
      </c>
      <c r="B61" s="21" t="s">
        <v>39</v>
      </c>
      <c r="C61" s="15">
        <v>0.01</v>
      </c>
      <c r="D61" s="15">
        <v>0.29199999999999998</v>
      </c>
      <c r="E61" s="23">
        <v>66500</v>
      </c>
      <c r="F61" s="15">
        <v>201.16</v>
      </c>
      <c r="G61" s="15">
        <v>0.157</v>
      </c>
      <c r="H61" s="16">
        <f t="shared" si="0"/>
        <v>1.5699999999999999E-4</v>
      </c>
      <c r="I61" s="16">
        <f t="shared" si="1"/>
        <v>2.3549999999999999E-3</v>
      </c>
      <c r="J61" s="26">
        <f t="shared" si="2"/>
        <v>6.5416666666666667E-5</v>
      </c>
      <c r="K61" s="19">
        <f t="shared" si="3"/>
        <v>3.5324999999999995E-2</v>
      </c>
      <c r="L61" s="18">
        <f t="shared" si="4"/>
        <v>6.5416666666666653E-5</v>
      </c>
      <c r="M61" s="20">
        <f t="shared" si="5"/>
        <v>0.68177249999999989</v>
      </c>
      <c r="N61" s="20">
        <f t="shared" si="6"/>
        <v>2119.4999999999995</v>
      </c>
      <c r="O61" s="18">
        <f t="shared" si="7"/>
        <v>4.7321084104938259E-4</v>
      </c>
      <c r="P61" s="9"/>
    </row>
    <row r="62" spans="1:16" x14ac:dyDescent="0.25">
      <c r="A62" s="22" t="s">
        <v>99</v>
      </c>
      <c r="B62" s="21" t="s">
        <v>40</v>
      </c>
      <c r="C62" s="15">
        <v>5.0000000000000001E-3</v>
      </c>
      <c r="D62" s="15">
        <v>0.29199999999999998</v>
      </c>
      <c r="E62" s="23">
        <v>66150</v>
      </c>
      <c r="F62" s="15">
        <v>200.28</v>
      </c>
      <c r="G62" s="15">
        <v>0.157</v>
      </c>
      <c r="H62" s="16">
        <f t="shared" si="0"/>
        <v>1.5699999999999999E-4</v>
      </c>
      <c r="I62" s="16">
        <f t="shared" si="1"/>
        <v>2.3549999999999999E-3</v>
      </c>
      <c r="J62" s="26">
        <f t="shared" si="2"/>
        <v>6.5416666666666667E-5</v>
      </c>
      <c r="K62" s="19">
        <f t="shared" si="3"/>
        <v>3.5324999999999995E-2</v>
      </c>
      <c r="L62" s="18">
        <f t="shared" si="4"/>
        <v>6.5416666666666653E-5</v>
      </c>
      <c r="M62" s="20">
        <f t="shared" si="5"/>
        <v>0.68177249999999989</v>
      </c>
      <c r="N62" s="20">
        <f t="shared" si="6"/>
        <v>2119.4999999999995</v>
      </c>
      <c r="O62" s="18">
        <f t="shared" si="7"/>
        <v>4.7321084104938259E-4</v>
      </c>
      <c r="P62" s="9"/>
    </row>
    <row r="63" spans="1:16" x14ac:dyDescent="0.25">
      <c r="A63" s="22" t="s">
        <v>100</v>
      </c>
      <c r="B63" s="21" t="s">
        <v>41</v>
      </c>
      <c r="C63" s="15">
        <v>2.53E-2</v>
      </c>
      <c r="D63" s="15">
        <v>0.32800000000000001</v>
      </c>
      <c r="E63" s="23">
        <v>85133.3</v>
      </c>
      <c r="F63" s="15">
        <v>257.60000000000002</v>
      </c>
      <c r="G63" s="15">
        <v>0.121</v>
      </c>
      <c r="H63" s="16">
        <f t="shared" si="0"/>
        <v>1.21E-4</v>
      </c>
      <c r="I63" s="16">
        <f t="shared" si="1"/>
        <v>1.815E-3</v>
      </c>
      <c r="J63" s="26">
        <f t="shared" si="2"/>
        <v>5.0416666666666668E-5</v>
      </c>
      <c r="K63" s="19">
        <f t="shared" si="3"/>
        <v>2.7224999999999999E-2</v>
      </c>
      <c r="L63" s="18">
        <f t="shared" si="4"/>
        <v>5.0416666666666668E-5</v>
      </c>
      <c r="M63" s="20">
        <f t="shared" si="5"/>
        <v>0.52544250000000003</v>
      </c>
      <c r="N63" s="20">
        <f t="shared" si="6"/>
        <v>1633.5</v>
      </c>
      <c r="O63" s="18">
        <f t="shared" si="7"/>
        <v>3.6470389660493826E-4</v>
      </c>
      <c r="P63" s="9"/>
    </row>
    <row r="64" spans="1:16" x14ac:dyDescent="0.25">
      <c r="A64" s="22" t="s">
        <v>100</v>
      </c>
      <c r="B64" s="21" t="s">
        <v>42</v>
      </c>
      <c r="C64" s="15">
        <v>1.7899999999999999E-2</v>
      </c>
      <c r="D64" s="15">
        <v>0.32800000000000001</v>
      </c>
      <c r="E64" s="23">
        <v>82983.600000000006</v>
      </c>
      <c r="F64" s="15">
        <v>251.2</v>
      </c>
      <c r="G64" s="15">
        <v>0.125</v>
      </c>
      <c r="H64" s="16">
        <f t="shared" si="0"/>
        <v>1.25E-4</v>
      </c>
      <c r="I64" s="16">
        <f t="shared" si="1"/>
        <v>1.8749999999999999E-3</v>
      </c>
      <c r="J64" s="26">
        <f t="shared" si="2"/>
        <v>5.208333333333333E-5</v>
      </c>
      <c r="K64" s="19">
        <f t="shared" si="3"/>
        <v>2.8125000000000001E-2</v>
      </c>
      <c r="L64" s="18">
        <f t="shared" si="4"/>
        <v>5.2083333333333337E-5</v>
      </c>
      <c r="M64" s="20">
        <f t="shared" si="5"/>
        <v>0.54281250000000003</v>
      </c>
      <c r="N64" s="20">
        <f t="shared" si="6"/>
        <v>1687.5</v>
      </c>
      <c r="O64" s="18">
        <f t="shared" si="7"/>
        <v>3.7676022376543209E-4</v>
      </c>
      <c r="P64" s="9"/>
    </row>
    <row r="65" spans="1:16" x14ac:dyDescent="0.25">
      <c r="A65" s="22" t="s">
        <v>100</v>
      </c>
      <c r="B65" s="21" t="s">
        <v>43</v>
      </c>
      <c r="C65" s="15">
        <v>0.01</v>
      </c>
      <c r="D65" s="15">
        <v>0.32800000000000001</v>
      </c>
      <c r="E65" s="23">
        <v>81700</v>
      </c>
      <c r="F65" s="15">
        <v>247.1</v>
      </c>
      <c r="G65" s="15">
        <v>0.127</v>
      </c>
      <c r="H65" s="16">
        <f t="shared" si="0"/>
        <v>1.27E-4</v>
      </c>
      <c r="I65" s="16">
        <f t="shared" si="1"/>
        <v>1.905E-3</v>
      </c>
      <c r="J65" s="26">
        <f t="shared" si="2"/>
        <v>5.2916666666666668E-5</v>
      </c>
      <c r="K65" s="19">
        <f t="shared" si="3"/>
        <v>2.8575E-2</v>
      </c>
      <c r="L65" s="18">
        <f t="shared" si="4"/>
        <v>5.2916666666666668E-5</v>
      </c>
      <c r="M65" s="20">
        <f t="shared" si="5"/>
        <v>0.55149749999999997</v>
      </c>
      <c r="N65" s="20">
        <f t="shared" si="6"/>
        <v>1714.5</v>
      </c>
      <c r="O65" s="18">
        <f t="shared" si="7"/>
        <v>3.8278838734567903E-4</v>
      </c>
      <c r="P65" s="9"/>
    </row>
    <row r="66" spans="1:16" x14ac:dyDescent="0.25">
      <c r="A66" s="22" t="s">
        <v>100</v>
      </c>
      <c r="B66" s="21" t="s">
        <v>44</v>
      </c>
      <c r="C66" s="15">
        <v>6.3E-3</v>
      </c>
      <c r="D66" s="15">
        <v>0.32800000000000001</v>
      </c>
      <c r="E66" s="23">
        <v>83706.2</v>
      </c>
      <c r="F66" s="15">
        <v>253.29</v>
      </c>
      <c r="G66" s="15">
        <v>0.124</v>
      </c>
      <c r="H66" s="16">
        <f t="shared" si="0"/>
        <v>1.2400000000000001E-4</v>
      </c>
      <c r="I66" s="16">
        <f t="shared" si="1"/>
        <v>1.8600000000000001E-3</v>
      </c>
      <c r="J66" s="26">
        <f t="shared" si="2"/>
        <v>5.1666666666666671E-5</v>
      </c>
      <c r="K66" s="19">
        <f t="shared" si="3"/>
        <v>2.7900000000000001E-2</v>
      </c>
      <c r="L66" s="18">
        <f t="shared" si="4"/>
        <v>5.1666666666666671E-5</v>
      </c>
      <c r="M66" s="20">
        <f t="shared" si="5"/>
        <v>0.53847</v>
      </c>
      <c r="N66" s="20">
        <f t="shared" si="6"/>
        <v>1674</v>
      </c>
      <c r="O66" s="18">
        <f t="shared" si="7"/>
        <v>3.7374614197530862E-4</v>
      </c>
      <c r="P66" s="9"/>
    </row>
    <row r="67" spans="1:16" x14ac:dyDescent="0.25">
      <c r="A67" s="22" t="s">
        <v>101</v>
      </c>
      <c r="B67" s="21" t="s">
        <v>45</v>
      </c>
      <c r="C67" s="15">
        <v>2.8500000000000001E-2</v>
      </c>
      <c r="D67" s="15">
        <v>0.36799999999999999</v>
      </c>
      <c r="E67" s="23">
        <v>108035.9</v>
      </c>
      <c r="F67" s="15">
        <v>327.05</v>
      </c>
      <c r="G67" s="15">
        <v>9.6000000000000002E-2</v>
      </c>
      <c r="H67" s="16">
        <f t="shared" si="0"/>
        <v>9.6000000000000002E-5</v>
      </c>
      <c r="I67" s="16">
        <f t="shared" si="1"/>
        <v>1.4400000000000001E-3</v>
      </c>
      <c r="J67" s="26">
        <f t="shared" si="2"/>
        <v>4.0000000000000003E-5</v>
      </c>
      <c r="K67" s="19">
        <f t="shared" si="3"/>
        <v>2.1600000000000001E-2</v>
      </c>
      <c r="L67" s="18">
        <f t="shared" si="4"/>
        <v>4.0000000000000003E-5</v>
      </c>
      <c r="M67" s="20">
        <f t="shared" si="5"/>
        <v>0.41688000000000003</v>
      </c>
      <c r="N67" s="20">
        <f t="shared" si="6"/>
        <v>1296</v>
      </c>
      <c r="O67" s="18">
        <f t="shared" si="7"/>
        <v>2.8935185185185184E-4</v>
      </c>
      <c r="P67" s="9"/>
    </row>
    <row r="68" spans="1:16" x14ac:dyDescent="0.25">
      <c r="A68" s="22" t="s">
        <v>101</v>
      </c>
      <c r="B68" s="21" t="s">
        <v>46</v>
      </c>
      <c r="C68" s="15">
        <v>2.01E-2</v>
      </c>
      <c r="D68" s="15">
        <v>0.36799999999999999</v>
      </c>
      <c r="E68" s="23">
        <v>104636</v>
      </c>
      <c r="F68" s="15">
        <v>316.76</v>
      </c>
      <c r="G68" s="15">
        <v>9.9000000000000005E-2</v>
      </c>
      <c r="H68" s="16">
        <f t="shared" si="0"/>
        <v>9.9000000000000008E-5</v>
      </c>
      <c r="I68" s="16">
        <f t="shared" si="1"/>
        <v>1.4850000000000002E-3</v>
      </c>
      <c r="J68" s="26">
        <f t="shared" si="2"/>
        <v>4.1250000000000007E-5</v>
      </c>
      <c r="K68" s="19">
        <f t="shared" si="3"/>
        <v>2.2275000000000003E-2</v>
      </c>
      <c r="L68" s="18">
        <f t="shared" si="4"/>
        <v>4.1250000000000007E-5</v>
      </c>
      <c r="M68" s="20">
        <f t="shared" si="5"/>
        <v>0.42990750000000005</v>
      </c>
      <c r="N68" s="20">
        <f t="shared" si="6"/>
        <v>1336.5000000000002</v>
      </c>
      <c r="O68" s="18">
        <f t="shared" si="7"/>
        <v>2.9839409722222225E-4</v>
      </c>
      <c r="P68" s="9"/>
    </row>
    <row r="69" spans="1:16" x14ac:dyDescent="0.25">
      <c r="A69" s="22" t="s">
        <v>101</v>
      </c>
      <c r="B69" s="21" t="s">
        <v>47</v>
      </c>
      <c r="C69" s="15">
        <v>0.01</v>
      </c>
      <c r="D69" s="15">
        <v>0.36799999999999999</v>
      </c>
      <c r="E69" s="23">
        <v>104500</v>
      </c>
      <c r="F69" s="15">
        <v>316.11</v>
      </c>
      <c r="G69" s="15">
        <v>9.9000000000000005E-2</v>
      </c>
      <c r="H69" s="16">
        <f t="shared" si="0"/>
        <v>9.9000000000000008E-5</v>
      </c>
      <c r="I69" s="16">
        <f t="shared" si="1"/>
        <v>1.4850000000000002E-3</v>
      </c>
      <c r="J69" s="26">
        <f t="shared" si="2"/>
        <v>4.1250000000000007E-5</v>
      </c>
      <c r="K69" s="19">
        <f t="shared" si="3"/>
        <v>2.2275000000000003E-2</v>
      </c>
      <c r="L69" s="18">
        <f t="shared" si="4"/>
        <v>4.1250000000000007E-5</v>
      </c>
      <c r="M69" s="20">
        <f t="shared" si="5"/>
        <v>0.42990750000000005</v>
      </c>
      <c r="N69" s="20">
        <f t="shared" si="6"/>
        <v>1336.5000000000002</v>
      </c>
      <c r="O69" s="18">
        <f t="shared" si="7"/>
        <v>2.9839409722222225E-4</v>
      </c>
      <c r="P69" s="9"/>
    </row>
    <row r="70" spans="1:16" x14ac:dyDescent="0.25">
      <c r="A70" s="22" t="s">
        <v>101</v>
      </c>
      <c r="B70" s="21" t="s">
        <v>48</v>
      </c>
      <c r="C70" s="15">
        <v>6.3E-3</v>
      </c>
      <c r="D70" s="15">
        <v>0.36799999999999999</v>
      </c>
      <c r="E70" s="23">
        <v>105575.4</v>
      </c>
      <c r="F70" s="15">
        <v>319.47000000000003</v>
      </c>
      <c r="G70" s="15">
        <v>9.8000000000000004E-2</v>
      </c>
      <c r="H70" s="16">
        <f t="shared" si="0"/>
        <v>9.800000000000001E-5</v>
      </c>
      <c r="I70" s="16">
        <f t="shared" si="1"/>
        <v>1.4700000000000002E-3</v>
      </c>
      <c r="J70" s="26">
        <f t="shared" si="2"/>
        <v>4.0833333333333341E-5</v>
      </c>
      <c r="K70" s="19">
        <f t="shared" si="3"/>
        <v>2.2050000000000004E-2</v>
      </c>
      <c r="L70" s="18">
        <f t="shared" si="4"/>
        <v>4.0833333333333341E-5</v>
      </c>
      <c r="M70" s="20">
        <f t="shared" si="5"/>
        <v>0.42556500000000008</v>
      </c>
      <c r="N70" s="20">
        <f t="shared" si="6"/>
        <v>1323.0000000000002</v>
      </c>
      <c r="O70" s="18">
        <f t="shared" si="7"/>
        <v>2.9538001543209883E-4</v>
      </c>
      <c r="P70" s="9"/>
    </row>
    <row r="71" spans="1:16" x14ac:dyDescent="0.25">
      <c r="A71" s="22" t="s">
        <v>101</v>
      </c>
      <c r="B71" s="21" t="s">
        <v>49</v>
      </c>
      <c r="C71" s="15">
        <v>5.0000000000000001E-3</v>
      </c>
      <c r="D71" s="15">
        <v>0.36799999999999999</v>
      </c>
      <c r="E71" s="23">
        <v>105350</v>
      </c>
      <c r="F71" s="15">
        <v>318.95999999999998</v>
      </c>
      <c r="G71" s="15">
        <v>9.8000000000000004E-2</v>
      </c>
      <c r="H71" s="16">
        <f t="shared" ref="H71:H93" si="8">($E$1 *G71/1000)/$E$3</f>
        <v>9.800000000000001E-5</v>
      </c>
      <c r="I71" s="16">
        <f t="shared" ref="I71:I93" si="9">$B$2*H71</f>
        <v>1.4700000000000002E-3</v>
      </c>
      <c r="J71" s="26">
        <f t="shared" ref="J71:J93" si="10">+I71/$B$1</f>
        <v>4.0833333333333341E-5</v>
      </c>
      <c r="K71" s="19">
        <f t="shared" ref="K71:K93" si="11">($B$2^2)*H71</f>
        <v>2.2050000000000004E-2</v>
      </c>
      <c r="L71" s="18">
        <f t="shared" ref="L71:L93" si="12">K71/$B$3</f>
        <v>4.0833333333333341E-5</v>
      </c>
      <c r="M71" s="20">
        <f t="shared" ref="M71:M93" si="13">+($B$2^2)*(G71/1000) *$L$1</f>
        <v>0.42556500000000008</v>
      </c>
      <c r="N71" s="20">
        <f t="shared" ref="N71:N93" si="14">+K71*$H$2</f>
        <v>1323.0000000000002</v>
      </c>
      <c r="O71" s="18">
        <f t="shared" ref="O71:O93" si="15">+N71/$H$1</f>
        <v>2.9538001543209883E-4</v>
      </c>
      <c r="P71" s="9"/>
    </row>
    <row r="72" spans="1:16" x14ac:dyDescent="0.25">
      <c r="A72" s="22" t="s">
        <v>102</v>
      </c>
      <c r="B72" s="21" t="s">
        <v>50</v>
      </c>
      <c r="C72" s="15">
        <v>3.2000000000000001E-2</v>
      </c>
      <c r="D72" s="15">
        <v>0.41399999999999998</v>
      </c>
      <c r="E72" s="23">
        <v>136192</v>
      </c>
      <c r="F72" s="15">
        <v>412.17</v>
      </c>
      <c r="G72" s="15">
        <v>7.6999999999999999E-2</v>
      </c>
      <c r="H72" s="16">
        <f t="shared" si="8"/>
        <v>7.7000000000000001E-5</v>
      </c>
      <c r="I72" s="16">
        <f t="shared" si="9"/>
        <v>1.155E-3</v>
      </c>
      <c r="J72" s="26">
        <f t="shared" si="10"/>
        <v>3.2083333333333332E-5</v>
      </c>
      <c r="K72" s="19">
        <f t="shared" si="11"/>
        <v>1.7325E-2</v>
      </c>
      <c r="L72" s="18">
        <f t="shared" si="12"/>
        <v>3.2083333333333332E-5</v>
      </c>
      <c r="M72" s="20">
        <f t="shared" si="13"/>
        <v>0.33437250000000002</v>
      </c>
      <c r="N72" s="20">
        <f t="shared" si="14"/>
        <v>1039.5</v>
      </c>
      <c r="O72" s="18">
        <f t="shared" si="15"/>
        <v>2.3208429783950617E-4</v>
      </c>
      <c r="P72" s="9"/>
    </row>
    <row r="73" spans="1:16" x14ac:dyDescent="0.25">
      <c r="A73" s="22" t="s">
        <v>102</v>
      </c>
      <c r="B73" s="21" t="s">
        <v>51</v>
      </c>
      <c r="C73" s="15">
        <v>2.2599999999999999E-2</v>
      </c>
      <c r="D73" s="15">
        <v>0.41399999999999998</v>
      </c>
      <c r="E73" s="23">
        <v>132297.20000000001</v>
      </c>
      <c r="F73" s="15">
        <v>400.41</v>
      </c>
      <c r="G73" s="15">
        <v>7.6999999999999999E-2</v>
      </c>
      <c r="H73" s="16">
        <f t="shared" si="8"/>
        <v>7.7000000000000001E-5</v>
      </c>
      <c r="I73" s="16">
        <f t="shared" si="9"/>
        <v>1.155E-3</v>
      </c>
      <c r="J73" s="26">
        <f t="shared" si="10"/>
        <v>3.2083333333333332E-5</v>
      </c>
      <c r="K73" s="19">
        <f t="shared" si="11"/>
        <v>1.7325E-2</v>
      </c>
      <c r="L73" s="18">
        <f t="shared" si="12"/>
        <v>3.2083333333333332E-5</v>
      </c>
      <c r="M73" s="20">
        <f t="shared" si="13"/>
        <v>0.33437250000000002</v>
      </c>
      <c r="N73" s="20">
        <f t="shared" si="14"/>
        <v>1039.5</v>
      </c>
      <c r="O73" s="18">
        <f t="shared" si="15"/>
        <v>2.3208429783950617E-4</v>
      </c>
      <c r="P73" s="9"/>
    </row>
    <row r="74" spans="1:16" x14ac:dyDescent="0.25">
      <c r="A74" s="22" t="s">
        <v>102</v>
      </c>
      <c r="B74" s="21" t="s">
        <v>52</v>
      </c>
      <c r="C74" s="15">
        <v>0.01</v>
      </c>
      <c r="D74" s="15">
        <v>0.41399999999999998</v>
      </c>
      <c r="E74" s="23">
        <v>133000</v>
      </c>
      <c r="F74" s="15">
        <v>402.33</v>
      </c>
      <c r="G74" s="15">
        <v>7.6999999999999999E-2</v>
      </c>
      <c r="H74" s="16">
        <f t="shared" si="8"/>
        <v>7.7000000000000001E-5</v>
      </c>
      <c r="I74" s="16">
        <f t="shared" si="9"/>
        <v>1.155E-3</v>
      </c>
      <c r="J74" s="26">
        <f t="shared" si="10"/>
        <v>3.2083333333333332E-5</v>
      </c>
      <c r="K74" s="19">
        <f t="shared" si="11"/>
        <v>1.7325E-2</v>
      </c>
      <c r="L74" s="18">
        <f t="shared" si="12"/>
        <v>3.2083333333333332E-5</v>
      </c>
      <c r="M74" s="20">
        <f t="shared" si="13"/>
        <v>0.33437250000000002</v>
      </c>
      <c r="N74" s="20">
        <f t="shared" si="14"/>
        <v>1039.5</v>
      </c>
      <c r="O74" s="18">
        <f t="shared" si="15"/>
        <v>2.3208429783950617E-4</v>
      </c>
      <c r="P74" s="9"/>
    </row>
    <row r="75" spans="1:16" x14ac:dyDescent="0.25">
      <c r="A75" s="22" t="s">
        <v>102</v>
      </c>
      <c r="B75" s="21" t="s">
        <v>53</v>
      </c>
      <c r="C75" s="15">
        <v>6.3E-3</v>
      </c>
      <c r="D75" s="15">
        <v>0.41399999999999998</v>
      </c>
      <c r="E75" s="23">
        <v>131969.20000000001</v>
      </c>
      <c r="F75" s="15">
        <v>399.33</v>
      </c>
      <c r="G75" s="15">
        <v>7.6999999999999999E-2</v>
      </c>
      <c r="H75" s="16">
        <f t="shared" si="8"/>
        <v>7.7000000000000001E-5</v>
      </c>
      <c r="I75" s="16">
        <f t="shared" si="9"/>
        <v>1.155E-3</v>
      </c>
      <c r="J75" s="26">
        <f t="shared" si="10"/>
        <v>3.2083333333333332E-5</v>
      </c>
      <c r="K75" s="19">
        <f t="shared" si="11"/>
        <v>1.7325E-2</v>
      </c>
      <c r="L75" s="18">
        <f t="shared" si="12"/>
        <v>3.2083333333333332E-5</v>
      </c>
      <c r="M75" s="20">
        <f t="shared" si="13"/>
        <v>0.33437250000000002</v>
      </c>
      <c r="N75" s="20">
        <f t="shared" si="14"/>
        <v>1039.5</v>
      </c>
      <c r="O75" s="18">
        <f t="shared" si="15"/>
        <v>2.3208429783950617E-4</v>
      </c>
      <c r="P75" s="9"/>
    </row>
    <row r="76" spans="1:16" x14ac:dyDescent="0.25">
      <c r="A76" s="22" t="s">
        <v>102</v>
      </c>
      <c r="B76" s="21" t="s">
        <v>54</v>
      </c>
      <c r="C76" s="15">
        <v>5.0000000000000001E-3</v>
      </c>
      <c r="D76" s="15">
        <v>0.41399999999999998</v>
      </c>
      <c r="E76" s="23">
        <v>132300</v>
      </c>
      <c r="F76" s="15">
        <v>400.55</v>
      </c>
      <c r="G76" s="15">
        <v>7.6999999999999999E-2</v>
      </c>
      <c r="H76" s="16">
        <f t="shared" si="8"/>
        <v>7.7000000000000001E-5</v>
      </c>
      <c r="I76" s="16">
        <f t="shared" si="9"/>
        <v>1.155E-3</v>
      </c>
      <c r="J76" s="26">
        <f t="shared" si="10"/>
        <v>3.2083333333333332E-5</v>
      </c>
      <c r="K76" s="19">
        <f t="shared" si="11"/>
        <v>1.7325E-2</v>
      </c>
      <c r="L76" s="18">
        <f t="shared" si="12"/>
        <v>3.2083333333333332E-5</v>
      </c>
      <c r="M76" s="20">
        <f t="shared" si="13"/>
        <v>0.33437250000000002</v>
      </c>
      <c r="N76" s="20">
        <f t="shared" si="14"/>
        <v>1039.5</v>
      </c>
      <c r="O76" s="18">
        <f t="shared" si="15"/>
        <v>2.3208429783950617E-4</v>
      </c>
      <c r="P76" s="9"/>
    </row>
    <row r="77" spans="1:16" x14ac:dyDescent="0.25">
      <c r="A77" s="22" t="s">
        <v>103</v>
      </c>
      <c r="B77" s="21" t="s">
        <v>55</v>
      </c>
      <c r="C77" s="15">
        <v>2.53E-2</v>
      </c>
      <c r="D77" s="15">
        <v>0.46400000000000002</v>
      </c>
      <c r="E77" s="23">
        <v>163195.9</v>
      </c>
      <c r="F77" s="15">
        <v>501.7</v>
      </c>
      <c r="G77" s="15">
        <v>6.2E-2</v>
      </c>
      <c r="H77" s="16">
        <f t="shared" si="8"/>
        <v>6.2000000000000003E-5</v>
      </c>
      <c r="I77" s="16">
        <f t="shared" si="9"/>
        <v>9.3000000000000005E-4</v>
      </c>
      <c r="J77" s="26">
        <f t="shared" si="10"/>
        <v>2.5833333333333336E-5</v>
      </c>
      <c r="K77" s="19">
        <f t="shared" si="11"/>
        <v>1.3950000000000001E-2</v>
      </c>
      <c r="L77" s="18">
        <f t="shared" si="12"/>
        <v>2.5833333333333336E-5</v>
      </c>
      <c r="M77" s="20">
        <f t="shared" si="13"/>
        <v>0.269235</v>
      </c>
      <c r="N77" s="20">
        <f t="shared" si="14"/>
        <v>837</v>
      </c>
      <c r="O77" s="18">
        <f t="shared" si="15"/>
        <v>1.8687307098765431E-4</v>
      </c>
      <c r="P77" s="9"/>
    </row>
    <row r="78" spans="1:16" x14ac:dyDescent="0.25">
      <c r="A78" s="22" t="s">
        <v>103</v>
      </c>
      <c r="B78" s="21" t="s">
        <v>56</v>
      </c>
      <c r="C78" s="15">
        <v>2.01E-2</v>
      </c>
      <c r="D78" s="15">
        <v>0.46400000000000002</v>
      </c>
      <c r="E78" s="23">
        <v>172508</v>
      </c>
      <c r="F78" s="15">
        <v>522.20000000000005</v>
      </c>
      <c r="G78" s="15">
        <v>5.8999999999999997E-2</v>
      </c>
      <c r="H78" s="16">
        <f t="shared" si="8"/>
        <v>5.8999999999999998E-5</v>
      </c>
      <c r="I78" s="16">
        <f t="shared" si="9"/>
        <v>8.8499999999999994E-4</v>
      </c>
      <c r="J78" s="26">
        <f t="shared" si="10"/>
        <v>2.4583333333333332E-5</v>
      </c>
      <c r="K78" s="19">
        <f t="shared" si="11"/>
        <v>1.3274999999999999E-2</v>
      </c>
      <c r="L78" s="18">
        <f t="shared" si="12"/>
        <v>2.4583333333333332E-5</v>
      </c>
      <c r="M78" s="20">
        <f t="shared" si="13"/>
        <v>0.25620749999999998</v>
      </c>
      <c r="N78" s="20">
        <f t="shared" si="14"/>
        <v>796.49999999999989</v>
      </c>
      <c r="O78" s="18">
        <f t="shared" si="15"/>
        <v>1.7783082561728393E-4</v>
      </c>
      <c r="P78" s="9"/>
    </row>
    <row r="79" spans="1:16" x14ac:dyDescent="0.25">
      <c r="A79" s="22" t="s">
        <v>103</v>
      </c>
      <c r="B79" s="21" t="s">
        <v>57</v>
      </c>
      <c r="C79" s="15">
        <v>0.01</v>
      </c>
      <c r="D79" s="15">
        <v>0.46400000000000002</v>
      </c>
      <c r="E79" s="23">
        <v>166100</v>
      </c>
      <c r="F79" s="15">
        <v>502.45</v>
      </c>
      <c r="G79" s="15">
        <v>6.2E-2</v>
      </c>
      <c r="H79" s="16">
        <f t="shared" si="8"/>
        <v>6.2000000000000003E-5</v>
      </c>
      <c r="I79" s="16">
        <f t="shared" si="9"/>
        <v>9.3000000000000005E-4</v>
      </c>
      <c r="J79" s="26">
        <f t="shared" si="10"/>
        <v>2.5833333333333336E-5</v>
      </c>
      <c r="K79" s="19">
        <f t="shared" si="11"/>
        <v>1.3950000000000001E-2</v>
      </c>
      <c r="L79" s="18">
        <f t="shared" si="12"/>
        <v>2.5833333333333336E-5</v>
      </c>
      <c r="M79" s="20">
        <f t="shared" si="13"/>
        <v>0.269235</v>
      </c>
      <c r="N79" s="20">
        <f t="shared" si="14"/>
        <v>837</v>
      </c>
      <c r="O79" s="18">
        <f t="shared" si="15"/>
        <v>1.8687307098765431E-4</v>
      </c>
      <c r="P79" s="9"/>
    </row>
    <row r="80" spans="1:16" x14ac:dyDescent="0.25">
      <c r="A80" s="22" t="s">
        <v>103</v>
      </c>
      <c r="B80" s="21" t="s">
        <v>58</v>
      </c>
      <c r="C80" s="15">
        <v>6.3E-3</v>
      </c>
      <c r="D80" s="15">
        <v>0.46400000000000002</v>
      </c>
      <c r="E80" s="23">
        <v>168920.6</v>
      </c>
      <c r="F80" s="15">
        <v>511.15</v>
      </c>
      <c r="G80" s="15">
        <v>6.0999999999999999E-2</v>
      </c>
      <c r="H80" s="16">
        <f t="shared" si="8"/>
        <v>6.0999999999999999E-5</v>
      </c>
      <c r="I80" s="16">
        <f t="shared" si="9"/>
        <v>9.1500000000000001E-4</v>
      </c>
      <c r="J80" s="26">
        <f t="shared" si="10"/>
        <v>2.5416666666666667E-5</v>
      </c>
      <c r="K80" s="19">
        <f t="shared" si="11"/>
        <v>1.3724999999999999E-2</v>
      </c>
      <c r="L80" s="18">
        <f t="shared" si="12"/>
        <v>2.5416666666666667E-5</v>
      </c>
      <c r="M80" s="20">
        <f t="shared" si="13"/>
        <v>0.26489249999999998</v>
      </c>
      <c r="N80" s="20">
        <f t="shared" si="14"/>
        <v>823.5</v>
      </c>
      <c r="O80" s="18">
        <f t="shared" si="15"/>
        <v>1.8385898919753087E-4</v>
      </c>
      <c r="P80" s="9"/>
    </row>
    <row r="81" spans="1:16" x14ac:dyDescent="0.25">
      <c r="A81" s="22" t="s">
        <v>103</v>
      </c>
      <c r="B81" s="21" t="s">
        <v>59</v>
      </c>
      <c r="C81" s="15">
        <v>5.0000000000000001E-3</v>
      </c>
      <c r="D81" s="15">
        <v>0.46400000000000002</v>
      </c>
      <c r="E81" s="23">
        <v>167825</v>
      </c>
      <c r="F81" s="15">
        <v>508.11</v>
      </c>
      <c r="G81" s="15">
        <v>6.0999999999999999E-2</v>
      </c>
      <c r="H81" s="16">
        <f t="shared" si="8"/>
        <v>6.0999999999999999E-5</v>
      </c>
      <c r="I81" s="16">
        <f t="shared" si="9"/>
        <v>9.1500000000000001E-4</v>
      </c>
      <c r="J81" s="26">
        <f t="shared" si="10"/>
        <v>2.5416666666666667E-5</v>
      </c>
      <c r="K81" s="19">
        <f t="shared" si="11"/>
        <v>1.3724999999999999E-2</v>
      </c>
      <c r="L81" s="18">
        <f t="shared" si="12"/>
        <v>2.5416666666666667E-5</v>
      </c>
      <c r="M81" s="20">
        <f t="shared" si="13"/>
        <v>0.26489249999999998</v>
      </c>
      <c r="N81" s="20">
        <f t="shared" si="14"/>
        <v>823.5</v>
      </c>
      <c r="O81" s="18">
        <f t="shared" si="15"/>
        <v>1.8385898919753087E-4</v>
      </c>
      <c r="P81" s="9"/>
    </row>
    <row r="82" spans="1:16" x14ac:dyDescent="0.25">
      <c r="A82" s="22" t="s">
        <v>104</v>
      </c>
      <c r="B82" s="21" t="s">
        <v>60</v>
      </c>
      <c r="C82" s="15">
        <v>2.8500000000000001E-2</v>
      </c>
      <c r="D82" s="15">
        <v>0.52200000000000002</v>
      </c>
      <c r="E82" s="23">
        <v>210385.7</v>
      </c>
      <c r="F82" s="15">
        <v>638.88</v>
      </c>
      <c r="G82" s="15">
        <v>4.9000000000000002E-2</v>
      </c>
      <c r="H82" s="16">
        <f t="shared" si="8"/>
        <v>4.9000000000000005E-5</v>
      </c>
      <c r="I82" s="16">
        <f t="shared" si="9"/>
        <v>7.3500000000000008E-4</v>
      </c>
      <c r="J82" s="26">
        <f t="shared" si="10"/>
        <v>2.0416666666666671E-5</v>
      </c>
      <c r="K82" s="19">
        <f t="shared" si="11"/>
        <v>1.1025000000000002E-2</v>
      </c>
      <c r="L82" s="18">
        <f t="shared" si="12"/>
        <v>2.0416666666666671E-5</v>
      </c>
      <c r="M82" s="20">
        <f t="shared" si="13"/>
        <v>0.21278250000000004</v>
      </c>
      <c r="N82" s="20">
        <f t="shared" si="14"/>
        <v>661.50000000000011</v>
      </c>
      <c r="O82" s="18">
        <f t="shared" si="15"/>
        <v>1.4769000771604942E-4</v>
      </c>
      <c r="P82" s="9"/>
    </row>
    <row r="83" spans="1:16" x14ac:dyDescent="0.25">
      <c r="A83" s="22" t="s">
        <v>104</v>
      </c>
      <c r="B83" s="21" t="s">
        <v>61</v>
      </c>
      <c r="C83" s="15">
        <v>2.2599999999999999E-2</v>
      </c>
      <c r="D83" s="15">
        <v>0.52200000000000002</v>
      </c>
      <c r="E83" s="23">
        <v>218111.6</v>
      </c>
      <c r="F83" s="15">
        <v>660.01</v>
      </c>
      <c r="G83" s="15">
        <v>4.7E-2</v>
      </c>
      <c r="H83" s="16">
        <f t="shared" si="8"/>
        <v>4.6999999999999997E-5</v>
      </c>
      <c r="I83" s="16">
        <f t="shared" si="9"/>
        <v>7.0500000000000001E-4</v>
      </c>
      <c r="J83" s="26">
        <f t="shared" si="10"/>
        <v>1.9583333333333333E-5</v>
      </c>
      <c r="K83" s="19">
        <f t="shared" si="11"/>
        <v>1.0574999999999999E-2</v>
      </c>
      <c r="L83" s="18">
        <f t="shared" si="12"/>
        <v>1.9583333333333333E-5</v>
      </c>
      <c r="M83" s="20">
        <f t="shared" si="13"/>
        <v>0.20409749999999999</v>
      </c>
      <c r="N83" s="20">
        <f t="shared" si="14"/>
        <v>634.5</v>
      </c>
      <c r="O83" s="18">
        <f t="shared" si="15"/>
        <v>1.4166184413580247E-4</v>
      </c>
      <c r="P83" s="9"/>
    </row>
    <row r="84" spans="1:16" x14ac:dyDescent="0.25">
      <c r="A84" s="22" t="s">
        <v>104</v>
      </c>
      <c r="B84" s="21" t="s">
        <v>62</v>
      </c>
      <c r="C84" s="15">
        <v>0.01</v>
      </c>
      <c r="D84" s="15">
        <v>0.52200000000000002</v>
      </c>
      <c r="E84" s="23">
        <v>210400</v>
      </c>
      <c r="F84" s="15">
        <v>636.46</v>
      </c>
      <c r="G84" s="15">
        <v>4.9000000000000002E-2</v>
      </c>
      <c r="H84" s="16">
        <f t="shared" si="8"/>
        <v>4.9000000000000005E-5</v>
      </c>
      <c r="I84" s="16">
        <f t="shared" si="9"/>
        <v>7.3500000000000008E-4</v>
      </c>
      <c r="J84" s="26">
        <f t="shared" si="10"/>
        <v>2.0416666666666671E-5</v>
      </c>
      <c r="K84" s="19">
        <f t="shared" si="11"/>
        <v>1.1025000000000002E-2</v>
      </c>
      <c r="L84" s="18">
        <f t="shared" si="12"/>
        <v>2.0416666666666671E-5</v>
      </c>
      <c r="M84" s="20">
        <f t="shared" si="13"/>
        <v>0.21278250000000004</v>
      </c>
      <c r="N84" s="20">
        <f t="shared" si="14"/>
        <v>661.50000000000011</v>
      </c>
      <c r="O84" s="18">
        <f t="shared" si="15"/>
        <v>1.4769000771604942E-4</v>
      </c>
      <c r="P84" s="9"/>
    </row>
    <row r="85" spans="1:16" x14ac:dyDescent="0.25">
      <c r="A85" s="22" t="s">
        <v>104</v>
      </c>
      <c r="B85" s="21" t="s">
        <v>63</v>
      </c>
      <c r="C85" s="15">
        <v>6.3E-3</v>
      </c>
      <c r="D85" s="15">
        <v>0.52200000000000002</v>
      </c>
      <c r="E85" s="23">
        <v>211150.8</v>
      </c>
      <c r="F85" s="15">
        <v>638.89</v>
      </c>
      <c r="G85" s="15">
        <v>4.9000000000000002E-2</v>
      </c>
      <c r="H85" s="16">
        <f t="shared" si="8"/>
        <v>4.9000000000000005E-5</v>
      </c>
      <c r="I85" s="16">
        <f t="shared" si="9"/>
        <v>7.3500000000000008E-4</v>
      </c>
      <c r="J85" s="26">
        <f t="shared" si="10"/>
        <v>2.0416666666666671E-5</v>
      </c>
      <c r="K85" s="19">
        <f t="shared" si="11"/>
        <v>1.1025000000000002E-2</v>
      </c>
      <c r="L85" s="18">
        <f t="shared" si="12"/>
        <v>2.0416666666666671E-5</v>
      </c>
      <c r="M85" s="20">
        <f t="shared" si="13"/>
        <v>0.21278250000000004</v>
      </c>
      <c r="N85" s="20">
        <f t="shared" si="14"/>
        <v>661.50000000000011</v>
      </c>
      <c r="O85" s="18">
        <f t="shared" si="15"/>
        <v>1.4769000771604942E-4</v>
      </c>
      <c r="P85" s="9"/>
    </row>
    <row r="86" spans="1:16" x14ac:dyDescent="0.25">
      <c r="A86" s="22" t="s">
        <v>104</v>
      </c>
      <c r="B86" s="21" t="s">
        <v>64</v>
      </c>
      <c r="C86" s="15">
        <v>5.0000000000000001E-3</v>
      </c>
      <c r="D86" s="15">
        <v>0.52200000000000002</v>
      </c>
      <c r="E86" s="23">
        <v>212800</v>
      </c>
      <c r="F86" s="15">
        <v>644.27</v>
      </c>
      <c r="G86" s="15">
        <v>4.9000000000000002E-2</v>
      </c>
      <c r="H86" s="16">
        <f t="shared" si="8"/>
        <v>4.9000000000000005E-5</v>
      </c>
      <c r="I86" s="16">
        <f t="shared" si="9"/>
        <v>7.3500000000000008E-4</v>
      </c>
      <c r="J86" s="26">
        <f t="shared" si="10"/>
        <v>2.0416666666666671E-5</v>
      </c>
      <c r="K86" s="19">
        <f t="shared" si="11"/>
        <v>1.1025000000000002E-2</v>
      </c>
      <c r="L86" s="18">
        <f t="shared" si="12"/>
        <v>2.0416666666666671E-5</v>
      </c>
      <c r="M86" s="20">
        <f t="shared" si="13"/>
        <v>0.21278250000000004</v>
      </c>
      <c r="N86" s="20">
        <f t="shared" si="14"/>
        <v>661.50000000000011</v>
      </c>
      <c r="O86" s="18">
        <f t="shared" si="15"/>
        <v>1.4769000771604942E-4</v>
      </c>
      <c r="P86" s="9"/>
    </row>
    <row r="87" spans="1:16" x14ac:dyDescent="0.25">
      <c r="A87" s="22" t="s">
        <v>103</v>
      </c>
      <c r="B87" s="21" t="s">
        <v>58</v>
      </c>
      <c r="C87" s="15">
        <v>6.3E-3</v>
      </c>
      <c r="D87" s="15">
        <v>0.46400000000000002</v>
      </c>
      <c r="E87" s="23">
        <v>168920.6</v>
      </c>
      <c r="F87" s="15">
        <v>511.15</v>
      </c>
      <c r="G87" s="15">
        <v>6.0999999999999999E-2</v>
      </c>
      <c r="H87" s="16">
        <f t="shared" si="8"/>
        <v>6.0999999999999999E-5</v>
      </c>
      <c r="I87" s="16">
        <f t="shared" si="9"/>
        <v>9.1500000000000001E-4</v>
      </c>
      <c r="J87" s="26">
        <f t="shared" si="10"/>
        <v>2.5416666666666667E-5</v>
      </c>
      <c r="K87" s="19">
        <f t="shared" si="11"/>
        <v>1.3724999999999999E-2</v>
      </c>
      <c r="L87" s="18">
        <f t="shared" si="12"/>
        <v>2.5416666666666667E-5</v>
      </c>
      <c r="M87" s="20">
        <f t="shared" si="13"/>
        <v>0.26489249999999998</v>
      </c>
      <c r="N87" s="20">
        <f t="shared" si="14"/>
        <v>823.5</v>
      </c>
      <c r="O87" s="18">
        <f t="shared" si="15"/>
        <v>1.8385898919753087E-4</v>
      </c>
      <c r="P87" s="9"/>
    </row>
    <row r="88" spans="1:16" x14ac:dyDescent="0.25">
      <c r="A88" s="22" t="s">
        <v>103</v>
      </c>
      <c r="B88" s="21" t="s">
        <v>59</v>
      </c>
      <c r="C88" s="15">
        <v>5.0000000000000001E-3</v>
      </c>
      <c r="D88" s="15">
        <v>0.46400000000000002</v>
      </c>
      <c r="E88" s="23">
        <v>167825</v>
      </c>
      <c r="F88" s="15">
        <v>508.11</v>
      </c>
      <c r="G88" s="15">
        <v>6.0999999999999999E-2</v>
      </c>
      <c r="H88" s="16">
        <f t="shared" si="8"/>
        <v>6.0999999999999999E-5</v>
      </c>
      <c r="I88" s="16">
        <f t="shared" si="9"/>
        <v>9.1500000000000001E-4</v>
      </c>
      <c r="J88" s="26">
        <f t="shared" si="10"/>
        <v>2.5416666666666667E-5</v>
      </c>
      <c r="K88" s="19">
        <f t="shared" si="11"/>
        <v>1.3724999999999999E-2</v>
      </c>
      <c r="L88" s="18">
        <f t="shared" si="12"/>
        <v>2.5416666666666667E-5</v>
      </c>
      <c r="M88" s="20">
        <f t="shared" si="13"/>
        <v>0.26489249999999998</v>
      </c>
      <c r="N88" s="20">
        <f t="shared" si="14"/>
        <v>823.5</v>
      </c>
      <c r="O88" s="18">
        <f t="shared" si="15"/>
        <v>1.8385898919753087E-4</v>
      </c>
      <c r="P88" s="9"/>
    </row>
    <row r="89" spans="1:16" x14ac:dyDescent="0.25">
      <c r="A89" s="22" t="s">
        <v>104</v>
      </c>
      <c r="B89" s="21" t="s">
        <v>60</v>
      </c>
      <c r="C89" s="15">
        <v>2.8500000000000001E-2</v>
      </c>
      <c r="D89" s="15">
        <v>0.52200000000000002</v>
      </c>
      <c r="E89" s="23">
        <v>210385.7</v>
      </c>
      <c r="F89" s="15">
        <v>638.88</v>
      </c>
      <c r="G89" s="15">
        <v>4.9000000000000002E-2</v>
      </c>
      <c r="H89" s="16">
        <f t="shared" si="8"/>
        <v>4.9000000000000005E-5</v>
      </c>
      <c r="I89" s="16">
        <f t="shared" si="9"/>
        <v>7.3500000000000008E-4</v>
      </c>
      <c r="J89" s="26">
        <f t="shared" si="10"/>
        <v>2.0416666666666671E-5</v>
      </c>
      <c r="K89" s="19">
        <f t="shared" si="11"/>
        <v>1.1025000000000002E-2</v>
      </c>
      <c r="L89" s="18">
        <f t="shared" si="12"/>
        <v>2.0416666666666671E-5</v>
      </c>
      <c r="M89" s="20">
        <f t="shared" si="13"/>
        <v>0.21278250000000004</v>
      </c>
      <c r="N89" s="20">
        <f t="shared" si="14"/>
        <v>661.50000000000011</v>
      </c>
      <c r="O89" s="18">
        <f t="shared" si="15"/>
        <v>1.4769000771604942E-4</v>
      </c>
      <c r="P89" s="9"/>
    </row>
    <row r="90" spans="1:16" x14ac:dyDescent="0.25">
      <c r="A90" s="22" t="s">
        <v>104</v>
      </c>
      <c r="B90" s="21" t="s">
        <v>61</v>
      </c>
      <c r="C90" s="15">
        <v>2.2599999999999999E-2</v>
      </c>
      <c r="D90" s="15">
        <v>0.52200000000000002</v>
      </c>
      <c r="E90" s="23">
        <v>218111.6</v>
      </c>
      <c r="F90" s="15">
        <v>660.01</v>
      </c>
      <c r="G90" s="15">
        <v>4.7E-2</v>
      </c>
      <c r="H90" s="16">
        <f t="shared" si="8"/>
        <v>4.6999999999999997E-5</v>
      </c>
      <c r="I90" s="16">
        <f t="shared" si="9"/>
        <v>7.0500000000000001E-4</v>
      </c>
      <c r="J90" s="26">
        <f t="shared" si="10"/>
        <v>1.9583333333333333E-5</v>
      </c>
      <c r="K90" s="19">
        <f t="shared" si="11"/>
        <v>1.0574999999999999E-2</v>
      </c>
      <c r="L90" s="18">
        <f t="shared" si="12"/>
        <v>1.9583333333333333E-5</v>
      </c>
      <c r="M90" s="20">
        <f t="shared" si="13"/>
        <v>0.20409749999999999</v>
      </c>
      <c r="N90" s="20">
        <f t="shared" si="14"/>
        <v>634.5</v>
      </c>
      <c r="O90" s="18">
        <f t="shared" si="15"/>
        <v>1.4166184413580247E-4</v>
      </c>
      <c r="P90" s="9"/>
    </row>
    <row r="91" spans="1:16" x14ac:dyDescent="0.25">
      <c r="A91" s="22" t="s">
        <v>104</v>
      </c>
      <c r="B91" s="21" t="s">
        <v>62</v>
      </c>
      <c r="C91" s="15">
        <v>0.01</v>
      </c>
      <c r="D91" s="15">
        <v>0.52200000000000002</v>
      </c>
      <c r="E91" s="23">
        <v>210400</v>
      </c>
      <c r="F91" s="15">
        <v>636.46</v>
      </c>
      <c r="G91" s="15">
        <v>4.9000000000000002E-2</v>
      </c>
      <c r="H91" s="16">
        <f t="shared" si="8"/>
        <v>4.9000000000000005E-5</v>
      </c>
      <c r="I91" s="16">
        <f t="shared" si="9"/>
        <v>7.3500000000000008E-4</v>
      </c>
      <c r="J91" s="26">
        <f t="shared" si="10"/>
        <v>2.0416666666666671E-5</v>
      </c>
      <c r="K91" s="19">
        <f t="shared" si="11"/>
        <v>1.1025000000000002E-2</v>
      </c>
      <c r="L91" s="18">
        <f t="shared" si="12"/>
        <v>2.0416666666666671E-5</v>
      </c>
      <c r="M91" s="20">
        <f t="shared" si="13"/>
        <v>0.21278250000000004</v>
      </c>
      <c r="N91" s="20">
        <f t="shared" si="14"/>
        <v>661.50000000000011</v>
      </c>
      <c r="O91" s="18">
        <f t="shared" si="15"/>
        <v>1.4769000771604942E-4</v>
      </c>
      <c r="P91" s="9"/>
    </row>
    <row r="92" spans="1:16" x14ac:dyDescent="0.25">
      <c r="A92" s="22" t="s">
        <v>104</v>
      </c>
      <c r="B92" s="21" t="s">
        <v>63</v>
      </c>
      <c r="C92" s="15">
        <v>6.3E-3</v>
      </c>
      <c r="D92" s="15">
        <v>0.52200000000000002</v>
      </c>
      <c r="E92" s="23">
        <v>211150.8</v>
      </c>
      <c r="F92" s="15">
        <v>638.89</v>
      </c>
      <c r="G92" s="15">
        <v>4.9000000000000002E-2</v>
      </c>
      <c r="H92" s="16">
        <f t="shared" si="8"/>
        <v>4.9000000000000005E-5</v>
      </c>
      <c r="I92" s="16">
        <f t="shared" si="9"/>
        <v>7.3500000000000008E-4</v>
      </c>
      <c r="J92" s="26">
        <f t="shared" si="10"/>
        <v>2.0416666666666671E-5</v>
      </c>
      <c r="K92" s="19">
        <f t="shared" si="11"/>
        <v>1.1025000000000002E-2</v>
      </c>
      <c r="L92" s="18">
        <f t="shared" si="12"/>
        <v>2.0416666666666671E-5</v>
      </c>
      <c r="M92" s="20">
        <f t="shared" si="13"/>
        <v>0.21278250000000004</v>
      </c>
      <c r="N92" s="20">
        <f t="shared" si="14"/>
        <v>661.50000000000011</v>
      </c>
      <c r="O92" s="18">
        <f t="shared" si="15"/>
        <v>1.4769000771604942E-4</v>
      </c>
      <c r="P92" s="9"/>
    </row>
    <row r="93" spans="1:16" x14ac:dyDescent="0.25">
      <c r="A93" s="22" t="s">
        <v>104</v>
      </c>
      <c r="B93" s="21" t="s">
        <v>64</v>
      </c>
      <c r="C93" s="15">
        <v>5.0000000000000001E-3</v>
      </c>
      <c r="D93" s="15">
        <v>0.52200000000000002</v>
      </c>
      <c r="E93" s="23">
        <v>212800</v>
      </c>
      <c r="F93" s="15">
        <v>644.27</v>
      </c>
      <c r="G93" s="15">
        <v>4.9000000000000002E-2</v>
      </c>
      <c r="H93" s="16">
        <f t="shared" si="8"/>
        <v>4.9000000000000005E-5</v>
      </c>
      <c r="I93" s="16">
        <f t="shared" si="9"/>
        <v>7.3500000000000008E-4</v>
      </c>
      <c r="J93" s="26">
        <f t="shared" si="10"/>
        <v>2.0416666666666671E-5</v>
      </c>
      <c r="K93" s="19">
        <f t="shared" si="11"/>
        <v>1.1025000000000002E-2</v>
      </c>
      <c r="L93" s="18">
        <f t="shared" si="12"/>
        <v>2.0416666666666671E-5</v>
      </c>
      <c r="M93" s="20">
        <f t="shared" si="13"/>
        <v>0.21278250000000004</v>
      </c>
      <c r="N93" s="20">
        <f t="shared" si="14"/>
        <v>661.50000000000011</v>
      </c>
      <c r="O93" s="18">
        <f t="shared" si="15"/>
        <v>1.4769000771604942E-4</v>
      </c>
      <c r="P93" s="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Mot Controller</vt:lpstr>
      <vt:lpstr>Sheet2</vt:lpstr>
      <vt:lpstr>Mot Valve</vt:lpstr>
      <vt:lpstr>Iridum Modem</vt:lpstr>
      <vt:lpstr>Motherboard Power</vt:lpstr>
      <vt:lpstr>Batttery Charger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Charles Watkins</cp:lastModifiedBy>
  <cp:lastPrinted>2017-11-15T17:18:13Z</cp:lastPrinted>
  <dcterms:created xsi:type="dcterms:W3CDTF">2017-10-18T16:34:52Z</dcterms:created>
  <dcterms:modified xsi:type="dcterms:W3CDTF">2019-06-14T22:54:21Z</dcterms:modified>
</cp:coreProperties>
</file>