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PF\Data\BenchTopSimulatorTests\2018Dec19\"/>
    </mc:Choice>
  </mc:AlternateContent>
  <bookViews>
    <workbookView xWindow="0" yWindow="135" windowWidth="22980" windowHeight="10845" firstSheet="1" activeTab="3"/>
  </bookViews>
  <sheets>
    <sheet name="No Cycle Period" sheetId="2" r:id="rId1"/>
    <sheet name="1 Second Cycle Period " sheetId="1" r:id="rId2"/>
    <sheet name="blocking excess items stripped" sheetId="4" r:id="rId3"/>
    <sheet name="blocking half samples durafet" sheetId="6" r:id="rId4"/>
    <sheet name="nonblocking half samples" sheetId="8" r:id="rId5"/>
  </sheets>
  <definedNames>
    <definedName name="_xlnm.Print_Area" localSheetId="3">'blocking half samples durafet'!$A$1:$H$49</definedName>
    <definedName name="_xlnm.Print_Area" localSheetId="4">'nonblocking half samples'!$A$1:$H$49</definedName>
  </definedNames>
  <calcPr calcId="162913"/>
</workbook>
</file>

<file path=xl/calcChain.xml><?xml version="1.0" encoding="utf-8"?>
<calcChain xmlns="http://schemas.openxmlformats.org/spreadsheetml/2006/main">
  <c r="A6" i="6" l="1"/>
  <c r="A7" i="6"/>
  <c r="A8" i="6"/>
  <c r="A9" i="6"/>
  <c r="A10" i="6"/>
  <c r="A11" i="6"/>
  <c r="A12" i="6"/>
  <c r="A13" i="6"/>
  <c r="A14" i="6"/>
  <c r="A15" i="6"/>
  <c r="A16" i="6"/>
  <c r="A17" i="6"/>
  <c r="A15" i="8"/>
  <c r="A16" i="8"/>
  <c r="B32" i="8" s="1"/>
  <c r="A17" i="8"/>
  <c r="B6" i="8"/>
  <c r="B17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6" i="8"/>
  <c r="B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A6" i="8"/>
  <c r="B5" i="8"/>
  <c r="A5" i="8"/>
  <c r="B4" i="8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A5" i="6"/>
  <c r="B4" i="6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22" i="4"/>
  <c r="B23" i="4"/>
  <c r="B24" i="4"/>
  <c r="B25" i="4"/>
  <c r="B26" i="4"/>
  <c r="B27" i="4"/>
  <c r="B28" i="4"/>
  <c r="B29" i="4"/>
  <c r="B4" i="4"/>
  <c r="B40" i="4"/>
  <c r="A6" i="4"/>
  <c r="A7" i="4"/>
  <c r="A8" i="4"/>
  <c r="A9" i="4"/>
  <c r="B37" i="4" s="1"/>
  <c r="A10" i="4"/>
  <c r="A11" i="4"/>
  <c r="B38" i="4" s="1"/>
  <c r="A12" i="4"/>
  <c r="A13" i="4"/>
  <c r="A14" i="4"/>
  <c r="A15" i="4"/>
  <c r="A16" i="4"/>
  <c r="A17" i="4"/>
  <c r="A18" i="4"/>
  <c r="A19" i="4"/>
  <c r="A20" i="4"/>
  <c r="B41" i="4" s="1"/>
  <c r="A21" i="4"/>
  <c r="A22" i="4"/>
  <c r="A23" i="4"/>
  <c r="A24" i="4"/>
  <c r="A25" i="4"/>
  <c r="A26" i="4"/>
  <c r="A27" i="4"/>
  <c r="A28" i="4"/>
  <c r="A29" i="4"/>
  <c r="A30" i="4"/>
  <c r="A31" i="4"/>
  <c r="A32" i="4"/>
  <c r="A5" i="4"/>
  <c r="B39" i="4" l="1"/>
  <c r="B35" i="4"/>
  <c r="B30" i="6"/>
  <c r="B32" i="6"/>
  <c r="B27" i="6"/>
  <c r="B31" i="6"/>
  <c r="B30" i="8"/>
  <c r="E27" i="8"/>
  <c r="E28" i="8" s="1"/>
  <c r="E30" i="8" s="1"/>
  <c r="B27" i="8"/>
  <c r="B29" i="8"/>
  <c r="B31" i="8"/>
  <c r="B28" i="8"/>
  <c r="B28" i="6"/>
  <c r="B29" i="6"/>
  <c r="E27" i="6"/>
  <c r="E28" i="6" s="1"/>
  <c r="E30" i="6" s="1"/>
  <c r="B36" i="4"/>
  <c r="E35" i="4"/>
  <c r="E36" i="4" s="1"/>
  <c r="E40" i="4" s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4" i="2"/>
  <c r="D20" i="2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3" i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" i="2"/>
  <c r="E38" i="4" l="1"/>
  <c r="E32" i="6"/>
  <c r="E33" i="6" s="1"/>
  <c r="E32" i="8"/>
  <c r="E33" i="8" s="1"/>
  <c r="E41" i="4"/>
  <c r="D35" i="1"/>
  <c r="D35" i="2"/>
</calcChain>
</file>

<file path=xl/sharedStrings.xml><?xml version="1.0" encoding="utf-8"?>
<sst xmlns="http://schemas.openxmlformats.org/spreadsheetml/2006/main" count="604" uniqueCount="92">
  <si>
    <t>$</t>
  </si>
  <si>
    <t>UnitTest</t>
  </si>
  <si>
    <t>MSC: OUT: W</t>
  </si>
  <si>
    <t xml:space="preserve">MSC: RX: ACK </t>
  </si>
  <si>
    <t>MSC: Got ACK</t>
  </si>
  <si>
    <t>MSC: OUT: CTD,1545247276,15.0000,35.0000,62.0000</t>
  </si>
  <si>
    <t xml:space="preserve">MSC: RX: ACK,CTD,1545247276,15.0000,35.0000,62.00 </t>
  </si>
  <si>
    <t>MSC: OUT: ACK</t>
  </si>
  <si>
    <t>MSC: OUT: MODE,1</t>
  </si>
  <si>
    <t xml:space="preserve">MSC: RX: ACK,MODE,1 </t>
  </si>
  <si>
    <t>MSC: OUT: TS</t>
  </si>
  <si>
    <t xml:space="preserve">MSC: RX: ACK,TS,CMD </t>
  </si>
  <si>
    <t xml:space="preserve">MSC: RX: ACK,TS,DAT </t>
  </si>
  <si>
    <t>MSC: OUT: SL</t>
  </si>
  <si>
    <t xml:space="preserve">MSC: RX: 0x4E72,A,02/07/2012 01:47:11,0,-1.00,-1.0000,-1.0000,331,207,1,93,22.06,55.63,11.576,5.264e-01,10775.00,2266.00,1149.55,12.33,-20.44,-191.82,3.405e-02,17,87,4A3E48CC4687440041513F823E3C3DDC3E4C3F9141C644EF48F34E5654355AD961CF68D06F67750879127B2D7BBA7A9E781E7485702D6BD267EC648E620E60425F785FBC60AF628E652568876CA1714976927CA682A188858E47938497C99A9B9C279BFF9A2C96DB92088C5E85D67F4178A172546CAA677F62CF5EA95B27586255E553FB5259512F508A5030503F,6767.6 </t>
  </si>
  <si>
    <t xml:space="preserve">MSC: Data: 0x4E72,A,02/07/2012 01:47:11,0,-1.00,-1.0000,-1.0000,331,207,1,93,22.06,55.63,11.576,5.264e-01,10775.00,2266.00,1149.55,12.33,-20.44,-191.82,3.405e-02,17,87,4A3E48CC4687440041513F823E3C3DDC3E4C3F9141C644EF48F34E5654355AD961CF68D06F67750879127B2D7BBA7A9E781E7485702D6BD267EC648E620E60425F785FBC60AF628E652568876CA1714976927CA682A188858E47938497C99A9B9C279BFF9A2C96DB92088C5E85D67F4178A172546CAA677F62CF5EA95B27586255E553FB5259512F508A5030503F,6767.6 </t>
  </si>
  <si>
    <t>MSC: Done Sampling.</t>
  </si>
  <si>
    <t>Starting pH sample</t>
  </si>
  <si>
    <t>MSC: OUT: MODE,2</t>
  </si>
  <si>
    <t xml:space="preserve">MSC: RX: ACK,MODE,2 </t>
  </si>
  <si>
    <t xml:space="preserve">MSC: RX: 0x9118,pH,02/07/2012 01:47:29,0,-1.00,-1.0000,-1.0000,346,207,0,22.08,55.65,11.748,4.660e-02,7.1234,0.000,-1.033513,0.001075,-1.026127,0.001192,+1.143e-09,-4.066e-09 </t>
  </si>
  <si>
    <t xml:space="preserve">MSC: Data: 0x9118,pH,02/07/2012 01:47:29,0,-1.00,-1.0000,-1.0000,346,207,0,22.08,55.65,11.748,4.660e-02,7.1234,0.000,-1.033513,0.001075,-1.026127,0.001192,+1.143e-09,-4.066e-09 </t>
  </si>
  <si>
    <t>MSC: OUT: CTD,1545247480,15.0000,35.0000,62.0000</t>
  </si>
  <si>
    <t xml:space="preserve">MSC: RX: ACK,CTD,1545247480,15.0000,35.0000,62.00 </t>
  </si>
  <si>
    <t xml:space="preserve">MSC: RX: 0x52BF,A,02/07/2012 01:50:29,0,-1.00,-1.0000,-1.0000,332,207,1,93,22.19,55.38,11.576,5.258e-01,10788.00,2262.00,1163.01,13.83,-20.32,-192.23,3.407e-02,17,87,4A2348A8468043E4414B3F8C3E473DDB3E3F3F9341B144D048E74E2854075AA361AA68A46F4E74F478FD7B277BBD7A8B77F1746A70216BD567E5648C61ED60225F4A5F9E60B0626564EF685F6C8C715576757C73825C88628E3A935597939A6B9BF39BD09A0896B791E68C3385A07F10787D723C6C86674962985E985B01583C55AD53D2524E513150805021500D,6764.2 </t>
  </si>
  <si>
    <t xml:space="preserve">MSC: Data: 0x52BF,A,02/07/2012 01:50:29,0,-1.00,-1.0000,-1.0000,332,207,1,93,22.19,55.38,11.576,5.258e-01,10788.00,2262.00,1163.01,13.83,-20.32,-192.23,3.407e-02,17,87,4A2348A8468043E4414B3F8C3E473DDB3E3F3F9341B144D048E74E2854075AA361AA68A46F4E74F478FD7B277BBD7A8B77F1746A70216BD567E5648C61ED60225F4A5F9E60B0626564EF685F6C8C715576757C73825C88628E3A935597939A6B9BF39BD09A0896B791E68C3385A07F10787D723C6C86674962985E985B01583C55AD53D2524E513150805021500D,6764.2 </t>
  </si>
  <si>
    <t xml:space="preserve">MSC: RX: 0x3869,pH,02/07/2012 01:50:44,0,-1.00,-1.0000,-1.0000,347,207,0,22.20,55.38,11.748,4.660e-02,7.1234,0.000,-1.033034,0.001120,-1.025823,0.001144,-2.513e-09,-6.804e-09 </t>
  </si>
  <si>
    <t xml:space="preserve">MSC: Data: 0x3869,pH,02/07/2012 01:50:44,0,-1.00,-1.0000,-1.0000,347,207,0,22.20,55.38,11.748,4.660e-02,7.1234,0.000,-1.033034,0.001120,-1.025823,0.001144,-2.513e-09,-6.804e-09 </t>
  </si>
  <si>
    <t>TOTAL TIME</t>
  </si>
  <si>
    <t>Date</t>
  </si>
  <si>
    <t>Time</t>
  </si>
  <si>
    <t>Elapsed Time</t>
  </si>
  <si>
    <t>Method</t>
  </si>
  <si>
    <t>SW Message</t>
  </si>
  <si>
    <t>TOTAL TIME:</t>
  </si>
  <si>
    <t>[MSC] TX: W</t>
  </si>
  <si>
    <t xml:space="preserve">[MSC] RX: ACK </t>
  </si>
  <si>
    <t>[MSC] Got ACK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</si>
  <si>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</si>
  <si>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</si>
  <si>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</si>
  <si>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</si>
  <si>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</si>
  <si>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</si>
  <si>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>[MSC] Done Sampling.</t>
  </si>
  <si>
    <t>[MSC] Starting pH sample</t>
  </si>
  <si>
    <t>[MSC] TX: MODE,2</t>
  </si>
  <si>
    <t xml:space="preserve">[MSC] RX: ACK,MODE,2 </t>
  </si>
  <si>
    <t>Code</t>
  </si>
  <si>
    <t>Total Time:</t>
  </si>
  <si>
    <t>Baud 1:</t>
  </si>
  <si>
    <t>Xmit Time:</t>
  </si>
  <si>
    <t>Baud 2:</t>
  </si>
  <si>
    <t xml:space="preserve">Total Bytes: </t>
  </si>
  <si>
    <t>Total Bits:</t>
  </si>
  <si>
    <t>bps</t>
  </si>
  <si>
    <t>bytes</t>
  </si>
  <si>
    <t>bits incl start &amp; stop</t>
  </si>
  <si>
    <t>ms</t>
  </si>
  <si>
    <t>WAKE</t>
  </si>
  <si>
    <t>MSC</t>
  </si>
  <si>
    <t>CTD</t>
  </si>
  <si>
    <t>MODE</t>
  </si>
  <si>
    <t>SAMP</t>
  </si>
  <si>
    <t>DATA</t>
  </si>
  <si>
    <t xml:space="preserve">[MSC] TX: ACK </t>
  </si>
  <si>
    <t>[MSC] Post: 7.1234</t>
  </si>
  <si>
    <t>[MSC] TX: CTD,1545332226,15.0000,35.0000,62.0000</t>
  </si>
  <si>
    <t xml:space="preserve">[MSC] RX: ACK,CTD,1545332226,15.0000,35.0000,62.00 </t>
  </si>
  <si>
    <t xml:space="preserve">[MSC] RX: 0x18FE,A,02/08/2012 01:22:53,0,-1.00,-1.0000,-1.0000,359,218,1,98,21.88,54.67,11.576,5.280e-01,10830.00,2266.00,1139.84,12.44,-20.40,-192.04,3.403e-02,17,87,4A5948E846A2440141643F9E3E583DD73E343FA241CC44E9490A4E3354305AF461E768FA6FA1753379437B617BDD7ABE783C74AD70536BF3682664D16223604C5F885FDA60D162A6652F688D6CC8719876C17CB382BA88CA8E9D93C198019AD39C679C509A6F971B924C8C8B85E67F4C78D672846CE467A962D35EBD5B32585A55EC53F2526C515650AA5035505C,6769.8 </t>
  </si>
  <si>
    <t xml:space="preserve">[MSC] Data: 0x18FE,A,02/08/2012 01:22:53,0,-1.00,-1.0000,-1.0000,359,218,1,98,21.88,54.67,11.576,5.280e-01,10830.00,2266.00,1139.84,12.44,-20.40,-192.04,3.403e-02,17,87,4A5948E846A2440141643F9E3E583DD73E343FA241CC44E9490A4E3354305AF461E768FA6FA1753379437B617BDD7ABE783C74AD70536BF3682664D16223604C5F885FDA60D162A6652F688D6CC8719876C17CB382BA88CA8E9D93C198019AD39C679C509A6F971B924C8C8B85E67F4C78D672846CE467A962D35EBD5B32585A55EC53F2526C515650AA5035505C,6769.8 </t>
  </si>
  <si>
    <t>[MSC] POST: -192.04</t>
  </si>
  <si>
    <t xml:space="preserve">[MSC] RX: 0xC752,pH,02/08/2012 01:23:05,0,-1.00,-1.0000,-1.0000,369,218,0,21.89,54.67,11.748,4.660e-02,7.1234,0.000,-1.033697,0.001043,-1.026368,0.000995,+2.934e-09,-7.597e-09 </t>
  </si>
  <si>
    <t xml:space="preserve">[MSC] Data: 0xC752,pH,02/08/2012 01:23:05,0,-1.00,-1.0000,-1.0000,369,218,0,21.89,54.67,11.748,4.660e-02,7.1234,0.000,-1.033697,0.001043,-1.026368,0.000995,+2.934e-09,-7.597e-09 </t>
  </si>
  <si>
    <t>Interval Time</t>
  </si>
  <si>
    <t>Interval Time (s)</t>
  </si>
  <si>
    <t>Number Chars</t>
  </si>
  <si>
    <t>s</t>
  </si>
  <si>
    <t>Net Time Savings:</t>
  </si>
  <si>
    <t>Start Char</t>
  </si>
  <si>
    <t>Baud Rate Change Impact</t>
  </si>
  <si>
    <t>Time Segments</t>
  </si>
  <si>
    <t>[MSC] TX: CTD,1545344915,15.0000,35.0000,62.0000</t>
  </si>
  <si>
    <t xml:space="preserve">[MSC] RX: ACK,CTD,1545344915,15.0000,35.0000,62.00 </t>
  </si>
  <si>
    <t xml:space="preserve">[MSC] RX: 0x6C42,A,02/08/2012 04:54:18,0,-1.00,-1.0000,-1.0000,364,222,1,103,21.96,55.36,11.576,5.260e-01,10797.00,2269.00,1141.65,11.23,-20.34,-192.05,3.404e-02,17,87,4A5248D746A8440F416B3F923E4C3DE23E463FA341C644EB49044E3B543C5AE761DD68D46F92753079317B5D7BED7ADC7841749B70416BF8682864D7622560585F8E5FDC60DB62876524689C6CB5717476CE7CC482B788C48E7D939797FC9ABD9C5C9C3E9A67972092478CAA85FD7F6F78D772796CC467A462D55ED05B4E586D56125403527D516250A1505E5049,6761.6 </t>
  </si>
  <si>
    <t xml:space="preserve">[MSC] RX: 0x1B4E,pH,02/08/2012 04:54:28,0,-1.00,-1.0000,-1.0000,374,222,0,21.95,55.36,11.748,4.660e-02,7.1234,0.000,-1.029086,0.000564,-1.019707,0.000559,+4.033e-09,-4.541e-11 </t>
  </si>
  <si>
    <t xml:space="preserve">Non-blocking </t>
  </si>
  <si>
    <t>Blocking</t>
  </si>
  <si>
    <t>[MSC] TX: CTD,1545349718,15.0000,35.0000,62.0000</t>
  </si>
  <si>
    <t xml:space="preserve">[MSC] RX: ACK,CTD,1545349718,15.0000,35.0000,62.00 </t>
  </si>
  <si>
    <t xml:space="preserve">[MSC] RX: 0x0F5E,A,02/08/2012 06:14:26,0,-1.00,-1.0000,-1.0000,375,222,1,103,22.20,54.93,11.576,5.256e-01,10782.00,2249.00,1160.24,12.78,-20.34,-192.04,3.405e-02,17,87,4A1F48A7466543B9413E3F763E293DB53E073F614174447748B44DE653C55A8C6171687B6F0B7481786F7ABA7B507A17779473DE6FBF6B7C679F645661975FD75F165F5A6060621E64B968306C3D710776357C29821488128DE892E797529A209BBB9BA699C39669919E8BFA85727EE7787C72196C576730627C5E675AEA581455A653BE52465128505F5012502C,6751.0 </t>
  </si>
  <si>
    <t xml:space="preserve">[MSC] RX: 0xDF5E,pH,02/08/2012 06:14:36,0,-1.00,-1.0000,-1.0000,384,222,0,22.20,54.93,11.748,4.660e-02,7.1234,0.000,-1.034470,0.000540,-1.025099,0.000751,+6.596e-09,+1.396e-09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</si>
</sst>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:ss.000"/>
    <numFmt numFmtId="165" formatCode="ss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" fillId="2" borderId="2" applyNumberFormat="0" applyAlignment="0" applyProtection="0"/>
    <xf numFmtId="0" fontId="3" fillId="3" borderId="2" applyNumberFormat="0" applyAlignment="0" applyProtection="0"/>
  </cellStyleXfs>
  <cellXfs count="39">
    <xf numFmtId="0" fontId="0" fillId="0" borderId="0" xfId="0"/>
    <xf numFmtId="15" fontId="0" fillId="0" borderId="0" xfId="0" applyNumberFormat="1"/>
    <xf numFmtId="47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47" fontId="0" fillId="0" borderId="1" xfId="0" applyNumberFormat="1" applyBorder="1"/>
    <xf numFmtId="164" fontId="0" fillId="0" borderId="0" xfId="0" applyNumberFormat="1"/>
    <xf numFmtId="165" fontId="0" fillId="0" borderId="0" xfId="0" applyNumberFormat="1"/>
    <xf numFmtId="0" fontId="0" fillId="0" borderId="0" xfId="0" applyNumberFormat="1" applyBorder="1"/>
    <xf numFmtId="165" fontId="3" fillId="3" borderId="2" xfId="2" applyNumberFormat="1"/>
    <xf numFmtId="0" fontId="3" fillId="3" borderId="2" xfId="2"/>
    <xf numFmtId="1" fontId="3" fillId="3" borderId="2" xfId="2" applyNumberFormat="1"/>
    <xf numFmtId="0" fontId="4" fillId="0" borderId="0" xfId="0" applyFont="1"/>
    <xf numFmtId="0" fontId="4" fillId="0" borderId="1" xfId="0" applyFont="1" applyBorder="1"/>
    <xf numFmtId="0" fontId="2" fillId="2" borderId="2" xfId="1"/>
    <xf numFmtId="165" fontId="0" fillId="0" borderId="0" xfId="0" applyNumberFormat="1" applyBorder="1"/>
    <xf numFmtId="164" fontId="0" fillId="0" borderId="0" xfId="0" applyNumberFormat="1" applyBorder="1"/>
    <xf numFmtId="0" fontId="0" fillId="0" borderId="0" xfId="0" applyBorder="1"/>
    <xf numFmtId="15" fontId="0" fillId="0" borderId="0" xfId="0" applyNumberFormat="1" applyBorder="1"/>
    <xf numFmtId="0" fontId="4" fillId="0" borderId="0" xfId="0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5" fillId="0" borderId="1" xfId="0" applyNumberFormat="1" applyFont="1" applyBorder="1"/>
    <xf numFmtId="165" fontId="5" fillId="0" borderId="1" xfId="0" applyNumberFormat="1" applyFont="1" applyBorder="1"/>
    <xf numFmtId="15" fontId="4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15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5" fillId="0" borderId="0" xfId="0" applyNumberFormat="1" applyFont="1"/>
    <xf numFmtId="0" fontId="5" fillId="0" borderId="1" xfId="0" applyNumberFormat="1" applyFont="1" applyBorder="1"/>
    <xf numFmtId="0" fontId="6" fillId="0" borderId="1" xfId="0" applyFont="1" applyBorder="1"/>
    <xf numFmtId="0" fontId="7" fillId="0" borderId="0" xfId="0" applyFont="1" applyFill="1" applyBorder="1"/>
    <xf numFmtId="165" fontId="7" fillId="0" borderId="0" xfId="0" applyNumberFormat="1" applyFont="1"/>
    <xf numFmtId="0" fontId="8" fillId="0" borderId="0" xfId="0" applyFont="1"/>
  </cellXfs>
  <cellStyles count="3">
    <cellStyle name="Calculation" xfId="2" builtinId="22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/>
            </a:pPr>
            <a:r>
              <a:rPr lang="en-US" sz="1200"/>
              <a:t>Categorized</a:t>
            </a:r>
            <a:r>
              <a:rPr lang="en-US" sz="1200" baseline="0"/>
              <a:t> Time Expenditures for MSC Sample Cycle</a:t>
            </a:r>
            <a:endParaRPr lang="en-US" sz="1200"/>
          </a:p>
        </c:rich>
      </c:tx>
      <c:layout>
        <c:manualLayout>
          <c:xMode val="edge"/>
          <c:yMode val="edge"/>
          <c:x val="3.5048805173863072E-2"/>
          <c:y val="2.7412280701754384E-2"/>
        </c:manualLayout>
      </c:layout>
      <c:overlay val="1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4.7966067819108817E-2"/>
                  <c:y val="-4.8950562923055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5F8-4910-A057-1C63AB147C8B}"/>
                </c:ext>
              </c:extLst>
            </c:dLbl>
            <c:dLbl>
              <c:idx val="1"/>
              <c:layout>
                <c:manualLayout>
                  <c:x val="4.8270959664524694E-2"/>
                  <c:y val="9.30247617074181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5F8-4910-A057-1C63AB147C8B}"/>
                </c:ext>
              </c:extLst>
            </c:dLbl>
            <c:dLbl>
              <c:idx val="2"/>
              <c:layout>
                <c:manualLayout>
                  <c:x val="5.3576021208555827E-2"/>
                  <c:y val="5.6621252935488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5F8-4910-A057-1C63AB147C8B}"/>
                </c:ext>
              </c:extLst>
            </c:dLbl>
            <c:dLbl>
              <c:idx val="4"/>
              <c:layout>
                <c:manualLayout>
                  <c:x val="4.7648731408574015E-2"/>
                  <c:y val="-0.124689183588893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5F8-4910-A057-1C63AB147C8B}"/>
                </c:ext>
              </c:extLst>
            </c:dLbl>
            <c:dLbl>
              <c:idx val="5"/>
              <c:layout>
                <c:manualLayout>
                  <c:x val="4.6724062509427698E-2"/>
                  <c:y val="-0.1142293479762398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5F8-4910-A057-1C63AB147C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'blocking excess items stripped'!$A$36:$A$41</c:f>
              <c:strCache>
                <c:ptCount val="6"/>
                <c:pt idx="0">
                  <c:v>WAKE</c:v>
                </c:pt>
                <c:pt idx="1">
                  <c:v>CTD</c:v>
                </c:pt>
                <c:pt idx="2">
                  <c:v>MODE</c:v>
                </c:pt>
                <c:pt idx="3">
                  <c:v>SAMP</c:v>
                </c:pt>
                <c:pt idx="4">
                  <c:v>DATA</c:v>
                </c:pt>
                <c:pt idx="5">
                  <c:v>MSC</c:v>
                </c:pt>
              </c:strCache>
            </c:strRef>
          </c:cat>
          <c:val>
            <c:numRef>
              <c:f>'blocking excess items stripped'!$B$36:$B$41</c:f>
              <c:numCache>
                <c:formatCode>ss.000</c:formatCode>
                <c:ptCount val="6"/>
                <c:pt idx="0">
                  <c:v>2.9166666665192409E-6</c:v>
                </c:pt>
                <c:pt idx="1">
                  <c:v>3.2407407408729938E-6</c:v>
                </c:pt>
                <c:pt idx="2">
                  <c:v>5.1967592590296263E-6</c:v>
                </c:pt>
                <c:pt idx="3">
                  <c:v>1.8660879629639471E-4</c:v>
                </c:pt>
                <c:pt idx="4">
                  <c:v>1.2175925925950182E-5</c:v>
                </c:pt>
                <c:pt idx="5">
                  <c:v>1.7361111126490414E-7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F8-4910-A057-1C63AB147C8B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/>
            </a:pPr>
            <a:r>
              <a:rPr lang="en-US" sz="1200"/>
              <a:t>Categorized</a:t>
            </a:r>
            <a:r>
              <a:rPr lang="en-US" sz="1200" baseline="0"/>
              <a:t> Time Expenditures for MSC Sample Cycle</a:t>
            </a:r>
            <a:endParaRPr lang="en-US" sz="1200"/>
          </a:p>
        </c:rich>
      </c:tx>
      <c:layout>
        <c:manualLayout>
          <c:xMode val="edge"/>
          <c:yMode val="edge"/>
          <c:x val="3.5048805173863072E-2"/>
          <c:y val="2.7412280701754384E-2"/>
        </c:manualLayout>
      </c:layout>
      <c:overlay val="1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4.7966067819108817E-2"/>
                  <c:y val="-4.8950562923055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12-4F3C-9A06-650A98A38446}"/>
                </c:ext>
              </c:extLst>
            </c:dLbl>
            <c:dLbl>
              <c:idx val="1"/>
              <c:layout>
                <c:manualLayout>
                  <c:x val="4.8270959664524694E-2"/>
                  <c:y val="9.30247617074181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E12-4F3C-9A06-650A98A38446}"/>
                </c:ext>
              </c:extLst>
            </c:dLbl>
            <c:dLbl>
              <c:idx val="2"/>
              <c:layout>
                <c:manualLayout>
                  <c:x val="5.3576021208555827E-2"/>
                  <c:y val="5.6621252935488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E12-4F3C-9A06-650A98A38446}"/>
                </c:ext>
              </c:extLst>
            </c:dLbl>
            <c:dLbl>
              <c:idx val="4"/>
              <c:layout>
                <c:manualLayout>
                  <c:x val="4.7648731408574015E-2"/>
                  <c:y val="-0.124689183588893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E12-4F3C-9A06-650A98A38446}"/>
                </c:ext>
              </c:extLst>
            </c:dLbl>
            <c:dLbl>
              <c:idx val="5"/>
              <c:layout>
                <c:manualLayout>
                  <c:x val="4.6724062509427698E-2"/>
                  <c:y val="-0.1142293479762398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2-4F3C-9A06-650A98A384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'blocking half samples durafet'!$A$28:$A$33</c:f>
              <c:strCache>
                <c:ptCount val="5"/>
                <c:pt idx="0">
                  <c:v>WAKE</c:v>
                </c:pt>
                <c:pt idx="1">
                  <c:v>CTD</c:v>
                </c:pt>
                <c:pt idx="2">
                  <c:v>MODE</c:v>
                </c:pt>
                <c:pt idx="3">
                  <c:v>SAMP</c:v>
                </c:pt>
                <c:pt idx="4">
                  <c:v>DATA</c:v>
                </c:pt>
              </c:strCache>
            </c:strRef>
          </c:cat>
          <c:val>
            <c:numRef>
              <c:f>'blocking half samples durafet'!$B$28:$B$33</c:f>
              <c:numCache>
                <c:formatCode>ss.000</c:formatCode>
                <c:ptCount val="6"/>
                <c:pt idx="0">
                  <c:v>2.9166666667412855E-6</c:v>
                </c:pt>
                <c:pt idx="1">
                  <c:v>3.3217592592116318E-6</c:v>
                </c:pt>
                <c:pt idx="2">
                  <c:v>5.1504629628995602E-6</c:v>
                </c:pt>
                <c:pt idx="3">
                  <c:v>1.574884259260001E-4</c:v>
                </c:pt>
                <c:pt idx="4">
                  <c:v>1.2175925925839159E-5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12-4F3C-9A06-650A98A38446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/>
            </a:pPr>
            <a:r>
              <a:rPr lang="en-US" sz="1200"/>
              <a:t>Categorized</a:t>
            </a:r>
            <a:r>
              <a:rPr lang="en-US" sz="1200" baseline="0"/>
              <a:t> Time Expenditures for MSC Sample Cycle</a:t>
            </a:r>
            <a:endParaRPr lang="en-US" sz="1200"/>
          </a:p>
        </c:rich>
      </c:tx>
      <c:layout>
        <c:manualLayout>
          <c:xMode val="edge"/>
          <c:yMode val="edge"/>
          <c:x val="3.5048805173863072E-2"/>
          <c:y val="2.7412280701754384E-2"/>
        </c:manualLayout>
      </c:layout>
      <c:overlay val="1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4.7966067819108817E-2"/>
                  <c:y val="-4.8950562923055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CB9-4EF1-86AD-4D4E8306CF33}"/>
                </c:ext>
              </c:extLst>
            </c:dLbl>
            <c:dLbl>
              <c:idx val="1"/>
              <c:layout>
                <c:manualLayout>
                  <c:x val="4.8270959664524694E-2"/>
                  <c:y val="9.30247617074181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CB9-4EF1-86AD-4D4E8306CF33}"/>
                </c:ext>
              </c:extLst>
            </c:dLbl>
            <c:dLbl>
              <c:idx val="2"/>
              <c:layout>
                <c:manualLayout>
                  <c:x val="5.3576021208555827E-2"/>
                  <c:y val="5.6621252935488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CB9-4EF1-86AD-4D4E8306CF33}"/>
                </c:ext>
              </c:extLst>
            </c:dLbl>
            <c:dLbl>
              <c:idx val="4"/>
              <c:layout>
                <c:manualLayout>
                  <c:x val="4.7648731408574015E-2"/>
                  <c:y val="-0.124689183588893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CB9-4EF1-86AD-4D4E8306CF33}"/>
                </c:ext>
              </c:extLst>
            </c:dLbl>
            <c:dLbl>
              <c:idx val="5"/>
              <c:layout>
                <c:manualLayout>
                  <c:x val="4.6724062509427698E-2"/>
                  <c:y val="-0.1142293479762398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B9-4EF1-86AD-4D4E8306C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'nonblocking half samples'!$A$28:$A$33</c:f>
              <c:strCache>
                <c:ptCount val="5"/>
                <c:pt idx="0">
                  <c:v>WAKE</c:v>
                </c:pt>
                <c:pt idx="1">
                  <c:v>CTD</c:v>
                </c:pt>
                <c:pt idx="2">
                  <c:v>MODE</c:v>
                </c:pt>
                <c:pt idx="3">
                  <c:v>SAMP</c:v>
                </c:pt>
                <c:pt idx="4">
                  <c:v>DATA</c:v>
                </c:pt>
              </c:strCache>
            </c:strRef>
          </c:cat>
          <c:val>
            <c:numRef>
              <c:f>'nonblocking half samples'!$B$28:$B$33</c:f>
              <c:numCache>
                <c:formatCode>ss.000</c:formatCode>
                <c:ptCount val="6"/>
                <c:pt idx="0">
                  <c:v>2.3043981481452036E-5</c:v>
                </c:pt>
                <c:pt idx="1">
                  <c:v>2.3148148148188774E-5</c:v>
                </c:pt>
                <c:pt idx="2">
                  <c:v>2.2905092592506726E-5</c:v>
                </c:pt>
                <c:pt idx="3">
                  <c:v>1.6196759259257121E-4</c:v>
                </c:pt>
                <c:pt idx="4">
                  <c:v>2.3530092592594087E-5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B9-4EF1-86AD-4D4E8306CF33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42</xdr:row>
      <xdr:rowOff>160020</xdr:rowOff>
    </xdr:from>
    <xdr:to>
      <xdr:col>3</xdr:col>
      <xdr:colOff>510540</xdr:colOff>
      <xdr:row>55</xdr:row>
      <xdr:rowOff>99060</xdr:rowOff>
    </xdr:to>
    <xdr:graphicFrame macro="">
      <xdr:nvGraphicFramePr>
        <xdr:cNvPr id="2" name="Chart 1" title="Categorized Time Expenditures During MSC Sample Cycl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34</xdr:row>
      <xdr:rowOff>160020</xdr:rowOff>
    </xdr:from>
    <xdr:to>
      <xdr:col>3</xdr:col>
      <xdr:colOff>510540</xdr:colOff>
      <xdr:row>47</xdr:row>
      <xdr:rowOff>99060</xdr:rowOff>
    </xdr:to>
    <xdr:graphicFrame macro="">
      <xdr:nvGraphicFramePr>
        <xdr:cNvPr id="2" name="Chart 1" title="Categorized Time Expenditures During MSC Sample Cycle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34</xdr:row>
      <xdr:rowOff>160020</xdr:rowOff>
    </xdr:from>
    <xdr:to>
      <xdr:col>3</xdr:col>
      <xdr:colOff>510540</xdr:colOff>
      <xdr:row>47</xdr:row>
      <xdr:rowOff>99060</xdr:rowOff>
    </xdr:to>
    <xdr:graphicFrame macro="">
      <xdr:nvGraphicFramePr>
        <xdr:cNvPr id="2" name="Chart 1" title="Categorized Time Expenditures During MSC Sample Cycle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55" zoomScaleNormal="55" workbookViewId="0">
      <selection activeCell="F15" sqref="F15"/>
    </sheetView>
  </sheetViews>
  <sheetFormatPr defaultRowHeight="15" x14ac:dyDescent="0.25"/>
  <cols>
    <col min="2" max="2" width="14.7109375" customWidth="1"/>
    <col min="3" max="3" width="16.140625" customWidth="1"/>
    <col min="4" max="4" width="16.28515625" customWidth="1"/>
    <col min="5" max="5" width="15.5703125" customWidth="1"/>
    <col min="6" max="6" width="255.7109375" bestFit="1" customWidth="1"/>
  </cols>
  <sheetData>
    <row r="1" spans="1:6" x14ac:dyDescent="0.25">
      <c r="A1" s="4"/>
      <c r="B1" s="4" t="s">
        <v>29</v>
      </c>
      <c r="C1" s="4" t="s">
        <v>30</v>
      </c>
      <c r="D1" s="4" t="s">
        <v>31</v>
      </c>
      <c r="E1" s="4" t="s">
        <v>32</v>
      </c>
      <c r="F1" s="4" t="s">
        <v>33</v>
      </c>
    </row>
    <row r="2" spans="1:6" x14ac:dyDescent="0.25">
      <c r="A2" t="s">
        <v>0</v>
      </c>
      <c r="B2" s="1">
        <v>43453</v>
      </c>
      <c r="C2" s="2">
        <v>0.80883900462962954</v>
      </c>
      <c r="D2" s="2"/>
      <c r="E2" t="s">
        <v>1</v>
      </c>
      <c r="F2" t="s">
        <v>2</v>
      </c>
    </row>
    <row r="3" spans="1:6" x14ac:dyDescent="0.25">
      <c r="A3" t="s">
        <v>0</v>
      </c>
      <c r="B3" s="1">
        <v>43453</v>
      </c>
      <c r="C3" s="2">
        <v>0.80884101851851853</v>
      </c>
      <c r="D3" s="2">
        <f>C3-C2</f>
        <v>2.013888888985349E-6</v>
      </c>
      <c r="E3" t="s">
        <v>1</v>
      </c>
      <c r="F3" t="s">
        <v>3</v>
      </c>
    </row>
    <row r="4" spans="1:6" x14ac:dyDescent="0.25">
      <c r="A4" t="s">
        <v>0</v>
      </c>
      <c r="B4" s="1">
        <v>43453</v>
      </c>
      <c r="C4" s="2">
        <v>0.80884106481481488</v>
      </c>
      <c r="D4" s="2">
        <f t="shared" ref="D4:D34" si="0">C4-C3</f>
        <v>4.6296296352110744E-8</v>
      </c>
      <c r="E4" t="s">
        <v>1</v>
      </c>
      <c r="F4" t="s">
        <v>4</v>
      </c>
    </row>
    <row r="5" spans="1:6" x14ac:dyDescent="0.25">
      <c r="A5" t="s">
        <v>0</v>
      </c>
      <c r="B5" s="1">
        <v>43453</v>
      </c>
      <c r="C5" s="2">
        <v>0.80884190972222225</v>
      </c>
      <c r="D5" s="2">
        <f t="shared" si="0"/>
        <v>8.449074073713092E-7</v>
      </c>
      <c r="E5" t="s">
        <v>1</v>
      </c>
      <c r="F5" t="s">
        <v>22</v>
      </c>
    </row>
    <row r="6" spans="1:6" x14ac:dyDescent="0.25">
      <c r="A6" t="s">
        <v>0</v>
      </c>
      <c r="B6" s="1">
        <v>43453</v>
      </c>
      <c r="C6" s="2">
        <v>0.808844988425926</v>
      </c>
      <c r="D6" s="2">
        <f t="shared" si="0"/>
        <v>3.0787037037516285E-6</v>
      </c>
      <c r="E6" t="s">
        <v>1</v>
      </c>
      <c r="F6" t="s">
        <v>23</v>
      </c>
    </row>
    <row r="7" spans="1:6" x14ac:dyDescent="0.25">
      <c r="A7" t="s">
        <v>0</v>
      </c>
      <c r="B7" s="1">
        <v>43453</v>
      </c>
      <c r="C7" s="2">
        <v>0.80886350694444442</v>
      </c>
      <c r="D7" s="2">
        <f t="shared" si="0"/>
        <v>1.8518518518417793E-5</v>
      </c>
      <c r="E7" t="s">
        <v>1</v>
      </c>
      <c r="F7" t="s">
        <v>7</v>
      </c>
    </row>
    <row r="8" spans="1:6" x14ac:dyDescent="0.25">
      <c r="A8" t="s">
        <v>0</v>
      </c>
      <c r="B8" s="1">
        <v>43453</v>
      </c>
      <c r="C8" s="2">
        <v>0.80887978009259254</v>
      </c>
      <c r="D8" s="2">
        <f t="shared" si="0"/>
        <v>1.6273148148115979E-5</v>
      </c>
      <c r="E8" t="s">
        <v>1</v>
      </c>
      <c r="F8" t="s">
        <v>2</v>
      </c>
    </row>
    <row r="9" spans="1:6" x14ac:dyDescent="0.25">
      <c r="A9" t="s">
        <v>0</v>
      </c>
      <c r="B9" s="1">
        <v>43453</v>
      </c>
      <c r="C9" s="2">
        <v>0.80888217592592593</v>
      </c>
      <c r="D9" s="2">
        <f t="shared" si="0"/>
        <v>2.3958333333906623E-6</v>
      </c>
      <c r="E9" t="s">
        <v>1</v>
      </c>
      <c r="F9" t="s">
        <v>3</v>
      </c>
    </row>
    <row r="10" spans="1:6" x14ac:dyDescent="0.25">
      <c r="A10" t="s">
        <v>0</v>
      </c>
      <c r="B10" s="1">
        <v>43453</v>
      </c>
      <c r="C10" s="2">
        <v>0.80888222222222217</v>
      </c>
      <c r="D10" s="2">
        <f t="shared" si="0"/>
        <v>4.6296296241088442E-8</v>
      </c>
      <c r="E10" t="s">
        <v>1</v>
      </c>
      <c r="F10" t="s">
        <v>4</v>
      </c>
    </row>
    <row r="11" spans="1:6" x14ac:dyDescent="0.25">
      <c r="A11" t="s">
        <v>0</v>
      </c>
      <c r="B11" s="1">
        <v>43453</v>
      </c>
      <c r="C11" s="2">
        <v>0.80888269675925928</v>
      </c>
      <c r="D11" s="2">
        <f t="shared" si="0"/>
        <v>4.7453703710953477E-7</v>
      </c>
      <c r="E11" t="s">
        <v>1</v>
      </c>
      <c r="F11" t="s">
        <v>8</v>
      </c>
    </row>
    <row r="12" spans="1:6" x14ac:dyDescent="0.25">
      <c r="A12" t="s">
        <v>0</v>
      </c>
      <c r="B12" s="1">
        <v>43453</v>
      </c>
      <c r="C12" s="2">
        <v>0.80888460648148142</v>
      </c>
      <c r="D12" s="2">
        <f t="shared" si="0"/>
        <v>1.9097222221375887E-6</v>
      </c>
      <c r="E12" t="s">
        <v>1</v>
      </c>
      <c r="F12" t="s">
        <v>9</v>
      </c>
    </row>
    <row r="13" spans="1:6" x14ac:dyDescent="0.25">
      <c r="A13" t="s">
        <v>0</v>
      </c>
      <c r="B13" s="1">
        <v>43453</v>
      </c>
      <c r="C13" s="2">
        <v>0.80890311342592591</v>
      </c>
      <c r="D13" s="2">
        <f t="shared" si="0"/>
        <v>1.8506944444496298E-5</v>
      </c>
      <c r="E13" t="s">
        <v>1</v>
      </c>
      <c r="F13" t="s">
        <v>7</v>
      </c>
    </row>
    <row r="14" spans="1:6" x14ac:dyDescent="0.25">
      <c r="A14" t="s">
        <v>0</v>
      </c>
      <c r="B14" s="1">
        <v>43453</v>
      </c>
      <c r="C14" s="2">
        <v>0.80891938657407403</v>
      </c>
      <c r="D14" s="2">
        <f t="shared" si="0"/>
        <v>1.6273148148115979E-5</v>
      </c>
      <c r="E14" t="s">
        <v>1</v>
      </c>
      <c r="F14" t="s">
        <v>10</v>
      </c>
    </row>
    <row r="15" spans="1:6" x14ac:dyDescent="0.25">
      <c r="A15" t="s">
        <v>0</v>
      </c>
      <c r="B15" s="1">
        <v>43453</v>
      </c>
      <c r="C15" s="2">
        <v>0.80892173611111107</v>
      </c>
      <c r="D15" s="2">
        <f t="shared" si="0"/>
        <v>2.3495370370385515E-6</v>
      </c>
      <c r="E15" t="s">
        <v>1</v>
      </c>
      <c r="F15" t="s">
        <v>11</v>
      </c>
    </row>
    <row r="16" spans="1:6" x14ac:dyDescent="0.25">
      <c r="A16" t="s">
        <v>0</v>
      </c>
      <c r="B16" s="1">
        <v>43453</v>
      </c>
      <c r="C16" s="2">
        <v>0.80899967592592592</v>
      </c>
      <c r="D16" s="2">
        <f t="shared" si="0"/>
        <v>7.793981481485357E-5</v>
      </c>
      <c r="E16" t="s">
        <v>1</v>
      </c>
      <c r="F16" t="s">
        <v>12</v>
      </c>
    </row>
    <row r="17" spans="1:6" x14ac:dyDescent="0.25">
      <c r="A17" t="s">
        <v>0</v>
      </c>
      <c r="B17" s="1">
        <v>43453</v>
      </c>
      <c r="C17" s="2">
        <v>0.80899974537037034</v>
      </c>
      <c r="D17" s="2">
        <f t="shared" si="0"/>
        <v>6.9444444417143814E-8</v>
      </c>
      <c r="E17" t="s">
        <v>1</v>
      </c>
      <c r="F17" t="s">
        <v>13</v>
      </c>
    </row>
    <row r="18" spans="1:6" x14ac:dyDescent="0.25">
      <c r="A18" t="s">
        <v>0</v>
      </c>
      <c r="B18" s="1">
        <v>43453</v>
      </c>
      <c r="C18" s="2">
        <v>0.80900736111111105</v>
      </c>
      <c r="D18" s="2">
        <f t="shared" si="0"/>
        <v>7.6157407407073663E-6</v>
      </c>
      <c r="E18" t="s">
        <v>1</v>
      </c>
      <c r="F18" t="s">
        <v>24</v>
      </c>
    </row>
    <row r="19" spans="1:6" x14ac:dyDescent="0.25">
      <c r="A19" t="s">
        <v>0</v>
      </c>
      <c r="B19" s="1">
        <v>43453</v>
      </c>
      <c r="C19" s="2">
        <v>0.80900748842592585</v>
      </c>
      <c r="D19" s="2">
        <f t="shared" si="0"/>
        <v>1.2731481480177109E-7</v>
      </c>
      <c r="E19" t="s">
        <v>1</v>
      </c>
      <c r="F19" t="s">
        <v>25</v>
      </c>
    </row>
    <row r="20" spans="1:6" x14ac:dyDescent="0.25">
      <c r="A20" t="s">
        <v>0</v>
      </c>
      <c r="B20" s="1">
        <v>43453</v>
      </c>
      <c r="C20" s="2">
        <v>0.80900767361111114</v>
      </c>
      <c r="D20" s="2">
        <f t="shared" si="0"/>
        <v>1.8518518529742067E-7</v>
      </c>
      <c r="E20" t="s">
        <v>1</v>
      </c>
      <c r="F20" t="s">
        <v>16</v>
      </c>
    </row>
    <row r="21" spans="1:6" x14ac:dyDescent="0.25">
      <c r="A21" t="s">
        <v>0</v>
      </c>
      <c r="B21" s="1">
        <v>43453</v>
      </c>
      <c r="C21" s="2">
        <v>0.80900770833333324</v>
      </c>
      <c r="D21" s="2">
        <f t="shared" si="0"/>
        <v>3.4722222097549604E-8</v>
      </c>
      <c r="E21" t="s">
        <v>1</v>
      </c>
      <c r="F21" t="s">
        <v>17</v>
      </c>
    </row>
    <row r="22" spans="1:6" x14ac:dyDescent="0.25">
      <c r="A22" t="s">
        <v>0</v>
      </c>
      <c r="B22" s="1">
        <v>43453</v>
      </c>
      <c r="C22" s="2">
        <v>0.80900775462962959</v>
      </c>
      <c r="D22" s="2">
        <f t="shared" si="0"/>
        <v>4.6296296352110744E-8</v>
      </c>
      <c r="E22" t="s">
        <v>1</v>
      </c>
      <c r="F22" t="s">
        <v>2</v>
      </c>
    </row>
    <row r="23" spans="1:6" x14ac:dyDescent="0.25">
      <c r="A23" t="s">
        <v>0</v>
      </c>
      <c r="B23" s="1">
        <v>43453</v>
      </c>
      <c r="C23" s="2">
        <v>0.80900979166666664</v>
      </c>
      <c r="D23" s="2">
        <f t="shared" si="0"/>
        <v>2.0370370370503821E-6</v>
      </c>
      <c r="E23" t="s">
        <v>1</v>
      </c>
      <c r="F23" t="s">
        <v>3</v>
      </c>
    </row>
    <row r="24" spans="1:6" x14ac:dyDescent="0.25">
      <c r="A24" t="s">
        <v>0</v>
      </c>
      <c r="B24" s="1">
        <v>43453</v>
      </c>
      <c r="C24" s="2">
        <v>0.809009837962963</v>
      </c>
      <c r="D24" s="2">
        <f t="shared" si="0"/>
        <v>4.6296296352110744E-8</v>
      </c>
      <c r="E24" t="s">
        <v>1</v>
      </c>
      <c r="F24" t="s">
        <v>4</v>
      </c>
    </row>
    <row r="25" spans="1:6" x14ac:dyDescent="0.25">
      <c r="A25" t="s">
        <v>0</v>
      </c>
      <c r="B25" s="1">
        <v>43453</v>
      </c>
      <c r="C25" s="2">
        <v>0.8090106597222223</v>
      </c>
      <c r="D25" s="2">
        <f t="shared" si="0"/>
        <v>8.2175925930627614E-7</v>
      </c>
      <c r="E25" t="s">
        <v>1</v>
      </c>
      <c r="F25" t="s">
        <v>18</v>
      </c>
    </row>
    <row r="26" spans="1:6" x14ac:dyDescent="0.25">
      <c r="A26" t="s">
        <v>0</v>
      </c>
      <c r="B26" s="1">
        <v>43453</v>
      </c>
      <c r="C26" s="2">
        <v>0.80901336805555557</v>
      </c>
      <c r="D26" s="2">
        <f t="shared" si="0"/>
        <v>2.7083333332678095E-6</v>
      </c>
      <c r="E26" t="s">
        <v>1</v>
      </c>
      <c r="F26" t="s">
        <v>19</v>
      </c>
    </row>
    <row r="27" spans="1:6" x14ac:dyDescent="0.25">
      <c r="A27" t="s">
        <v>0</v>
      </c>
      <c r="B27" s="1">
        <v>43453</v>
      </c>
      <c r="C27" s="2">
        <v>0.8090318865740741</v>
      </c>
      <c r="D27" s="2">
        <f t="shared" si="0"/>
        <v>1.8518518518528815E-5</v>
      </c>
      <c r="E27" t="s">
        <v>1</v>
      </c>
      <c r="F27" t="s">
        <v>7</v>
      </c>
    </row>
    <row r="28" spans="1:6" x14ac:dyDescent="0.25">
      <c r="A28" t="s">
        <v>0</v>
      </c>
      <c r="B28" s="1">
        <v>43453</v>
      </c>
      <c r="C28" s="2">
        <v>0.80904815972222222</v>
      </c>
      <c r="D28" s="2">
        <f t="shared" si="0"/>
        <v>1.6273148148115979E-5</v>
      </c>
      <c r="E28" t="s">
        <v>1</v>
      </c>
      <c r="F28" t="s">
        <v>10</v>
      </c>
    </row>
    <row r="29" spans="1:6" x14ac:dyDescent="0.25">
      <c r="A29" t="s">
        <v>0</v>
      </c>
      <c r="B29" s="1">
        <v>43453</v>
      </c>
      <c r="C29" s="2">
        <v>0.80905050925925925</v>
      </c>
      <c r="D29" s="2">
        <f t="shared" si="0"/>
        <v>2.3495370370385515E-6</v>
      </c>
      <c r="E29" t="s">
        <v>1</v>
      </c>
      <c r="F29" t="s">
        <v>11</v>
      </c>
    </row>
    <row r="30" spans="1:6" x14ac:dyDescent="0.25">
      <c r="A30" t="s">
        <v>0</v>
      </c>
      <c r="B30" s="1">
        <v>43453</v>
      </c>
      <c r="C30" s="2">
        <v>0.80915386574074077</v>
      </c>
      <c r="D30" s="2">
        <f t="shared" si="0"/>
        <v>1.0335648148152021E-4</v>
      </c>
      <c r="E30" t="s">
        <v>1</v>
      </c>
      <c r="F30" t="s">
        <v>12</v>
      </c>
    </row>
    <row r="31" spans="1:6" x14ac:dyDescent="0.25">
      <c r="A31" t="s">
        <v>0</v>
      </c>
      <c r="B31" s="1">
        <v>43453</v>
      </c>
      <c r="C31" s="2">
        <v>0.80915393518518519</v>
      </c>
      <c r="D31" s="2">
        <f t="shared" si="0"/>
        <v>6.9444444417143814E-8</v>
      </c>
      <c r="E31" t="s">
        <v>1</v>
      </c>
      <c r="F31" t="s">
        <v>13</v>
      </c>
    </row>
    <row r="32" spans="1:6" x14ac:dyDescent="0.25">
      <c r="A32" t="s">
        <v>0</v>
      </c>
      <c r="B32" s="1">
        <v>43453</v>
      </c>
      <c r="C32" s="2">
        <v>0.80915805555555564</v>
      </c>
      <c r="D32" s="2">
        <f t="shared" si="0"/>
        <v>4.1203703704528749E-6</v>
      </c>
      <c r="E32" t="s">
        <v>1</v>
      </c>
      <c r="F32" t="s">
        <v>26</v>
      </c>
    </row>
    <row r="33" spans="1:6" x14ac:dyDescent="0.25">
      <c r="A33" t="s">
        <v>0</v>
      </c>
      <c r="B33" s="1">
        <v>43453</v>
      </c>
      <c r="C33" s="2">
        <v>0.80915813657407398</v>
      </c>
      <c r="D33" s="2">
        <f t="shared" si="0"/>
        <v>8.1018518338638046E-8</v>
      </c>
      <c r="E33" t="s">
        <v>1</v>
      </c>
      <c r="F33" t="s">
        <v>27</v>
      </c>
    </row>
    <row r="34" spans="1:6" x14ac:dyDescent="0.25">
      <c r="A34" s="5" t="s">
        <v>0</v>
      </c>
      <c r="B34" s="6">
        <v>43453</v>
      </c>
      <c r="C34" s="7">
        <v>0.80915825231481486</v>
      </c>
      <c r="D34" s="7">
        <f t="shared" si="0"/>
        <v>1.1574074088027686E-7</v>
      </c>
      <c r="E34" s="5" t="s">
        <v>1</v>
      </c>
      <c r="F34" s="5" t="s">
        <v>16</v>
      </c>
    </row>
    <row r="35" spans="1:6" x14ac:dyDescent="0.25">
      <c r="C35" s="3" t="s">
        <v>34</v>
      </c>
      <c r="D35" s="2">
        <f>SUM(D2:D34)</f>
        <v>3.1924768518531987E-4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55" zoomScaleNormal="55" workbookViewId="0">
      <selection activeCell="B1" sqref="B1:F1"/>
    </sheetView>
  </sheetViews>
  <sheetFormatPr defaultRowHeight="15" x14ac:dyDescent="0.25"/>
  <cols>
    <col min="1" max="1" width="8.42578125" customWidth="1"/>
    <col min="2" max="2" width="18.85546875" customWidth="1"/>
    <col min="3" max="4" width="16.7109375" customWidth="1"/>
    <col min="5" max="5" width="11.140625" customWidth="1"/>
    <col min="6" max="6" width="255.7109375" bestFit="1" customWidth="1"/>
  </cols>
  <sheetData>
    <row r="1" spans="1:6" x14ac:dyDescent="0.25">
      <c r="A1" s="4"/>
      <c r="B1" s="4" t="s">
        <v>29</v>
      </c>
      <c r="C1" s="4" t="s">
        <v>30</v>
      </c>
      <c r="D1" s="4" t="s">
        <v>31</v>
      </c>
      <c r="E1" s="4" t="s">
        <v>32</v>
      </c>
      <c r="F1" s="4" t="s">
        <v>33</v>
      </c>
    </row>
    <row r="2" spans="1:6" x14ac:dyDescent="0.25">
      <c r="A2" t="s">
        <v>0</v>
      </c>
      <c r="B2" s="1">
        <v>43453</v>
      </c>
      <c r="C2" s="2">
        <v>0.80650084490740737</v>
      </c>
      <c r="D2" s="2"/>
      <c r="E2" t="s">
        <v>1</v>
      </c>
      <c r="F2" t="s">
        <v>2</v>
      </c>
    </row>
    <row r="3" spans="1:6" x14ac:dyDescent="0.25">
      <c r="A3" t="s">
        <v>0</v>
      </c>
      <c r="B3" s="1">
        <v>43453</v>
      </c>
      <c r="C3" s="2">
        <v>0.80651241898148152</v>
      </c>
      <c r="D3" s="2">
        <f>C3-C2</f>
        <v>1.1574074074149898E-5</v>
      </c>
      <c r="E3" t="s">
        <v>1</v>
      </c>
      <c r="F3" t="s">
        <v>3</v>
      </c>
    </row>
    <row r="4" spans="1:6" x14ac:dyDescent="0.25">
      <c r="A4" t="s">
        <v>0</v>
      </c>
      <c r="B4" s="1">
        <v>43453</v>
      </c>
      <c r="C4" s="2">
        <v>0.80651245370370372</v>
      </c>
      <c r="D4" s="2">
        <f t="shared" ref="D4:D34" si="0">C4-C3</f>
        <v>3.4722222208571907E-8</v>
      </c>
      <c r="E4" t="s">
        <v>1</v>
      </c>
      <c r="F4" t="s">
        <v>4</v>
      </c>
    </row>
    <row r="5" spans="1:6" x14ac:dyDescent="0.25">
      <c r="A5" t="s">
        <v>0</v>
      </c>
      <c r="B5" s="1">
        <v>43453</v>
      </c>
      <c r="C5" s="2">
        <v>0.80652401620370373</v>
      </c>
      <c r="D5" s="2">
        <f t="shared" si="0"/>
        <v>1.1562500000006359E-5</v>
      </c>
      <c r="E5" t="s">
        <v>1</v>
      </c>
      <c r="F5" t="s">
        <v>5</v>
      </c>
    </row>
    <row r="6" spans="1:6" x14ac:dyDescent="0.25">
      <c r="A6" t="s">
        <v>0</v>
      </c>
      <c r="B6" s="1">
        <v>43453</v>
      </c>
      <c r="C6" s="2">
        <v>0.8065355671296297</v>
      </c>
      <c r="D6" s="2">
        <f t="shared" si="0"/>
        <v>1.1550925925973843E-5</v>
      </c>
      <c r="E6" t="s">
        <v>1</v>
      </c>
      <c r="F6" t="s">
        <v>6</v>
      </c>
    </row>
    <row r="7" spans="1:6" x14ac:dyDescent="0.25">
      <c r="A7" t="s">
        <v>0</v>
      </c>
      <c r="B7" s="1">
        <v>43453</v>
      </c>
      <c r="C7" s="2">
        <v>0.80654714120370363</v>
      </c>
      <c r="D7" s="2">
        <f t="shared" si="0"/>
        <v>1.1574074073927854E-5</v>
      </c>
      <c r="E7" t="s">
        <v>1</v>
      </c>
      <c r="F7" t="s">
        <v>7</v>
      </c>
    </row>
    <row r="8" spans="1:6" x14ac:dyDescent="0.25">
      <c r="A8" t="s">
        <v>0</v>
      </c>
      <c r="B8" s="1">
        <v>43453</v>
      </c>
      <c r="C8" s="2">
        <v>0.80657027777777779</v>
      </c>
      <c r="D8" s="2">
        <f t="shared" si="0"/>
        <v>2.3136574074156258E-5</v>
      </c>
      <c r="E8" t="s">
        <v>1</v>
      </c>
      <c r="F8" t="s">
        <v>2</v>
      </c>
    </row>
    <row r="9" spans="1:6" x14ac:dyDescent="0.25">
      <c r="A9" t="s">
        <v>0</v>
      </c>
      <c r="B9" s="1">
        <v>43453</v>
      </c>
      <c r="C9" s="2">
        <v>0.80658186342592586</v>
      </c>
      <c r="D9" s="2">
        <f t="shared" si="0"/>
        <v>1.1585648148071392E-5</v>
      </c>
      <c r="E9" t="s">
        <v>1</v>
      </c>
      <c r="F9" t="s">
        <v>3</v>
      </c>
    </row>
    <row r="10" spans="1:6" x14ac:dyDescent="0.25">
      <c r="A10" t="s">
        <v>0</v>
      </c>
      <c r="B10" s="1">
        <v>43453</v>
      </c>
      <c r="C10" s="2">
        <v>0.80658189814814818</v>
      </c>
      <c r="D10" s="2">
        <f t="shared" si="0"/>
        <v>3.4722222319594209E-8</v>
      </c>
      <c r="E10" t="s">
        <v>1</v>
      </c>
      <c r="F10" t="s">
        <v>4</v>
      </c>
    </row>
    <row r="11" spans="1:6" x14ac:dyDescent="0.25">
      <c r="A11" t="s">
        <v>0</v>
      </c>
      <c r="B11" s="1">
        <v>43453</v>
      </c>
      <c r="C11" s="2">
        <v>0.80658194444444442</v>
      </c>
      <c r="D11" s="2">
        <f t="shared" si="0"/>
        <v>4.6296296241088442E-8</v>
      </c>
      <c r="E11" t="s">
        <v>1</v>
      </c>
      <c r="F11" t="s">
        <v>8</v>
      </c>
    </row>
    <row r="12" spans="1:6" x14ac:dyDescent="0.25">
      <c r="A12" t="s">
        <v>0</v>
      </c>
      <c r="B12" s="1">
        <v>43453</v>
      </c>
      <c r="C12" s="2">
        <v>0.80659343750000001</v>
      </c>
      <c r="D12" s="2">
        <f t="shared" si="0"/>
        <v>1.1493055555589216E-5</v>
      </c>
      <c r="E12" t="s">
        <v>1</v>
      </c>
      <c r="F12" t="s">
        <v>9</v>
      </c>
    </row>
    <row r="13" spans="1:6" x14ac:dyDescent="0.25">
      <c r="A13" t="s">
        <v>0</v>
      </c>
      <c r="B13" s="1">
        <v>43453</v>
      </c>
      <c r="C13" s="2">
        <v>0.80660501157407405</v>
      </c>
      <c r="D13" s="2">
        <f t="shared" si="0"/>
        <v>1.1574074074038876E-5</v>
      </c>
      <c r="E13" t="s">
        <v>1</v>
      </c>
      <c r="F13" t="s">
        <v>7</v>
      </c>
    </row>
    <row r="14" spans="1:6" x14ac:dyDescent="0.25">
      <c r="A14" t="s">
        <v>0</v>
      </c>
      <c r="B14" s="1">
        <v>43453</v>
      </c>
      <c r="C14" s="2">
        <v>0.80662817129629627</v>
      </c>
      <c r="D14" s="2">
        <f t="shared" si="0"/>
        <v>2.3159722222221291E-5</v>
      </c>
      <c r="E14" t="s">
        <v>1</v>
      </c>
      <c r="F14" t="s">
        <v>10</v>
      </c>
    </row>
    <row r="15" spans="1:6" x14ac:dyDescent="0.25">
      <c r="A15" t="s">
        <v>0</v>
      </c>
      <c r="B15" s="1">
        <v>43453</v>
      </c>
      <c r="C15" s="2">
        <v>0.80663974537037042</v>
      </c>
      <c r="D15" s="2">
        <f t="shared" si="0"/>
        <v>1.1574074074149898E-5</v>
      </c>
      <c r="E15" t="s">
        <v>1</v>
      </c>
      <c r="F15" t="s">
        <v>11</v>
      </c>
    </row>
    <row r="16" spans="1:6" x14ac:dyDescent="0.25">
      <c r="A16" t="s">
        <v>0</v>
      </c>
      <c r="B16" s="1">
        <v>43453</v>
      </c>
      <c r="C16" s="2">
        <v>0.80670921296296294</v>
      </c>
      <c r="D16" s="2">
        <f t="shared" si="0"/>
        <v>6.9467592592520333E-5</v>
      </c>
      <c r="E16" t="s">
        <v>1</v>
      </c>
      <c r="F16" t="s">
        <v>12</v>
      </c>
    </row>
    <row r="17" spans="1:6" x14ac:dyDescent="0.25">
      <c r="A17" t="s">
        <v>0</v>
      </c>
      <c r="B17" s="1">
        <v>43453</v>
      </c>
      <c r="C17" s="2">
        <v>0.80672079861111101</v>
      </c>
      <c r="D17" s="2">
        <f t="shared" si="0"/>
        <v>1.1585648148071392E-5</v>
      </c>
      <c r="E17" t="s">
        <v>1</v>
      </c>
      <c r="F17" t="s">
        <v>13</v>
      </c>
    </row>
    <row r="18" spans="1:6" x14ac:dyDescent="0.25">
      <c r="A18" t="s">
        <v>0</v>
      </c>
      <c r="B18" s="1">
        <v>43453</v>
      </c>
      <c r="C18" s="2">
        <v>0.80673238425925931</v>
      </c>
      <c r="D18" s="2">
        <f t="shared" si="0"/>
        <v>1.1585648148293437E-5</v>
      </c>
      <c r="E18" t="s">
        <v>1</v>
      </c>
      <c r="F18" t="s">
        <v>14</v>
      </c>
    </row>
    <row r="19" spans="1:6" x14ac:dyDescent="0.25">
      <c r="A19" t="s">
        <v>0</v>
      </c>
      <c r="B19" s="1">
        <v>43453</v>
      </c>
      <c r="C19" s="2">
        <v>0.80673249999999996</v>
      </c>
      <c r="D19" s="2">
        <f t="shared" si="0"/>
        <v>1.1574074065823226E-7</v>
      </c>
      <c r="E19" t="s">
        <v>1</v>
      </c>
      <c r="F19" t="s">
        <v>15</v>
      </c>
    </row>
    <row r="20" spans="1:6" x14ac:dyDescent="0.25">
      <c r="A20" t="s">
        <v>0</v>
      </c>
      <c r="B20" s="1">
        <v>43453</v>
      </c>
      <c r="C20" s="2">
        <v>0.80673269675925929</v>
      </c>
      <c r="D20" s="2">
        <f t="shared" si="0"/>
        <v>1.9675925932993721E-7</v>
      </c>
      <c r="E20" t="s">
        <v>1</v>
      </c>
      <c r="F20" t="s">
        <v>16</v>
      </c>
    </row>
    <row r="21" spans="1:6" x14ac:dyDescent="0.25">
      <c r="A21" t="s">
        <v>0</v>
      </c>
      <c r="B21" s="1">
        <v>43453</v>
      </c>
      <c r="C21" s="2">
        <v>0.8067327314814815</v>
      </c>
      <c r="D21" s="2">
        <f t="shared" si="0"/>
        <v>3.4722222208571907E-8</v>
      </c>
      <c r="E21" t="s">
        <v>1</v>
      </c>
      <c r="F21" t="s">
        <v>17</v>
      </c>
    </row>
    <row r="22" spans="1:6" x14ac:dyDescent="0.25">
      <c r="A22" t="s">
        <v>0</v>
      </c>
      <c r="B22" s="1">
        <v>43453</v>
      </c>
      <c r="C22" s="2">
        <v>0.80673277777777785</v>
      </c>
      <c r="D22" s="2">
        <f t="shared" si="0"/>
        <v>4.6296296352110744E-8</v>
      </c>
      <c r="E22" t="s">
        <v>1</v>
      </c>
      <c r="F22" t="s">
        <v>2</v>
      </c>
    </row>
    <row r="23" spans="1:6" x14ac:dyDescent="0.25">
      <c r="A23" t="s">
        <v>0</v>
      </c>
      <c r="B23" s="1">
        <v>43453</v>
      </c>
      <c r="C23" s="2">
        <v>0.80674394675925931</v>
      </c>
      <c r="D23" s="2">
        <f t="shared" si="0"/>
        <v>1.1168981481457507E-5</v>
      </c>
      <c r="E23" t="s">
        <v>1</v>
      </c>
      <c r="F23" t="s">
        <v>3</v>
      </c>
    </row>
    <row r="24" spans="1:6" x14ac:dyDescent="0.25">
      <c r="A24" t="s">
        <v>0</v>
      </c>
      <c r="B24" s="1">
        <v>43453</v>
      </c>
      <c r="C24" s="2">
        <v>0.80674398148148141</v>
      </c>
      <c r="D24" s="2">
        <f t="shared" si="0"/>
        <v>3.4722222097549604E-8</v>
      </c>
      <c r="E24" t="s">
        <v>1</v>
      </c>
      <c r="F24" t="s">
        <v>4</v>
      </c>
    </row>
    <row r="25" spans="1:6" x14ac:dyDescent="0.25">
      <c r="A25" t="s">
        <v>0</v>
      </c>
      <c r="B25" s="1">
        <v>43453</v>
      </c>
      <c r="C25" s="2">
        <v>0.80674402777777787</v>
      </c>
      <c r="D25" s="2">
        <f t="shared" si="0"/>
        <v>4.6296296463133046E-8</v>
      </c>
      <c r="E25" t="s">
        <v>1</v>
      </c>
      <c r="F25" t="s">
        <v>18</v>
      </c>
    </row>
    <row r="26" spans="1:6" x14ac:dyDescent="0.25">
      <c r="A26" t="s">
        <v>0</v>
      </c>
      <c r="B26" s="1">
        <v>43453</v>
      </c>
      <c r="C26" s="2">
        <v>0.80675552083333335</v>
      </c>
      <c r="D26" s="2">
        <f t="shared" si="0"/>
        <v>1.1493055555478193E-5</v>
      </c>
      <c r="E26" t="s">
        <v>1</v>
      </c>
      <c r="F26" t="s">
        <v>19</v>
      </c>
    </row>
    <row r="27" spans="1:6" x14ac:dyDescent="0.25">
      <c r="A27" t="s">
        <v>0</v>
      </c>
      <c r="B27" s="1">
        <v>43453</v>
      </c>
      <c r="C27" s="2">
        <v>0.80676709490740739</v>
      </c>
      <c r="D27" s="2">
        <f t="shared" si="0"/>
        <v>1.1574074074038876E-5</v>
      </c>
      <c r="E27" t="s">
        <v>1</v>
      </c>
      <c r="F27" t="s">
        <v>7</v>
      </c>
    </row>
    <row r="28" spans="1:6" x14ac:dyDescent="0.25">
      <c r="A28" t="s">
        <v>0</v>
      </c>
      <c r="B28" s="1">
        <v>43453</v>
      </c>
      <c r="C28" s="2">
        <v>0.80679025462962961</v>
      </c>
      <c r="D28" s="2">
        <f t="shared" si="0"/>
        <v>2.3159722222221291E-5</v>
      </c>
      <c r="E28" t="s">
        <v>1</v>
      </c>
      <c r="F28" t="s">
        <v>10</v>
      </c>
    </row>
    <row r="29" spans="1:6" x14ac:dyDescent="0.25">
      <c r="A29" t="s">
        <v>0</v>
      </c>
      <c r="B29" s="1">
        <v>43453</v>
      </c>
      <c r="C29" s="2">
        <v>0.80680182870370365</v>
      </c>
      <c r="D29" s="2">
        <f t="shared" si="0"/>
        <v>1.1574074074038876E-5</v>
      </c>
      <c r="E29" t="s">
        <v>1</v>
      </c>
      <c r="F29" t="s">
        <v>11</v>
      </c>
    </row>
    <row r="30" spans="1:6" x14ac:dyDescent="0.25">
      <c r="A30" t="s">
        <v>0</v>
      </c>
      <c r="B30" s="1">
        <v>43453</v>
      </c>
      <c r="C30" s="2">
        <v>0.80690603009259254</v>
      </c>
      <c r="D30" s="2">
        <f t="shared" si="0"/>
        <v>1.0420138888889152E-4</v>
      </c>
      <c r="E30" t="s">
        <v>1</v>
      </c>
      <c r="F30" t="s">
        <v>12</v>
      </c>
    </row>
    <row r="31" spans="1:6" x14ac:dyDescent="0.25">
      <c r="A31" t="s">
        <v>0</v>
      </c>
      <c r="B31" s="1">
        <v>43453</v>
      </c>
      <c r="C31" s="2">
        <v>0.80691760416666669</v>
      </c>
      <c r="D31" s="2">
        <f t="shared" si="0"/>
        <v>1.1574074074149898E-5</v>
      </c>
      <c r="E31" t="s">
        <v>1</v>
      </c>
      <c r="F31" t="s">
        <v>13</v>
      </c>
    </row>
    <row r="32" spans="1:6" x14ac:dyDescent="0.25">
      <c r="A32" t="s">
        <v>0</v>
      </c>
      <c r="B32" s="1">
        <v>43453</v>
      </c>
      <c r="C32" s="2">
        <v>0.80692917824074073</v>
      </c>
      <c r="D32" s="2">
        <f t="shared" si="0"/>
        <v>1.1574074074038876E-5</v>
      </c>
      <c r="E32" t="s">
        <v>1</v>
      </c>
      <c r="F32" t="s">
        <v>20</v>
      </c>
    </row>
    <row r="33" spans="1:6" x14ac:dyDescent="0.25">
      <c r="A33" t="s">
        <v>0</v>
      </c>
      <c r="B33" s="1">
        <v>43453</v>
      </c>
      <c r="C33" s="2">
        <v>0.80692925925925929</v>
      </c>
      <c r="D33" s="2">
        <f t="shared" si="0"/>
        <v>8.1018518560682651E-8</v>
      </c>
      <c r="E33" t="s">
        <v>1</v>
      </c>
      <c r="F33" t="s">
        <v>21</v>
      </c>
    </row>
    <row r="34" spans="1:6" x14ac:dyDescent="0.25">
      <c r="A34" s="5" t="s">
        <v>0</v>
      </c>
      <c r="B34" s="6">
        <v>43453</v>
      </c>
      <c r="C34" s="7">
        <v>0.80692938657407398</v>
      </c>
      <c r="D34" s="7">
        <f t="shared" si="0"/>
        <v>1.2731481469074879E-7</v>
      </c>
      <c r="E34" s="5" t="s">
        <v>1</v>
      </c>
      <c r="F34" s="5" t="s">
        <v>16</v>
      </c>
    </row>
    <row r="35" spans="1:6" x14ac:dyDescent="0.25">
      <c r="C35" s="3" t="s">
        <v>28</v>
      </c>
      <c r="D35" s="2">
        <f>SUM(D3:D34)</f>
        <v>4.2854166666661531E-4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1"/>
  <sheetViews>
    <sheetView topLeftCell="A22" workbookViewId="0">
      <selection activeCell="G29" sqref="G29"/>
    </sheetView>
  </sheetViews>
  <sheetFormatPr defaultRowHeight="15" x14ac:dyDescent="0.25"/>
  <cols>
    <col min="1" max="2" width="14.42578125" customWidth="1"/>
    <col min="3" max="4" width="16" bestFit="1" customWidth="1"/>
    <col min="5" max="5" width="9.42578125" bestFit="1" customWidth="1"/>
    <col min="6" max="6" width="12.85546875" customWidth="1"/>
    <col min="7" max="7" width="11.28515625" customWidth="1"/>
    <col min="8" max="8" width="255.7109375" bestFit="1" customWidth="1"/>
  </cols>
  <sheetData>
    <row r="3" spans="1:8" x14ac:dyDescent="0.25">
      <c r="A3" s="35" t="s">
        <v>75</v>
      </c>
      <c r="B3" s="35" t="s">
        <v>76</v>
      </c>
      <c r="C3" s="35" t="s">
        <v>48</v>
      </c>
      <c r="D3" s="35" t="s">
        <v>79</v>
      </c>
      <c r="E3" s="35" t="s">
        <v>29</v>
      </c>
      <c r="F3" s="35" t="s">
        <v>30</v>
      </c>
      <c r="G3" s="35" t="s">
        <v>32</v>
      </c>
      <c r="H3" s="35" t="s">
        <v>33</v>
      </c>
    </row>
    <row r="4" spans="1:8" x14ac:dyDescent="0.25">
      <c r="A4" s="24">
        <v>0</v>
      </c>
      <c r="B4" s="33">
        <f>LEN(H4)-10</f>
        <v>1</v>
      </c>
      <c r="C4" s="22"/>
      <c r="D4" s="14" t="s">
        <v>0</v>
      </c>
      <c r="E4" s="27">
        <v>43454</v>
      </c>
      <c r="F4" s="28">
        <v>0.78969567129629636</v>
      </c>
      <c r="G4" s="29" t="s">
        <v>1</v>
      </c>
      <c r="H4" s="14" t="s">
        <v>35</v>
      </c>
    </row>
    <row r="5" spans="1:8" x14ac:dyDescent="0.25">
      <c r="A5" s="24">
        <f t="shared" ref="A5:A32" si="0">F5-F4</f>
        <v>2.0254629627958209E-6</v>
      </c>
      <c r="B5" s="33">
        <f t="shared" ref="B5:B29" si="1">LEN(H5)-10</f>
        <v>4</v>
      </c>
      <c r="C5" s="23" t="s">
        <v>59</v>
      </c>
      <c r="D5" s="14" t="s">
        <v>0</v>
      </c>
      <c r="E5" s="27">
        <v>43454</v>
      </c>
      <c r="F5" s="28">
        <v>0.78969769675925916</v>
      </c>
      <c r="G5" s="29" t="s">
        <v>1</v>
      </c>
      <c r="H5" s="14" t="s">
        <v>36</v>
      </c>
    </row>
    <row r="6" spans="1:8" x14ac:dyDescent="0.25">
      <c r="A6" s="24">
        <f t="shared" si="0"/>
        <v>3.4722222319594209E-8</v>
      </c>
      <c r="B6" s="33">
        <f t="shared" si="1"/>
        <v>3</v>
      </c>
      <c r="C6" s="23" t="s">
        <v>59</v>
      </c>
      <c r="D6" s="14" t="s">
        <v>0</v>
      </c>
      <c r="E6" s="27">
        <v>43454</v>
      </c>
      <c r="F6" s="28">
        <v>0.78969773148148148</v>
      </c>
      <c r="G6" s="29" t="s">
        <v>1</v>
      </c>
      <c r="H6" s="14" t="s">
        <v>37</v>
      </c>
    </row>
    <row r="7" spans="1:8" x14ac:dyDescent="0.25">
      <c r="A7" s="24">
        <f t="shared" si="0"/>
        <v>8.5648148140382574E-7</v>
      </c>
      <c r="B7" s="33">
        <f t="shared" si="1"/>
        <v>38</v>
      </c>
      <c r="C7" s="23" t="s">
        <v>59</v>
      </c>
      <c r="D7" s="14" t="s">
        <v>0</v>
      </c>
      <c r="E7" s="27">
        <v>43454</v>
      </c>
      <c r="F7" s="28">
        <v>0.78969858796296288</v>
      </c>
      <c r="G7" s="29" t="s">
        <v>1</v>
      </c>
      <c r="H7" s="14" t="s">
        <v>67</v>
      </c>
    </row>
    <row r="8" spans="1:8" x14ac:dyDescent="0.25">
      <c r="A8" s="24">
        <f t="shared" si="0"/>
        <v>3.067129629719112E-6</v>
      </c>
      <c r="B8" s="33">
        <f t="shared" si="1"/>
        <v>41</v>
      </c>
      <c r="C8" s="23" t="s">
        <v>61</v>
      </c>
      <c r="D8" s="14" t="s">
        <v>0</v>
      </c>
      <c r="E8" s="27">
        <v>43454</v>
      </c>
      <c r="F8" s="28">
        <v>0.7897016550925926</v>
      </c>
      <c r="G8" s="29" t="s">
        <v>1</v>
      </c>
      <c r="H8" s="14" t="s">
        <v>68</v>
      </c>
    </row>
    <row r="9" spans="1:8" x14ac:dyDescent="0.25">
      <c r="A9" s="24">
        <f t="shared" si="0"/>
        <v>9.2592592593199186E-8</v>
      </c>
      <c r="B9" s="33">
        <f t="shared" si="1"/>
        <v>4</v>
      </c>
      <c r="C9" s="23" t="s">
        <v>61</v>
      </c>
      <c r="D9" s="14" t="s">
        <v>0</v>
      </c>
      <c r="E9" s="27">
        <v>43454</v>
      </c>
      <c r="F9" s="28">
        <v>0.7897017476851852</v>
      </c>
      <c r="G9" s="29" t="s">
        <v>1</v>
      </c>
      <c r="H9" s="14" t="s">
        <v>65</v>
      </c>
    </row>
    <row r="10" spans="1:8" x14ac:dyDescent="0.25">
      <c r="A10" s="24">
        <f t="shared" si="0"/>
        <v>8.1018518560682651E-8</v>
      </c>
      <c r="B10" s="33">
        <f t="shared" si="1"/>
        <v>6</v>
      </c>
      <c r="C10" s="23" t="s">
        <v>61</v>
      </c>
      <c r="D10" s="14" t="s">
        <v>0</v>
      </c>
      <c r="E10" s="27">
        <v>43454</v>
      </c>
      <c r="F10" s="28">
        <v>0.78970182870370376</v>
      </c>
      <c r="G10" s="29" t="s">
        <v>1</v>
      </c>
      <c r="H10" s="14" t="s">
        <v>38</v>
      </c>
    </row>
    <row r="11" spans="1:8" x14ac:dyDescent="0.25">
      <c r="A11" s="24">
        <f t="shared" si="0"/>
        <v>2.8587962962456359E-6</v>
      </c>
      <c r="B11" s="33">
        <f t="shared" si="1"/>
        <v>11</v>
      </c>
      <c r="C11" s="23" t="s">
        <v>62</v>
      </c>
      <c r="D11" s="14" t="s">
        <v>0</v>
      </c>
      <c r="E11" s="27">
        <v>43454</v>
      </c>
      <c r="F11" s="28">
        <v>0.7897046875</v>
      </c>
      <c r="G11" s="29" t="s">
        <v>1</v>
      </c>
      <c r="H11" s="14" t="s">
        <v>39</v>
      </c>
    </row>
    <row r="12" spans="1:8" x14ac:dyDescent="0.25">
      <c r="A12" s="24">
        <f t="shared" si="0"/>
        <v>4.6296296241088442E-8</v>
      </c>
      <c r="B12" s="33">
        <f t="shared" si="1"/>
        <v>4</v>
      </c>
      <c r="C12" s="23" t="s">
        <v>62</v>
      </c>
      <c r="D12" s="14" t="s">
        <v>0</v>
      </c>
      <c r="E12" s="27">
        <v>43454</v>
      </c>
      <c r="F12" s="28">
        <v>0.78970473379629624</v>
      </c>
      <c r="G12" s="29" t="s">
        <v>1</v>
      </c>
      <c r="H12" s="14" t="s">
        <v>65</v>
      </c>
    </row>
    <row r="13" spans="1:8" x14ac:dyDescent="0.25">
      <c r="A13" s="24">
        <f t="shared" si="0"/>
        <v>6.9444444417143814E-8</v>
      </c>
      <c r="B13" s="33">
        <f t="shared" si="1"/>
        <v>2</v>
      </c>
      <c r="C13" s="23" t="s">
        <v>62</v>
      </c>
      <c r="D13" s="14" t="s">
        <v>0</v>
      </c>
      <c r="E13" s="27">
        <v>43454</v>
      </c>
      <c r="F13" s="28">
        <v>0.78970480324074066</v>
      </c>
      <c r="G13" s="29" t="s">
        <v>1</v>
      </c>
      <c r="H13" s="14" t="s">
        <v>40</v>
      </c>
    </row>
    <row r="14" spans="1:8" x14ac:dyDescent="0.25">
      <c r="A14" s="24">
        <f t="shared" si="0"/>
        <v>2.8587962963566582E-6</v>
      </c>
      <c r="B14" s="33">
        <f t="shared" si="1"/>
        <v>11</v>
      </c>
      <c r="C14" s="23" t="s">
        <v>63</v>
      </c>
      <c r="D14" s="14" t="s">
        <v>0</v>
      </c>
      <c r="E14" s="27">
        <v>43454</v>
      </c>
      <c r="F14" s="28">
        <v>0.78970766203703702</v>
      </c>
      <c r="G14" s="29" t="s">
        <v>1</v>
      </c>
      <c r="H14" s="14" t="s">
        <v>41</v>
      </c>
    </row>
    <row r="15" spans="1:8" x14ac:dyDescent="0.25">
      <c r="A15" s="24">
        <f t="shared" si="0"/>
        <v>7.7453703703711518E-5</v>
      </c>
      <c r="B15" s="33">
        <f t="shared" si="1"/>
        <v>11</v>
      </c>
      <c r="C15" s="23" t="s">
        <v>63</v>
      </c>
      <c r="D15" s="14" t="s">
        <v>0</v>
      </c>
      <c r="E15" s="27">
        <v>43454</v>
      </c>
      <c r="F15" s="28">
        <v>0.78978511574074073</v>
      </c>
      <c r="G15" s="29" t="s">
        <v>1</v>
      </c>
      <c r="H15" s="14" t="s">
        <v>42</v>
      </c>
    </row>
    <row r="16" spans="1:8" x14ac:dyDescent="0.25">
      <c r="A16" s="24">
        <f t="shared" si="0"/>
        <v>5.7870370384627279E-8</v>
      </c>
      <c r="B16" s="33">
        <f t="shared" si="1"/>
        <v>2</v>
      </c>
      <c r="C16" s="23" t="s">
        <v>63</v>
      </c>
      <c r="D16" s="14" t="s">
        <v>0</v>
      </c>
      <c r="E16" s="27">
        <v>43454</v>
      </c>
      <c r="F16" s="28">
        <v>0.78978517361111111</v>
      </c>
      <c r="G16" s="29" t="s">
        <v>1</v>
      </c>
      <c r="H16" s="14" t="s">
        <v>43</v>
      </c>
    </row>
    <row r="17" spans="1:8" x14ac:dyDescent="0.25">
      <c r="A17" s="24">
        <f t="shared" si="0"/>
        <v>7.6273148147398828E-6</v>
      </c>
      <c r="B17" s="33">
        <f t="shared" si="1"/>
        <v>449</v>
      </c>
      <c r="C17" s="23" t="s">
        <v>64</v>
      </c>
      <c r="D17" s="14" t="s">
        <v>0</v>
      </c>
      <c r="E17" s="27">
        <v>43454</v>
      </c>
      <c r="F17" s="28">
        <v>0.78979280092592585</v>
      </c>
      <c r="G17" s="29" t="s">
        <v>1</v>
      </c>
      <c r="H17" s="14" t="s">
        <v>69</v>
      </c>
    </row>
    <row r="18" spans="1:8" x14ac:dyDescent="0.25">
      <c r="A18" s="24">
        <f t="shared" si="0"/>
        <v>1.1574074088027686E-7</v>
      </c>
      <c r="B18" s="33"/>
      <c r="C18" s="23" t="s">
        <v>64</v>
      </c>
      <c r="D18" s="14" t="s">
        <v>0</v>
      </c>
      <c r="E18" s="27">
        <v>43454</v>
      </c>
      <c r="F18" s="28">
        <v>0.78979291666666673</v>
      </c>
      <c r="G18" s="29" t="s">
        <v>1</v>
      </c>
      <c r="H18" s="14" t="s">
        <v>70</v>
      </c>
    </row>
    <row r="19" spans="1:8" x14ac:dyDescent="0.25">
      <c r="A19" s="24">
        <f t="shared" si="0"/>
        <v>1.5046296297782646E-7</v>
      </c>
      <c r="B19" s="33"/>
      <c r="C19" s="23" t="s">
        <v>64</v>
      </c>
      <c r="D19" s="14" t="s">
        <v>0</v>
      </c>
      <c r="E19" s="27">
        <v>43454</v>
      </c>
      <c r="F19" s="28">
        <v>0.78979306712962971</v>
      </c>
      <c r="G19" s="29" t="s">
        <v>1</v>
      </c>
      <c r="H19" s="14" t="s">
        <v>71</v>
      </c>
    </row>
    <row r="20" spans="1:8" x14ac:dyDescent="0.25">
      <c r="A20" s="24">
        <f t="shared" si="0"/>
        <v>3.4722222097549604E-8</v>
      </c>
      <c r="B20" s="33"/>
      <c r="C20" s="23" t="s">
        <v>60</v>
      </c>
      <c r="D20" s="14" t="s">
        <v>0</v>
      </c>
      <c r="E20" s="27">
        <v>43454</v>
      </c>
      <c r="F20" s="28">
        <v>0.78979310185185181</v>
      </c>
      <c r="G20" s="29" t="s">
        <v>1</v>
      </c>
      <c r="H20" s="14" t="s">
        <v>44</v>
      </c>
    </row>
    <row r="21" spans="1:8" x14ac:dyDescent="0.25">
      <c r="A21" s="24">
        <f t="shared" si="0"/>
        <v>4.6296296241088442E-8</v>
      </c>
      <c r="B21" s="33"/>
      <c r="C21" s="23" t="s">
        <v>60</v>
      </c>
      <c r="D21" s="14" t="s">
        <v>0</v>
      </c>
      <c r="E21" s="27">
        <v>43454</v>
      </c>
      <c r="F21" s="28">
        <v>0.78979314814814805</v>
      </c>
      <c r="G21" s="29" t="s">
        <v>1</v>
      </c>
      <c r="H21" s="14" t="s">
        <v>45</v>
      </c>
    </row>
    <row r="22" spans="1:8" x14ac:dyDescent="0.25">
      <c r="A22" s="24">
        <f t="shared" si="0"/>
        <v>4.6296296463133046E-8</v>
      </c>
      <c r="B22" s="33">
        <f t="shared" si="1"/>
        <v>6</v>
      </c>
      <c r="C22" s="23" t="s">
        <v>60</v>
      </c>
      <c r="D22" s="14" t="s">
        <v>0</v>
      </c>
      <c r="E22" s="27">
        <v>43454</v>
      </c>
      <c r="F22" s="28">
        <v>0.78979319444444451</v>
      </c>
      <c r="G22" s="29" t="s">
        <v>1</v>
      </c>
      <c r="H22" s="14" t="s">
        <v>46</v>
      </c>
    </row>
    <row r="23" spans="1:8" x14ac:dyDescent="0.25">
      <c r="A23" s="24">
        <f t="shared" si="0"/>
        <v>2.1064814813565036E-6</v>
      </c>
      <c r="B23" s="33">
        <f t="shared" si="1"/>
        <v>11</v>
      </c>
      <c r="C23" s="23" t="s">
        <v>62</v>
      </c>
      <c r="D23" s="14" t="s">
        <v>0</v>
      </c>
      <c r="E23" s="27">
        <v>43454</v>
      </c>
      <c r="F23" s="28">
        <v>0.78979530092592587</v>
      </c>
      <c r="G23" s="29" t="s">
        <v>1</v>
      </c>
      <c r="H23" s="14" t="s">
        <v>47</v>
      </c>
    </row>
    <row r="24" spans="1:8" x14ac:dyDescent="0.25">
      <c r="A24" s="24">
        <f t="shared" si="0"/>
        <v>4.6296296352110744E-8</v>
      </c>
      <c r="B24" s="33">
        <f t="shared" si="1"/>
        <v>4</v>
      </c>
      <c r="C24" s="23" t="s">
        <v>62</v>
      </c>
      <c r="D24" s="14" t="s">
        <v>0</v>
      </c>
      <c r="E24" s="27">
        <v>43454</v>
      </c>
      <c r="F24" s="28">
        <v>0.78979534722222222</v>
      </c>
      <c r="G24" s="29" t="s">
        <v>1</v>
      </c>
      <c r="H24" s="14" t="s">
        <v>65</v>
      </c>
    </row>
    <row r="25" spans="1:8" x14ac:dyDescent="0.25">
      <c r="A25" s="24">
        <f t="shared" si="0"/>
        <v>6.9444444417143814E-8</v>
      </c>
      <c r="B25" s="33">
        <f t="shared" si="1"/>
        <v>2</v>
      </c>
      <c r="C25" s="23" t="s">
        <v>62</v>
      </c>
      <c r="D25" s="14" t="s">
        <v>0</v>
      </c>
      <c r="E25" s="27">
        <v>43454</v>
      </c>
      <c r="F25" s="28">
        <v>0.78979541666666664</v>
      </c>
      <c r="G25" s="29" t="s">
        <v>1</v>
      </c>
      <c r="H25" s="14" t="s">
        <v>40</v>
      </c>
    </row>
    <row r="26" spans="1:8" x14ac:dyDescent="0.25">
      <c r="A26" s="24">
        <f t="shared" si="0"/>
        <v>2.8472222222131194E-6</v>
      </c>
      <c r="B26" s="33">
        <f t="shared" si="1"/>
        <v>11</v>
      </c>
      <c r="C26" s="23" t="s">
        <v>63</v>
      </c>
      <c r="D26" s="14" t="s">
        <v>0</v>
      </c>
      <c r="E26" s="27">
        <v>43454</v>
      </c>
      <c r="F26" s="28">
        <v>0.78979826388888885</v>
      </c>
      <c r="G26" s="29" t="s">
        <v>1</v>
      </c>
      <c r="H26" s="14" t="s">
        <v>41</v>
      </c>
    </row>
    <row r="27" spans="1:8" x14ac:dyDescent="0.25">
      <c r="A27" s="24">
        <f t="shared" si="0"/>
        <v>1.0332175925931164E-4</v>
      </c>
      <c r="B27" s="33">
        <f t="shared" si="1"/>
        <v>11</v>
      </c>
      <c r="C27" s="23" t="s">
        <v>63</v>
      </c>
      <c r="D27" s="14" t="s">
        <v>0</v>
      </c>
      <c r="E27" s="27">
        <v>43454</v>
      </c>
      <c r="F27" s="28">
        <v>0.78990158564814816</v>
      </c>
      <c r="G27" s="29" t="s">
        <v>1</v>
      </c>
      <c r="H27" s="14" t="s">
        <v>42</v>
      </c>
    </row>
    <row r="28" spans="1:8" x14ac:dyDescent="0.25">
      <c r="A28" s="24">
        <f t="shared" si="0"/>
        <v>6.9444444417143814E-8</v>
      </c>
      <c r="B28" s="33">
        <f t="shared" si="1"/>
        <v>2</v>
      </c>
      <c r="C28" s="23" t="s">
        <v>63</v>
      </c>
      <c r="D28" s="14" t="s">
        <v>0</v>
      </c>
      <c r="E28" s="27">
        <v>43454</v>
      </c>
      <c r="F28" s="28">
        <v>0.78990165509259258</v>
      </c>
      <c r="G28" s="29" t="s">
        <v>1</v>
      </c>
      <c r="H28" s="14" t="s">
        <v>43</v>
      </c>
    </row>
    <row r="29" spans="1:8" x14ac:dyDescent="0.25">
      <c r="A29" s="24">
        <f t="shared" si="0"/>
        <v>4.1203703703418526E-6</v>
      </c>
      <c r="B29" s="33">
        <f t="shared" si="1"/>
        <v>166</v>
      </c>
      <c r="C29" s="23" t="s">
        <v>64</v>
      </c>
      <c r="D29" s="14" t="s">
        <v>0</v>
      </c>
      <c r="E29" s="27">
        <v>43454</v>
      </c>
      <c r="F29" s="28">
        <v>0.78990577546296292</v>
      </c>
      <c r="G29" s="29" t="s">
        <v>1</v>
      </c>
      <c r="H29" s="14" t="s">
        <v>72</v>
      </c>
    </row>
    <row r="30" spans="1:8" x14ac:dyDescent="0.25">
      <c r="A30" s="24">
        <f t="shared" si="0"/>
        <v>8.1018518560682651E-8</v>
      </c>
      <c r="B30" s="33"/>
      <c r="C30" s="23" t="s">
        <v>64</v>
      </c>
      <c r="D30" s="14" t="s">
        <v>0</v>
      </c>
      <c r="E30" s="27">
        <v>43454</v>
      </c>
      <c r="F30" s="28">
        <v>0.78990585648148148</v>
      </c>
      <c r="G30" s="29" t="s">
        <v>1</v>
      </c>
      <c r="H30" s="14" t="s">
        <v>73</v>
      </c>
    </row>
    <row r="31" spans="1:8" x14ac:dyDescent="0.25">
      <c r="A31" s="24">
        <f t="shared" si="0"/>
        <v>8.1018518449660348E-8</v>
      </c>
      <c r="B31" s="33"/>
      <c r="C31" s="23" t="s">
        <v>64</v>
      </c>
      <c r="D31" s="14" t="s">
        <v>0</v>
      </c>
      <c r="E31" s="27">
        <v>43454</v>
      </c>
      <c r="F31" s="28">
        <v>0.78990593749999993</v>
      </c>
      <c r="G31" s="29" t="s">
        <v>1</v>
      </c>
      <c r="H31" s="14" t="s">
        <v>66</v>
      </c>
    </row>
    <row r="32" spans="1:8" x14ac:dyDescent="0.25">
      <c r="A32" s="26">
        <f t="shared" si="0"/>
        <v>4.6296296463133046E-8</v>
      </c>
      <c r="B32" s="34"/>
      <c r="C32" s="25" t="s">
        <v>60</v>
      </c>
      <c r="D32" s="15" t="s">
        <v>0</v>
      </c>
      <c r="E32" s="30">
        <v>43454</v>
      </c>
      <c r="F32" s="31">
        <v>0.7899059837962964</v>
      </c>
      <c r="G32" s="32" t="s">
        <v>1</v>
      </c>
      <c r="H32" s="15" t="s">
        <v>44</v>
      </c>
    </row>
    <row r="33" spans="1:8" x14ac:dyDescent="0.25">
      <c r="A33" s="17"/>
      <c r="B33" s="10"/>
      <c r="C33" s="18"/>
      <c r="D33" s="19"/>
      <c r="E33" s="20"/>
      <c r="F33" s="18"/>
      <c r="G33" s="17"/>
      <c r="H33" s="21"/>
    </row>
    <row r="34" spans="1:8" x14ac:dyDescent="0.25">
      <c r="A34" s="37" t="s">
        <v>81</v>
      </c>
      <c r="B34" s="10"/>
      <c r="C34" s="8"/>
      <c r="D34" s="36" t="s">
        <v>80</v>
      </c>
      <c r="E34" s="1"/>
      <c r="F34" s="8"/>
      <c r="G34" s="9"/>
    </row>
    <row r="35" spans="1:8" x14ac:dyDescent="0.25">
      <c r="A35" s="3" t="s">
        <v>49</v>
      </c>
      <c r="B35" s="11">
        <f>SUM(A4:A32)</f>
        <v>2.1031250000003165E-4</v>
      </c>
      <c r="C35" s="8" t="s">
        <v>77</v>
      </c>
      <c r="D35" s="3" t="s">
        <v>53</v>
      </c>
      <c r="E35" s="12">
        <f>SUM(B4:B32)</f>
        <v>800</v>
      </c>
      <c r="F35" t="s">
        <v>56</v>
      </c>
      <c r="G35" s="9"/>
    </row>
    <row r="36" spans="1:8" x14ac:dyDescent="0.25">
      <c r="A36" s="8" t="s">
        <v>59</v>
      </c>
      <c r="B36" s="11">
        <f t="shared" ref="B36:B41" si="2">SUMIF($C$4:$C$32,A36,$A$4:$A$32)</f>
        <v>2.9166666665192409E-6</v>
      </c>
      <c r="C36" s="8" t="s">
        <v>77</v>
      </c>
      <c r="D36" s="3" t="s">
        <v>54</v>
      </c>
      <c r="E36" s="12">
        <f>E35*10</f>
        <v>8000</v>
      </c>
      <c r="F36" t="s">
        <v>57</v>
      </c>
      <c r="G36" s="9"/>
    </row>
    <row r="37" spans="1:8" x14ac:dyDescent="0.25">
      <c r="A37" s="8" t="s">
        <v>61</v>
      </c>
      <c r="B37" s="11">
        <f t="shared" si="2"/>
        <v>3.2407407408729938E-6</v>
      </c>
      <c r="C37" s="8" t="s">
        <v>77</v>
      </c>
      <c r="D37" s="3" t="s">
        <v>50</v>
      </c>
      <c r="E37" s="16">
        <v>9600</v>
      </c>
      <c r="F37" t="s">
        <v>55</v>
      </c>
      <c r="G37" s="9"/>
    </row>
    <row r="38" spans="1:8" x14ac:dyDescent="0.25">
      <c r="A38" s="8" t="s">
        <v>62</v>
      </c>
      <c r="B38" s="11">
        <f t="shared" si="2"/>
        <v>5.1967592590296263E-6</v>
      </c>
      <c r="C38" s="8" t="s">
        <v>77</v>
      </c>
      <c r="D38" s="3" t="s">
        <v>51</v>
      </c>
      <c r="E38" s="13">
        <f>E36/E37*1000</f>
        <v>833.33333333333337</v>
      </c>
      <c r="F38" t="s">
        <v>58</v>
      </c>
      <c r="G38" s="9"/>
    </row>
    <row r="39" spans="1:8" x14ac:dyDescent="0.25">
      <c r="A39" s="8" t="s">
        <v>63</v>
      </c>
      <c r="B39" s="11">
        <f t="shared" si="2"/>
        <v>1.8660879629639471E-4</v>
      </c>
      <c r="C39" s="8" t="s">
        <v>77</v>
      </c>
      <c r="D39" s="3" t="s">
        <v>52</v>
      </c>
      <c r="E39" s="16">
        <v>57600</v>
      </c>
      <c r="F39" t="s">
        <v>55</v>
      </c>
      <c r="G39" s="9"/>
    </row>
    <row r="40" spans="1:8" x14ac:dyDescent="0.25">
      <c r="A40" s="8" t="s">
        <v>64</v>
      </c>
      <c r="B40" s="11">
        <f t="shared" si="2"/>
        <v>1.2175925925950182E-5</v>
      </c>
      <c r="C40" s="8" t="s">
        <v>77</v>
      </c>
      <c r="D40" s="3" t="s">
        <v>51</v>
      </c>
      <c r="E40" s="13">
        <f>E36/E39*1000</f>
        <v>138.88888888888889</v>
      </c>
      <c r="F40" t="s">
        <v>58</v>
      </c>
    </row>
    <row r="41" spans="1:8" x14ac:dyDescent="0.25">
      <c r="A41" s="8" t="s">
        <v>60</v>
      </c>
      <c r="B41" s="11">
        <f t="shared" si="2"/>
        <v>1.7361111126490414E-7</v>
      </c>
      <c r="C41" s="8" t="s">
        <v>77</v>
      </c>
      <c r="D41" s="3" t="s">
        <v>78</v>
      </c>
      <c r="E41" s="13">
        <f>E38-E40</f>
        <v>694.44444444444446</v>
      </c>
      <c r="F41" t="s">
        <v>58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7" zoomScale="115" zoomScaleNormal="115" workbookViewId="0">
      <selection activeCell="A26" sqref="A26:C32"/>
    </sheetView>
  </sheetViews>
  <sheetFormatPr defaultRowHeight="15" x14ac:dyDescent="0.25"/>
  <cols>
    <col min="1" max="2" width="14.42578125" customWidth="1"/>
    <col min="3" max="4" width="16" bestFit="1" customWidth="1"/>
    <col min="5" max="5" width="9.42578125" bestFit="1" customWidth="1"/>
    <col min="6" max="6" width="12.85546875" customWidth="1"/>
    <col min="7" max="7" width="11.28515625" customWidth="1"/>
    <col min="8" max="8" width="55.7109375" customWidth="1"/>
  </cols>
  <sheetData>
    <row r="1" spans="1:8" ht="21" x14ac:dyDescent="0.35">
      <c r="A1" s="38" t="s">
        <v>87</v>
      </c>
      <c r="B1" s="38"/>
    </row>
    <row r="3" spans="1:8" x14ac:dyDescent="0.25">
      <c r="A3" s="35" t="s">
        <v>74</v>
      </c>
      <c r="B3" s="35" t="s">
        <v>76</v>
      </c>
      <c r="C3" s="35" t="s">
        <v>48</v>
      </c>
      <c r="D3" s="35" t="s">
        <v>79</v>
      </c>
      <c r="E3" s="35" t="s">
        <v>29</v>
      </c>
      <c r="F3" s="35" t="s">
        <v>30</v>
      </c>
      <c r="G3" s="35" t="s">
        <v>32</v>
      </c>
      <c r="H3" s="35" t="s">
        <v>33</v>
      </c>
    </row>
    <row r="4" spans="1:8" x14ac:dyDescent="0.25">
      <c r="A4" s="24">
        <v>0</v>
      </c>
      <c r="B4" s="33">
        <f>LEN(H4)-10</f>
        <v>1</v>
      </c>
      <c r="C4" s="22"/>
      <c r="D4" s="14" t="s">
        <v>0</v>
      </c>
      <c r="E4" s="27">
        <v>43454</v>
      </c>
      <c r="F4" s="28">
        <v>0.9365246990740741</v>
      </c>
      <c r="G4" s="29" t="s">
        <v>1</v>
      </c>
      <c r="H4" s="14" t="s">
        <v>35</v>
      </c>
    </row>
    <row r="5" spans="1:8" x14ac:dyDescent="0.25">
      <c r="A5" s="24">
        <f>F5-F4</f>
        <v>2.1180555555000424E-6</v>
      </c>
      <c r="B5" s="33">
        <f t="shared" ref="B5:B24" si="0">LEN(H5)-10</f>
        <v>4</v>
      </c>
      <c r="C5" s="23" t="s">
        <v>59</v>
      </c>
      <c r="D5" s="14" t="s">
        <v>0</v>
      </c>
      <c r="E5" s="27">
        <v>43454</v>
      </c>
      <c r="F5" s="28">
        <v>0.9365268171296296</v>
      </c>
      <c r="G5" s="29" t="s">
        <v>1</v>
      </c>
      <c r="H5" s="14" t="s">
        <v>36</v>
      </c>
    </row>
    <row r="6" spans="1:8" x14ac:dyDescent="0.25">
      <c r="A6" s="24">
        <f t="shared" ref="A6:A17" si="1">F6-F5</f>
        <v>7.9861111124124307E-7</v>
      </c>
      <c r="B6" s="33">
        <f t="shared" si="0"/>
        <v>38</v>
      </c>
      <c r="C6" s="23" t="s">
        <v>59</v>
      </c>
      <c r="D6" s="14" t="s">
        <v>0</v>
      </c>
      <c r="E6" s="27">
        <v>43454</v>
      </c>
      <c r="F6" s="28">
        <v>0.93652761574074084</v>
      </c>
      <c r="G6" s="29" t="s">
        <v>1</v>
      </c>
      <c r="H6" s="14" t="s">
        <v>82</v>
      </c>
    </row>
    <row r="7" spans="1:8" x14ac:dyDescent="0.25">
      <c r="A7" s="24">
        <f t="shared" si="1"/>
        <v>3.14814814805775E-6</v>
      </c>
      <c r="B7" s="33">
        <f t="shared" si="0"/>
        <v>41</v>
      </c>
      <c r="C7" s="23" t="s">
        <v>61</v>
      </c>
      <c r="D7" s="14" t="s">
        <v>0</v>
      </c>
      <c r="E7" s="27">
        <v>43454</v>
      </c>
      <c r="F7" s="28">
        <v>0.9365307638888889</v>
      </c>
      <c r="G7" s="29" t="s">
        <v>1</v>
      </c>
      <c r="H7" s="14" t="s">
        <v>83</v>
      </c>
    </row>
    <row r="8" spans="1:8" x14ac:dyDescent="0.25">
      <c r="A8" s="24">
        <f t="shared" si="1"/>
        <v>1.0416666673673802E-7</v>
      </c>
      <c r="B8" s="33">
        <f t="shared" si="0"/>
        <v>4</v>
      </c>
      <c r="C8" s="23" t="s">
        <v>61</v>
      </c>
      <c r="D8" s="14" t="s">
        <v>0</v>
      </c>
      <c r="E8" s="27">
        <v>43454</v>
      </c>
      <c r="F8" s="28">
        <v>0.93653086805555563</v>
      </c>
      <c r="G8" s="29" t="s">
        <v>1</v>
      </c>
      <c r="H8" s="14" t="s">
        <v>65</v>
      </c>
    </row>
    <row r="9" spans="1:8" x14ac:dyDescent="0.25">
      <c r="A9" s="24">
        <f t="shared" si="1"/>
        <v>6.9444444417143814E-8</v>
      </c>
      <c r="B9" s="33">
        <f t="shared" si="0"/>
        <v>6</v>
      </c>
      <c r="C9" s="23" t="s">
        <v>61</v>
      </c>
      <c r="D9" s="14" t="s">
        <v>0</v>
      </c>
      <c r="E9" s="27">
        <v>43454</v>
      </c>
      <c r="F9" s="28">
        <v>0.93653093750000005</v>
      </c>
      <c r="G9" s="29" t="s">
        <v>1</v>
      </c>
      <c r="H9" s="14" t="s">
        <v>38</v>
      </c>
    </row>
    <row r="10" spans="1:8" x14ac:dyDescent="0.25">
      <c r="A10" s="24">
        <f t="shared" si="1"/>
        <v>2.8587962962456359E-6</v>
      </c>
      <c r="B10" s="33">
        <f t="shared" si="0"/>
        <v>11</v>
      </c>
      <c r="C10" s="23" t="s">
        <v>62</v>
      </c>
      <c r="D10" s="14" t="s">
        <v>0</v>
      </c>
      <c r="E10" s="27">
        <v>43454</v>
      </c>
      <c r="F10" s="28">
        <v>0.93653379629629629</v>
      </c>
      <c r="G10" s="29" t="s">
        <v>1</v>
      </c>
      <c r="H10" s="14" t="s">
        <v>39</v>
      </c>
    </row>
    <row r="11" spans="1:8" x14ac:dyDescent="0.25">
      <c r="A11" s="24">
        <f t="shared" si="1"/>
        <v>4.6296296241088442E-8</v>
      </c>
      <c r="B11" s="33">
        <f t="shared" si="0"/>
        <v>4</v>
      </c>
      <c r="C11" s="23" t="s">
        <v>62</v>
      </c>
      <c r="D11" s="14" t="s">
        <v>0</v>
      </c>
      <c r="E11" s="27">
        <v>43454</v>
      </c>
      <c r="F11" s="28">
        <v>0.93653384259259254</v>
      </c>
      <c r="G11" s="29" t="s">
        <v>1</v>
      </c>
      <c r="H11" s="14" t="s">
        <v>65</v>
      </c>
    </row>
    <row r="12" spans="1:8" x14ac:dyDescent="0.25">
      <c r="A12" s="24">
        <f t="shared" si="1"/>
        <v>6.9444444417143814E-8</v>
      </c>
      <c r="B12" s="33">
        <f t="shared" si="0"/>
        <v>2</v>
      </c>
      <c r="C12" s="23" t="s">
        <v>62</v>
      </c>
      <c r="D12" s="14" t="s">
        <v>0</v>
      </c>
      <c r="E12" s="27">
        <v>43454</v>
      </c>
      <c r="F12" s="28">
        <v>0.93653391203703695</v>
      </c>
      <c r="G12" s="29" t="s">
        <v>1</v>
      </c>
      <c r="H12" s="14" t="s">
        <v>40</v>
      </c>
    </row>
    <row r="13" spans="1:8" x14ac:dyDescent="0.25">
      <c r="A13" s="24">
        <f t="shared" si="1"/>
        <v>2.8472222223241417E-6</v>
      </c>
      <c r="B13" s="33">
        <f t="shared" si="0"/>
        <v>11</v>
      </c>
      <c r="C13" s="23" t="s">
        <v>63</v>
      </c>
      <c r="D13" s="14" t="s">
        <v>0</v>
      </c>
      <c r="E13" s="27">
        <v>43454</v>
      </c>
      <c r="F13" s="28">
        <v>0.93653675925925928</v>
      </c>
      <c r="G13" s="29" t="s">
        <v>1</v>
      </c>
      <c r="H13" s="14" t="s">
        <v>41</v>
      </c>
    </row>
    <row r="14" spans="1:8" x14ac:dyDescent="0.25">
      <c r="A14" s="24">
        <f t="shared" si="1"/>
        <v>7.7337962962942264E-5</v>
      </c>
      <c r="B14" s="33">
        <f t="shared" si="0"/>
        <v>11</v>
      </c>
      <c r="C14" s="23" t="s">
        <v>63</v>
      </c>
      <c r="D14" s="14" t="s">
        <v>0</v>
      </c>
      <c r="E14" s="27">
        <v>43454</v>
      </c>
      <c r="F14" s="28">
        <v>0.93661409722222222</v>
      </c>
      <c r="G14" s="29" t="s">
        <v>1</v>
      </c>
      <c r="H14" s="14" t="s">
        <v>42</v>
      </c>
    </row>
    <row r="15" spans="1:8" x14ac:dyDescent="0.25">
      <c r="A15" s="24">
        <f t="shared" si="1"/>
        <v>8.1018518560682651E-8</v>
      </c>
      <c r="B15" s="33">
        <f t="shared" si="0"/>
        <v>2</v>
      </c>
      <c r="C15" s="23" t="s">
        <v>63</v>
      </c>
      <c r="D15" s="14" t="s">
        <v>0</v>
      </c>
      <c r="E15" s="27">
        <v>43454</v>
      </c>
      <c r="F15" s="28">
        <v>0.93661417824074078</v>
      </c>
      <c r="G15" s="29" t="s">
        <v>1</v>
      </c>
      <c r="H15" s="14" t="s">
        <v>43</v>
      </c>
    </row>
    <row r="16" spans="1:8" x14ac:dyDescent="0.25">
      <c r="A16" s="24">
        <f t="shared" si="1"/>
        <v>7.6157407407073663E-6</v>
      </c>
      <c r="B16" s="33">
        <f t="shared" si="0"/>
        <v>450</v>
      </c>
      <c r="C16" s="23" t="s">
        <v>64</v>
      </c>
      <c r="D16" s="14" t="s">
        <v>0</v>
      </c>
      <c r="E16" s="27">
        <v>43454</v>
      </c>
      <c r="F16" s="28">
        <v>0.93662179398148149</v>
      </c>
      <c r="G16" s="29" t="s">
        <v>1</v>
      </c>
      <c r="H16" s="14" t="s">
        <v>84</v>
      </c>
    </row>
    <row r="17" spans="1:8" x14ac:dyDescent="0.25">
      <c r="A17" s="24">
        <f t="shared" si="1"/>
        <v>4.2824074075742402E-7</v>
      </c>
      <c r="B17" s="33">
        <f t="shared" si="0"/>
        <v>6</v>
      </c>
      <c r="C17" s="23" t="s">
        <v>64</v>
      </c>
      <c r="D17" s="14" t="s">
        <v>0</v>
      </c>
      <c r="E17" s="27">
        <v>43454</v>
      </c>
      <c r="F17" s="28">
        <v>0.93662222222222224</v>
      </c>
      <c r="G17" s="29" t="s">
        <v>1</v>
      </c>
      <c r="H17" s="14" t="s">
        <v>46</v>
      </c>
    </row>
    <row r="18" spans="1:8" x14ac:dyDescent="0.25">
      <c r="A18" s="24">
        <f t="shared" ref="A18:A24" si="2">F18-F17</f>
        <v>2.0601851851154152E-6</v>
      </c>
      <c r="B18" s="33">
        <f t="shared" si="0"/>
        <v>11</v>
      </c>
      <c r="C18" s="23" t="s">
        <v>62</v>
      </c>
      <c r="D18" s="14" t="s">
        <v>0</v>
      </c>
      <c r="E18" s="27">
        <v>43454</v>
      </c>
      <c r="F18" s="28">
        <v>0.93662428240740736</v>
      </c>
      <c r="G18" s="29" t="s">
        <v>1</v>
      </c>
      <c r="H18" s="14" t="s">
        <v>47</v>
      </c>
    </row>
    <row r="19" spans="1:8" x14ac:dyDescent="0.25">
      <c r="A19" s="24">
        <f t="shared" si="2"/>
        <v>5.7870370384627279E-8</v>
      </c>
      <c r="B19" s="33">
        <f t="shared" si="0"/>
        <v>4</v>
      </c>
      <c r="C19" s="23" t="s">
        <v>62</v>
      </c>
      <c r="D19" s="14" t="s">
        <v>0</v>
      </c>
      <c r="E19" s="27">
        <v>43454</v>
      </c>
      <c r="F19" s="28">
        <v>0.93662434027777774</v>
      </c>
      <c r="G19" s="29" t="s">
        <v>1</v>
      </c>
      <c r="H19" s="14" t="s">
        <v>65</v>
      </c>
    </row>
    <row r="20" spans="1:8" x14ac:dyDescent="0.25">
      <c r="A20" s="24">
        <f t="shared" si="2"/>
        <v>5.7870370495649581E-8</v>
      </c>
      <c r="B20" s="33">
        <f t="shared" si="0"/>
        <v>2</v>
      </c>
      <c r="C20" s="23" t="s">
        <v>62</v>
      </c>
      <c r="D20" s="14" t="s">
        <v>0</v>
      </c>
      <c r="E20" s="27">
        <v>43454</v>
      </c>
      <c r="F20" s="28">
        <v>0.93662439814814824</v>
      </c>
      <c r="G20" s="29" t="s">
        <v>1</v>
      </c>
      <c r="H20" s="14" t="s">
        <v>40</v>
      </c>
    </row>
    <row r="21" spans="1:8" x14ac:dyDescent="0.25">
      <c r="A21" s="24">
        <f t="shared" si="2"/>
        <v>2.8587962962456359E-6</v>
      </c>
      <c r="B21" s="33">
        <f t="shared" si="0"/>
        <v>11</v>
      </c>
      <c r="C21" s="23" t="s">
        <v>63</v>
      </c>
      <c r="D21" s="14" t="s">
        <v>0</v>
      </c>
      <c r="E21" s="27">
        <v>43454</v>
      </c>
      <c r="F21" s="28">
        <v>0.93662725694444449</v>
      </c>
      <c r="G21" s="29" t="s">
        <v>1</v>
      </c>
      <c r="H21" s="14" t="s">
        <v>41</v>
      </c>
    </row>
    <row r="22" spans="1:8" x14ac:dyDescent="0.25">
      <c r="A22" s="24">
        <f t="shared" si="2"/>
        <v>7.429398148151023E-5</v>
      </c>
      <c r="B22" s="33">
        <f t="shared" si="0"/>
        <v>11</v>
      </c>
      <c r="C22" s="23" t="s">
        <v>63</v>
      </c>
      <c r="D22" s="14" t="s">
        <v>0</v>
      </c>
      <c r="E22" s="27">
        <v>43454</v>
      </c>
      <c r="F22" s="28">
        <v>0.936701550925926</v>
      </c>
      <c r="G22" s="29" t="s">
        <v>1</v>
      </c>
      <c r="H22" s="14" t="s">
        <v>42</v>
      </c>
    </row>
    <row r="23" spans="1:8" x14ac:dyDescent="0.25">
      <c r="A23" s="24">
        <f t="shared" si="2"/>
        <v>6.9444444417143814E-8</v>
      </c>
      <c r="B23" s="33">
        <f t="shared" si="0"/>
        <v>2</v>
      </c>
      <c r="C23" s="23" t="s">
        <v>63</v>
      </c>
      <c r="D23" s="14" t="s">
        <v>0</v>
      </c>
      <c r="E23" s="27">
        <v>43454</v>
      </c>
      <c r="F23" s="28">
        <v>0.93670162037037041</v>
      </c>
      <c r="G23" s="29" t="s">
        <v>1</v>
      </c>
      <c r="H23" s="14" t="s">
        <v>43</v>
      </c>
    </row>
    <row r="24" spans="1:8" x14ac:dyDescent="0.25">
      <c r="A24" s="26">
        <f t="shared" si="2"/>
        <v>4.1319444443743691E-6</v>
      </c>
      <c r="B24" s="34">
        <f t="shared" si="0"/>
        <v>166</v>
      </c>
      <c r="C24" s="25" t="s">
        <v>64</v>
      </c>
      <c r="D24" s="15" t="s">
        <v>0</v>
      </c>
      <c r="E24" s="30">
        <v>43454</v>
      </c>
      <c r="F24" s="31">
        <v>0.93670575231481479</v>
      </c>
      <c r="G24" s="32" t="s">
        <v>1</v>
      </c>
      <c r="H24" s="15" t="s">
        <v>85</v>
      </c>
    </row>
    <row r="25" spans="1:8" x14ac:dyDescent="0.25">
      <c r="A25" s="17"/>
      <c r="B25" s="10"/>
      <c r="C25" s="18"/>
      <c r="D25" s="19"/>
      <c r="E25" s="20"/>
      <c r="F25" s="18"/>
      <c r="G25" s="17"/>
      <c r="H25" s="21"/>
    </row>
    <row r="26" spans="1:8" x14ac:dyDescent="0.25">
      <c r="A26" s="37" t="s">
        <v>81</v>
      </c>
      <c r="B26" s="10"/>
      <c r="C26" s="8"/>
      <c r="D26" s="36" t="s">
        <v>80</v>
      </c>
      <c r="E26" s="1"/>
      <c r="F26" s="8"/>
      <c r="G26" s="9"/>
    </row>
    <row r="27" spans="1:8" x14ac:dyDescent="0.25">
      <c r="A27" s="3" t="s">
        <v>49</v>
      </c>
      <c r="B27" s="11">
        <f>SUM(A4:A24)</f>
        <v>1.8105324074069173E-4</v>
      </c>
      <c r="C27" s="8" t="s">
        <v>77</v>
      </c>
      <c r="D27" s="3" t="s">
        <v>53</v>
      </c>
      <c r="E27" s="12">
        <f>SUM(B4:B24)</f>
        <v>798</v>
      </c>
      <c r="F27" t="s">
        <v>56</v>
      </c>
      <c r="G27" s="9"/>
    </row>
    <row r="28" spans="1:8" x14ac:dyDescent="0.25">
      <c r="A28" s="8" t="s">
        <v>59</v>
      </c>
      <c r="B28" s="11">
        <f>SUMIF($C$4:$C$24,A28,$A$4:$A$24)</f>
        <v>2.9166666667412855E-6</v>
      </c>
      <c r="C28" s="8" t="s">
        <v>77</v>
      </c>
      <c r="D28" s="3" t="s">
        <v>54</v>
      </c>
      <c r="E28" s="12">
        <f>E27*10</f>
        <v>7980</v>
      </c>
      <c r="F28" t="s">
        <v>57</v>
      </c>
      <c r="G28" s="9"/>
    </row>
    <row r="29" spans="1:8" x14ac:dyDescent="0.25">
      <c r="A29" s="8" t="s">
        <v>61</v>
      </c>
      <c r="B29" s="11">
        <f>SUMIF($C$4:$C$24,A29,$A$4:$A$24)</f>
        <v>3.3217592592116318E-6</v>
      </c>
      <c r="C29" s="8" t="s">
        <v>77</v>
      </c>
      <c r="D29" s="3" t="s">
        <v>50</v>
      </c>
      <c r="E29" s="16">
        <v>9600</v>
      </c>
      <c r="F29" t="s">
        <v>55</v>
      </c>
      <c r="G29" s="9"/>
    </row>
    <row r="30" spans="1:8" x14ac:dyDescent="0.25">
      <c r="A30" s="8" t="s">
        <v>62</v>
      </c>
      <c r="B30" s="11">
        <f>SUMIF($C$4:$C$24,A30,$A$4:$A$24)</f>
        <v>5.1504629628995602E-6</v>
      </c>
      <c r="C30" s="8" t="s">
        <v>77</v>
      </c>
      <c r="D30" s="3" t="s">
        <v>51</v>
      </c>
      <c r="E30" s="13">
        <f>E28/E29*1000</f>
        <v>831.25</v>
      </c>
      <c r="F30" t="s">
        <v>58</v>
      </c>
      <c r="G30" s="9"/>
    </row>
    <row r="31" spans="1:8" x14ac:dyDescent="0.25">
      <c r="A31" s="8" t="s">
        <v>63</v>
      </c>
      <c r="B31" s="11">
        <f>SUMIF($C$4:$C$24,A31,$A$4:$A$24)</f>
        <v>1.574884259260001E-4</v>
      </c>
      <c r="C31" s="8" t="s">
        <v>77</v>
      </c>
      <c r="D31" s="3" t="s">
        <v>52</v>
      </c>
      <c r="E31" s="16">
        <v>57600</v>
      </c>
      <c r="F31" t="s">
        <v>55</v>
      </c>
      <c r="G31" s="9"/>
    </row>
    <row r="32" spans="1:8" x14ac:dyDescent="0.25">
      <c r="A32" s="8" t="s">
        <v>64</v>
      </c>
      <c r="B32" s="11">
        <f>SUMIF($C$4:$C$24,A32,$A$4:$A$24)</f>
        <v>1.2175925925839159E-5</v>
      </c>
      <c r="C32" s="8" t="s">
        <v>77</v>
      </c>
      <c r="D32" s="3" t="s">
        <v>51</v>
      </c>
      <c r="E32" s="13">
        <f>E28/E31*1000</f>
        <v>138.54166666666669</v>
      </c>
      <c r="F32" t="s">
        <v>58</v>
      </c>
    </row>
    <row r="33" spans="4:6" x14ac:dyDescent="0.25">
      <c r="D33" s="3" t="s">
        <v>78</v>
      </c>
      <c r="E33" s="13">
        <f>E30-E32</f>
        <v>692.70833333333326</v>
      </c>
      <c r="F33" t="s">
        <v>58</v>
      </c>
    </row>
  </sheetData>
  <conditionalFormatting sqref="A4:A24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scale="6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zoomScale="55" zoomScaleNormal="55" workbookViewId="0">
      <selection activeCell="A44" sqref="A44:XFD44"/>
    </sheetView>
  </sheetViews>
  <sheetFormatPr defaultRowHeight="15" x14ac:dyDescent="0.25"/>
  <cols>
    <col min="1" max="2" width="14.42578125" customWidth="1"/>
    <col min="3" max="3" width="16" bestFit="1" customWidth="1"/>
    <col min="4" max="4" width="21.5703125" customWidth="1"/>
    <col min="5" max="5" width="9.42578125" bestFit="1" customWidth="1"/>
    <col min="6" max="6" width="12.85546875" customWidth="1"/>
    <col min="7" max="7" width="11.28515625" customWidth="1"/>
    <col min="8" max="8" width="45.5703125" customWidth="1"/>
  </cols>
  <sheetData>
    <row r="1" spans="1:8" ht="21" x14ac:dyDescent="0.35">
      <c r="A1" s="38" t="s">
        <v>86</v>
      </c>
    </row>
    <row r="3" spans="1:8" x14ac:dyDescent="0.25">
      <c r="A3" s="35" t="s">
        <v>75</v>
      </c>
      <c r="B3" s="35" t="s">
        <v>76</v>
      </c>
      <c r="C3" s="35" t="s">
        <v>48</v>
      </c>
      <c r="D3" s="35" t="s">
        <v>79</v>
      </c>
      <c r="E3" s="35" t="s">
        <v>29</v>
      </c>
      <c r="F3" s="35" t="s">
        <v>30</v>
      </c>
      <c r="G3" s="35" t="s">
        <v>32</v>
      </c>
      <c r="H3" s="35" t="s">
        <v>33</v>
      </c>
    </row>
    <row r="4" spans="1:8" x14ac:dyDescent="0.25">
      <c r="A4" s="24">
        <v>0</v>
      </c>
      <c r="B4" s="33">
        <f>LEN(H4)-10</f>
        <v>1</v>
      </c>
      <c r="C4" s="22" t="s">
        <v>59</v>
      </c>
      <c r="D4" s="14" t="s">
        <v>0</v>
      </c>
      <c r="E4" s="27">
        <v>43454</v>
      </c>
      <c r="F4" s="28">
        <v>0.99211489583333334</v>
      </c>
      <c r="G4" s="29" t="s">
        <v>1</v>
      </c>
      <c r="H4" s="14" t="s">
        <v>35</v>
      </c>
    </row>
    <row r="5" spans="1:8" x14ac:dyDescent="0.25">
      <c r="A5" s="24">
        <f t="shared" ref="A5:A14" si="0">F5-F4</f>
        <v>1.1458333333269621E-5</v>
      </c>
      <c r="B5" s="33">
        <f t="shared" ref="B5:B24" si="1">LEN(H5)-10</f>
        <v>4</v>
      </c>
      <c r="C5" s="23" t="s">
        <v>59</v>
      </c>
      <c r="D5" s="14" t="s">
        <v>0</v>
      </c>
      <c r="E5" s="27">
        <v>43454</v>
      </c>
      <c r="F5" s="28">
        <v>0.99212635416666661</v>
      </c>
      <c r="G5" s="29" t="s">
        <v>1</v>
      </c>
      <c r="H5" s="14" t="s">
        <v>36</v>
      </c>
    </row>
    <row r="6" spans="1:8" x14ac:dyDescent="0.25">
      <c r="A6" s="24">
        <f t="shared" si="0"/>
        <v>1.1585648148182415E-5</v>
      </c>
      <c r="B6" s="33">
        <f t="shared" si="1"/>
        <v>38</v>
      </c>
      <c r="C6" s="23" t="s">
        <v>59</v>
      </c>
      <c r="D6" s="14" t="s">
        <v>0</v>
      </c>
      <c r="E6" s="27">
        <v>43454</v>
      </c>
      <c r="F6" s="28">
        <v>0.9921379398148148</v>
      </c>
      <c r="G6" s="29" t="s">
        <v>1</v>
      </c>
      <c r="H6" s="14" t="s">
        <v>88</v>
      </c>
    </row>
    <row r="7" spans="1:8" x14ac:dyDescent="0.25">
      <c r="A7" s="24">
        <f t="shared" si="0"/>
        <v>1.1562500000117382E-5</v>
      </c>
      <c r="B7" s="33">
        <f t="shared" si="1"/>
        <v>41</v>
      </c>
      <c r="C7" s="23" t="s">
        <v>61</v>
      </c>
      <c r="D7" s="14" t="s">
        <v>0</v>
      </c>
      <c r="E7" s="27">
        <v>43454</v>
      </c>
      <c r="F7" s="28">
        <v>0.99214950231481491</v>
      </c>
      <c r="G7" s="29" t="s">
        <v>1</v>
      </c>
      <c r="H7" s="14" t="s">
        <v>89</v>
      </c>
    </row>
    <row r="8" spans="1:8" x14ac:dyDescent="0.25">
      <c r="A8" s="24">
        <f t="shared" si="0"/>
        <v>1.0416666651469342E-7</v>
      </c>
      <c r="B8" s="33">
        <f t="shared" si="1"/>
        <v>4</v>
      </c>
      <c r="C8" s="23" t="s">
        <v>61</v>
      </c>
      <c r="D8" s="14" t="s">
        <v>0</v>
      </c>
      <c r="E8" s="27">
        <v>43454</v>
      </c>
      <c r="F8" s="28">
        <v>0.99214960648148143</v>
      </c>
      <c r="G8" s="29" t="s">
        <v>1</v>
      </c>
      <c r="H8" s="14" t="s">
        <v>65</v>
      </c>
    </row>
    <row r="9" spans="1:8" x14ac:dyDescent="0.25">
      <c r="A9" s="24">
        <f t="shared" si="0"/>
        <v>1.1481481481556699E-5</v>
      </c>
      <c r="B9" s="33">
        <f t="shared" si="1"/>
        <v>6</v>
      </c>
      <c r="C9" s="23" t="s">
        <v>61</v>
      </c>
      <c r="D9" s="14" t="s">
        <v>0</v>
      </c>
      <c r="E9" s="27">
        <v>43454</v>
      </c>
      <c r="F9" s="28">
        <v>0.99216108796296298</v>
      </c>
      <c r="G9" s="29" t="s">
        <v>1</v>
      </c>
      <c r="H9" s="14" t="s">
        <v>38</v>
      </c>
    </row>
    <row r="10" spans="1:8" x14ac:dyDescent="0.25">
      <c r="A10" s="24">
        <f t="shared" si="0"/>
        <v>1.1574074074149898E-5</v>
      </c>
      <c r="B10" s="33">
        <f t="shared" si="1"/>
        <v>11</v>
      </c>
      <c r="C10" s="23" t="s">
        <v>62</v>
      </c>
      <c r="D10" s="14" t="s">
        <v>0</v>
      </c>
      <c r="E10" s="27">
        <v>43454</v>
      </c>
      <c r="F10" s="28">
        <v>0.99217266203703713</v>
      </c>
      <c r="G10" s="29" t="s">
        <v>1</v>
      </c>
      <c r="H10" s="14" t="s">
        <v>39</v>
      </c>
    </row>
    <row r="11" spans="1:8" x14ac:dyDescent="0.25">
      <c r="A11" s="24">
        <f t="shared" si="0"/>
        <v>5.7870370273604976E-8</v>
      </c>
      <c r="B11" s="33">
        <f t="shared" si="1"/>
        <v>4</v>
      </c>
      <c r="C11" s="23" t="s">
        <v>62</v>
      </c>
      <c r="D11" s="14" t="s">
        <v>0</v>
      </c>
      <c r="E11" s="27">
        <v>43454</v>
      </c>
      <c r="F11" s="28">
        <v>0.99217271990740741</v>
      </c>
      <c r="G11" s="29" t="s">
        <v>1</v>
      </c>
      <c r="H11" s="14" t="s">
        <v>65</v>
      </c>
    </row>
    <row r="12" spans="1:8" x14ac:dyDescent="0.25">
      <c r="A12" s="24">
        <f t="shared" si="0"/>
        <v>5.7870370384627279E-8</v>
      </c>
      <c r="B12" s="33">
        <f t="shared" si="1"/>
        <v>2</v>
      </c>
      <c r="C12" s="23" t="s">
        <v>62</v>
      </c>
      <c r="D12" s="14" t="s">
        <v>0</v>
      </c>
      <c r="E12" s="27">
        <v>43454</v>
      </c>
      <c r="F12" s="28">
        <v>0.99217277777777779</v>
      </c>
      <c r="G12" s="29" t="s">
        <v>1</v>
      </c>
      <c r="H12" s="14" t="s">
        <v>40</v>
      </c>
    </row>
    <row r="13" spans="1:8" x14ac:dyDescent="0.25">
      <c r="A13" s="24">
        <f t="shared" si="0"/>
        <v>1.146990740741316E-5</v>
      </c>
      <c r="B13" s="33">
        <f t="shared" si="1"/>
        <v>11</v>
      </c>
      <c r="C13" s="23" t="s">
        <v>63</v>
      </c>
      <c r="D13" s="14" t="s">
        <v>0</v>
      </c>
      <c r="E13" s="27">
        <v>43454</v>
      </c>
      <c r="F13" s="28">
        <v>0.99218424768518521</v>
      </c>
      <c r="G13" s="29" t="s">
        <v>1</v>
      </c>
      <c r="H13" s="14" t="s">
        <v>41</v>
      </c>
    </row>
    <row r="14" spans="1:8" x14ac:dyDescent="0.25">
      <c r="A14" s="24">
        <f t="shared" si="0"/>
        <v>6.9421296296279245E-5</v>
      </c>
      <c r="B14" s="33">
        <f t="shared" si="1"/>
        <v>11</v>
      </c>
      <c r="C14" s="23" t="s">
        <v>63</v>
      </c>
      <c r="D14" s="14" t="s">
        <v>0</v>
      </c>
      <c r="E14" s="27">
        <v>43454</v>
      </c>
      <c r="F14" s="28">
        <v>0.99225366898148148</v>
      </c>
      <c r="G14" s="29" t="s">
        <v>1</v>
      </c>
      <c r="H14" s="14" t="s">
        <v>42</v>
      </c>
    </row>
    <row r="15" spans="1:8" x14ac:dyDescent="0.25">
      <c r="A15" s="24">
        <f t="shared" ref="A15:A17" si="2">F15-F14</f>
        <v>5.7870370384627279E-8</v>
      </c>
      <c r="B15" s="33">
        <f t="shared" si="1"/>
        <v>2</v>
      </c>
      <c r="C15" s="23" t="s">
        <v>63</v>
      </c>
      <c r="D15" s="14" t="s">
        <v>0</v>
      </c>
      <c r="E15" s="27">
        <v>43454</v>
      </c>
      <c r="F15" s="28">
        <v>0.99225372685185187</v>
      </c>
      <c r="G15" s="29" t="s">
        <v>1</v>
      </c>
      <c r="H15" s="14" t="s">
        <v>43</v>
      </c>
    </row>
    <row r="16" spans="1:8" x14ac:dyDescent="0.25">
      <c r="A16" s="24">
        <f t="shared" si="2"/>
        <v>1.1527777777797787E-5</v>
      </c>
      <c r="B16" s="33">
        <f t="shared" si="1"/>
        <v>450</v>
      </c>
      <c r="C16" s="23" t="s">
        <v>64</v>
      </c>
      <c r="D16" s="14" t="s">
        <v>0</v>
      </c>
      <c r="E16" s="27">
        <v>43454</v>
      </c>
      <c r="F16" s="28">
        <v>0.99226525462962967</v>
      </c>
      <c r="G16" s="29" t="s">
        <v>1</v>
      </c>
      <c r="H16" s="14" t="s">
        <v>90</v>
      </c>
    </row>
    <row r="17" spans="1:8" x14ac:dyDescent="0.25">
      <c r="A17" s="24">
        <f t="shared" si="2"/>
        <v>4.6296296296599593E-7</v>
      </c>
      <c r="B17" s="33">
        <f t="shared" si="1"/>
        <v>6</v>
      </c>
      <c r="C17" s="23" t="s">
        <v>64</v>
      </c>
      <c r="D17" s="14" t="s">
        <v>0</v>
      </c>
      <c r="E17" s="27">
        <v>43454</v>
      </c>
      <c r="F17" s="28">
        <v>0.99226571759259263</v>
      </c>
      <c r="G17" s="29" t="s">
        <v>1</v>
      </c>
      <c r="H17" s="14" t="s">
        <v>46</v>
      </c>
    </row>
    <row r="18" spans="1:8" x14ac:dyDescent="0.25">
      <c r="A18" s="24">
        <f t="shared" ref="A18:A24" si="3">F18-F17</f>
        <v>1.1099537037040363E-5</v>
      </c>
      <c r="B18" s="33">
        <f t="shared" si="1"/>
        <v>11</v>
      </c>
      <c r="C18" s="23" t="s">
        <v>62</v>
      </c>
      <c r="D18" s="14" t="s">
        <v>0</v>
      </c>
      <c r="E18" s="27">
        <v>43454</v>
      </c>
      <c r="F18" s="28">
        <v>0.99227681712962967</v>
      </c>
      <c r="G18" s="29" t="s">
        <v>1</v>
      </c>
      <c r="H18" s="14" t="s">
        <v>47</v>
      </c>
    </row>
    <row r="19" spans="1:8" x14ac:dyDescent="0.25">
      <c r="A19" s="24">
        <f t="shared" si="3"/>
        <v>5.7870370273604976E-8</v>
      </c>
      <c r="B19" s="33">
        <f t="shared" si="1"/>
        <v>4</v>
      </c>
      <c r="C19" s="23" t="s">
        <v>62</v>
      </c>
      <c r="D19" s="14" t="s">
        <v>0</v>
      </c>
      <c r="E19" s="27">
        <v>43454</v>
      </c>
      <c r="F19" s="28">
        <v>0.99227687499999995</v>
      </c>
      <c r="G19" s="29" t="s">
        <v>1</v>
      </c>
      <c r="H19" s="14" t="s">
        <v>65</v>
      </c>
    </row>
    <row r="20" spans="1:8" x14ac:dyDescent="0.25">
      <c r="A20" s="24">
        <f t="shared" si="3"/>
        <v>5.7870370384627279E-8</v>
      </c>
      <c r="B20" s="33">
        <f t="shared" si="1"/>
        <v>2</v>
      </c>
      <c r="C20" s="23" t="s">
        <v>62</v>
      </c>
      <c r="D20" s="14" t="s">
        <v>0</v>
      </c>
      <c r="E20" s="27">
        <v>43454</v>
      </c>
      <c r="F20" s="28">
        <v>0.99227693287037033</v>
      </c>
      <c r="G20" s="29" t="s">
        <v>1</v>
      </c>
      <c r="H20" s="14" t="s">
        <v>40</v>
      </c>
    </row>
    <row r="21" spans="1:8" x14ac:dyDescent="0.25">
      <c r="A21" s="24">
        <f t="shared" si="3"/>
        <v>1.146990740741316E-5</v>
      </c>
      <c r="B21" s="33">
        <f t="shared" si="1"/>
        <v>11</v>
      </c>
      <c r="C21" s="23" t="s">
        <v>63</v>
      </c>
      <c r="D21" s="14" t="s">
        <v>0</v>
      </c>
      <c r="E21" s="27">
        <v>43454</v>
      </c>
      <c r="F21" s="28">
        <v>0.99228840277777774</v>
      </c>
      <c r="G21" s="29" t="s">
        <v>1</v>
      </c>
      <c r="H21" s="14" t="s">
        <v>41</v>
      </c>
    </row>
    <row r="22" spans="1:8" x14ac:dyDescent="0.25">
      <c r="A22" s="24">
        <f t="shared" si="3"/>
        <v>6.9502314814839927E-5</v>
      </c>
      <c r="B22" s="33">
        <f t="shared" si="1"/>
        <v>11</v>
      </c>
      <c r="C22" s="23" t="s">
        <v>63</v>
      </c>
      <c r="D22" s="14" t="s">
        <v>0</v>
      </c>
      <c r="E22" s="27">
        <v>43454</v>
      </c>
      <c r="F22" s="28">
        <v>0.99235790509259258</v>
      </c>
      <c r="G22" s="29" t="s">
        <v>1</v>
      </c>
      <c r="H22" s="14" t="s">
        <v>42</v>
      </c>
    </row>
    <row r="23" spans="1:8" x14ac:dyDescent="0.25">
      <c r="A23" s="24">
        <f t="shared" si="3"/>
        <v>4.6296296241088442E-8</v>
      </c>
      <c r="B23" s="33">
        <f t="shared" si="1"/>
        <v>2</v>
      </c>
      <c r="C23" s="23" t="s">
        <v>63</v>
      </c>
      <c r="D23" s="14" t="s">
        <v>0</v>
      </c>
      <c r="E23" s="27">
        <v>43454</v>
      </c>
      <c r="F23" s="28">
        <v>0.99235795138888883</v>
      </c>
      <c r="G23" s="29" t="s">
        <v>1</v>
      </c>
      <c r="H23" s="14" t="s">
        <v>43</v>
      </c>
    </row>
    <row r="24" spans="1:8" x14ac:dyDescent="0.25">
      <c r="A24" s="26">
        <f t="shared" si="3"/>
        <v>1.1539351851830304E-5</v>
      </c>
      <c r="B24" s="34">
        <f t="shared" si="1"/>
        <v>166</v>
      </c>
      <c r="C24" s="25" t="s">
        <v>64</v>
      </c>
      <c r="D24" s="15" t="s">
        <v>0</v>
      </c>
      <c r="E24" s="30">
        <v>43454</v>
      </c>
      <c r="F24" s="31">
        <v>0.99236949074074066</v>
      </c>
      <c r="G24" s="32" t="s">
        <v>1</v>
      </c>
      <c r="H24" s="15" t="s">
        <v>91</v>
      </c>
    </row>
    <row r="25" spans="1:8" x14ac:dyDescent="0.25">
      <c r="A25" s="17"/>
      <c r="B25" s="10"/>
      <c r="C25" s="18"/>
      <c r="D25" s="19"/>
      <c r="E25" s="20"/>
      <c r="F25" s="18"/>
      <c r="G25" s="17"/>
      <c r="H25" s="21"/>
    </row>
    <row r="26" spans="1:8" x14ac:dyDescent="0.25">
      <c r="A26" s="37" t="s">
        <v>81</v>
      </c>
      <c r="B26" s="10"/>
      <c r="C26" s="8"/>
      <c r="D26" s="36" t="s">
        <v>80</v>
      </c>
      <c r="E26" s="1"/>
      <c r="F26" s="8"/>
      <c r="G26" s="9"/>
    </row>
    <row r="27" spans="1:8" x14ac:dyDescent="0.25">
      <c r="A27" s="3" t="s">
        <v>49</v>
      </c>
      <c r="B27" s="11">
        <f>SUM(A4:A24)</f>
        <v>2.5459490740731283E-4</v>
      </c>
      <c r="C27" s="8" t="s">
        <v>77</v>
      </c>
      <c r="D27" s="3" t="s">
        <v>53</v>
      </c>
      <c r="E27" s="12">
        <f>SUM(B4:B24)</f>
        <v>798</v>
      </c>
      <c r="F27" t="s">
        <v>56</v>
      </c>
      <c r="G27" s="9"/>
    </row>
    <row r="28" spans="1:8" x14ac:dyDescent="0.25">
      <c r="A28" s="8" t="s">
        <v>59</v>
      </c>
      <c r="B28" s="11">
        <f>SUMIF($C$4:$C$24,A28,$A$4:$A$24)</f>
        <v>2.3043981481452036E-5</v>
      </c>
      <c r="C28" s="8" t="s">
        <v>77</v>
      </c>
      <c r="D28" s="3" t="s">
        <v>54</v>
      </c>
      <c r="E28" s="12">
        <f>E27*10</f>
        <v>7980</v>
      </c>
      <c r="F28" t="s">
        <v>57</v>
      </c>
      <c r="G28" s="9"/>
    </row>
    <row r="29" spans="1:8" x14ac:dyDescent="0.25">
      <c r="A29" s="8" t="s">
        <v>61</v>
      </c>
      <c r="B29" s="11">
        <f>SUMIF($C$4:$C$24,A29,$A$4:$A$24)</f>
        <v>2.3148148148188774E-5</v>
      </c>
      <c r="C29" s="8" t="s">
        <v>77</v>
      </c>
      <c r="D29" s="3" t="s">
        <v>50</v>
      </c>
      <c r="E29" s="16">
        <v>9600</v>
      </c>
      <c r="F29" t="s">
        <v>55</v>
      </c>
      <c r="G29" s="9"/>
    </row>
    <row r="30" spans="1:8" x14ac:dyDescent="0.25">
      <c r="A30" s="8" t="s">
        <v>62</v>
      </c>
      <c r="B30" s="11">
        <f>SUMIF($C$4:$C$24,A30,$A$4:$A$24)</f>
        <v>2.2905092592506726E-5</v>
      </c>
      <c r="C30" s="8" t="s">
        <v>77</v>
      </c>
      <c r="D30" s="3" t="s">
        <v>51</v>
      </c>
      <c r="E30" s="13">
        <f>E28/E29*1000</f>
        <v>831.25</v>
      </c>
      <c r="F30" t="s">
        <v>58</v>
      </c>
      <c r="G30" s="9"/>
    </row>
    <row r="31" spans="1:8" x14ac:dyDescent="0.25">
      <c r="A31" s="8" t="s">
        <v>63</v>
      </c>
      <c r="B31" s="11">
        <f>SUMIF($C$4:$C$24,A31,$A$4:$A$24)</f>
        <v>1.6196759259257121E-4</v>
      </c>
      <c r="C31" s="8" t="s">
        <v>77</v>
      </c>
      <c r="D31" s="3" t="s">
        <v>52</v>
      </c>
      <c r="E31" s="16">
        <v>57600</v>
      </c>
      <c r="F31" t="s">
        <v>55</v>
      </c>
      <c r="G31" s="9"/>
    </row>
    <row r="32" spans="1:8" x14ac:dyDescent="0.25">
      <c r="A32" s="8" t="s">
        <v>64</v>
      </c>
      <c r="B32" s="11">
        <f>SUMIF($C$4:$C$24,A32,$A$4:$A$24)</f>
        <v>2.3530092592594087E-5</v>
      </c>
      <c r="C32" s="8" t="s">
        <v>77</v>
      </c>
      <c r="D32" s="3" t="s">
        <v>51</v>
      </c>
      <c r="E32" s="13">
        <f>E28/E31*1000</f>
        <v>138.54166666666669</v>
      </c>
      <c r="F32" t="s">
        <v>58</v>
      </c>
    </row>
    <row r="33" spans="1:6" x14ac:dyDescent="0.25">
      <c r="A33" s="8"/>
      <c r="C33" s="8"/>
      <c r="D33" s="3" t="s">
        <v>78</v>
      </c>
      <c r="E33" s="13">
        <f>E30-E32</f>
        <v>692.70833333333326</v>
      </c>
      <c r="F33" t="s">
        <v>58</v>
      </c>
    </row>
  </sheetData>
  <conditionalFormatting sqref="A4:A24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scale="69" orientation="landscape" r:id="rId1"/>
  <rowBreaks count="1" manualBreakCount="1">
    <brk id="29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No Cycle Period</vt:lpstr>
      <vt:lpstr>1 Second Cycle Period </vt:lpstr>
      <vt:lpstr>blocking excess items stripped</vt:lpstr>
      <vt:lpstr>blocking half samples durafet</vt:lpstr>
      <vt:lpstr>nonblocking half samples</vt:lpstr>
      <vt:lpstr>'blocking half samples durafet'!Print_Area</vt:lpstr>
      <vt:lpstr>'nonblocking half samples'!Print_Area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meteor</cp:lastModifiedBy>
  <cp:lastPrinted>2018-12-21T00:04:23Z</cp:lastPrinted>
  <dcterms:created xsi:type="dcterms:W3CDTF">2018-12-19T19:24:49Z</dcterms:created>
  <dcterms:modified xsi:type="dcterms:W3CDTF">2019-02-01T00:34:26Z</dcterms:modified>
</cp:coreProperties>
</file>