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 s="1"/>
  <c r="D5" i="1"/>
  <c r="C5" i="1" l="1"/>
  <c r="D3" i="1" s="1"/>
  <c r="C3" i="1" s="1"/>
  <c r="D7" i="1" l="1"/>
  <c r="C7" i="1" s="1"/>
  <c r="D10" i="1" s="1"/>
  <c r="C10" i="1" s="1"/>
  <c r="D14" i="1" s="1"/>
  <c r="C14" i="1" s="1"/>
  <c r="D6" i="1"/>
  <c r="C6" i="1" s="1"/>
  <c r="D18" i="1" l="1"/>
  <c r="C18" i="1" s="1"/>
  <c r="D4" i="1"/>
  <c r="C4" i="1" s="1"/>
  <c r="D11" i="1" s="1"/>
  <c r="C11" i="1" s="1"/>
  <c r="D9" i="1" l="1"/>
  <c r="C9" i="1" s="1"/>
  <c r="D8" i="1" s="1"/>
  <c r="C8" i="1" s="1"/>
  <c r="D12" i="1" s="1"/>
  <c r="C12" i="1" s="1"/>
  <c r="D16" i="1" s="1"/>
  <c r="C16" i="1" s="1"/>
  <c r="D15" i="1"/>
  <c r="C15" i="1" s="1"/>
  <c r="D19" i="1" s="1"/>
  <c r="C19" i="1" s="1"/>
  <c r="D20" i="1" l="1"/>
  <c r="C20" i="1" s="1"/>
  <c r="D21" i="1" s="1"/>
  <c r="C21" i="1" s="1"/>
  <c r="D17" i="1"/>
  <c r="C17" i="1" s="1"/>
  <c r="D13" i="1"/>
  <c r="C13" i="1" s="1"/>
  <c r="D23" i="1" l="1"/>
  <c r="C23" i="1" s="1"/>
</calcChain>
</file>

<file path=xl/sharedStrings.xml><?xml version="1.0" encoding="utf-8"?>
<sst xmlns="http://schemas.openxmlformats.org/spreadsheetml/2006/main" count="24" uniqueCount="24">
  <si>
    <t>Pitch1(m)</t>
  </si>
  <si>
    <t>Inputs</t>
  </si>
  <si>
    <t>Outputs</t>
  </si>
  <si>
    <t>Pitch2(m)</t>
  </si>
  <si>
    <t>Time Total</t>
  </si>
  <si>
    <t>Change in Pitch</t>
  </si>
  <si>
    <t>Distance Total</t>
  </si>
  <si>
    <t>Distance 2</t>
  </si>
  <si>
    <t>Revolutions in 1</t>
  </si>
  <si>
    <t>Revolutions in 2</t>
  </si>
  <si>
    <t>Revolutions in 3</t>
  </si>
  <si>
    <r>
      <t xml:space="preserve">rpm </t>
    </r>
    <r>
      <rPr>
        <sz val="11"/>
        <color rgb="FFFF0000"/>
        <rFont val="Calibri"/>
        <family val="2"/>
        <scheme val="minor"/>
      </rPr>
      <t>*</t>
    </r>
  </si>
  <si>
    <r>
      <t xml:space="preserve">V1(m/s) </t>
    </r>
    <r>
      <rPr>
        <sz val="11"/>
        <color rgb="FFFF0000"/>
        <rFont val="Calibri"/>
        <family val="2"/>
        <scheme val="minor"/>
      </rPr>
      <t>*</t>
    </r>
  </si>
  <si>
    <r>
      <t>acceleration(m/s^2)</t>
    </r>
    <r>
      <rPr>
        <sz val="11"/>
        <color rgb="FFFF0000"/>
        <rFont val="Calibri"/>
        <family val="2"/>
        <scheme val="minor"/>
      </rPr>
      <t xml:space="preserve"> *</t>
    </r>
  </si>
  <si>
    <t>Revolutions Total</t>
  </si>
  <si>
    <r>
      <t xml:space="preserve">V2(m/s) </t>
    </r>
    <r>
      <rPr>
        <sz val="11"/>
        <color theme="4"/>
        <rFont val="Calibri"/>
        <family val="2"/>
        <scheme val="minor"/>
      </rPr>
      <t>*</t>
    </r>
  </si>
  <si>
    <r>
      <t xml:space="preserve">time(accelerating) </t>
    </r>
    <r>
      <rPr>
        <sz val="11"/>
        <color theme="4"/>
        <rFont val="Calibri"/>
        <family val="2"/>
        <scheme val="minor"/>
      </rPr>
      <t>*</t>
    </r>
  </si>
  <si>
    <r>
      <t xml:space="preserve">time(pitch 1) </t>
    </r>
    <r>
      <rPr>
        <sz val="11"/>
        <color theme="7"/>
        <rFont val="Calibri"/>
        <family val="2"/>
        <scheme val="minor"/>
      </rPr>
      <t>*</t>
    </r>
  </si>
  <si>
    <r>
      <t xml:space="preserve">Distance 1 </t>
    </r>
    <r>
      <rPr>
        <sz val="11"/>
        <color theme="7"/>
        <rFont val="Calibri"/>
        <family val="2"/>
        <scheme val="minor"/>
      </rPr>
      <t>*</t>
    </r>
  </si>
  <si>
    <r>
      <t xml:space="preserve">time(pitch2) </t>
    </r>
    <r>
      <rPr>
        <sz val="11"/>
        <color theme="9"/>
        <rFont val="Calibri"/>
        <family val="2"/>
        <scheme val="minor"/>
      </rPr>
      <t>*</t>
    </r>
  </si>
  <si>
    <r>
      <t xml:space="preserve">Distance 3 </t>
    </r>
    <r>
      <rPr>
        <sz val="11"/>
        <color theme="9"/>
        <rFont val="Calibri"/>
        <family val="2"/>
        <scheme val="minor"/>
      </rPr>
      <t>*</t>
    </r>
  </si>
  <si>
    <r>
      <rPr>
        <sz val="8"/>
        <color theme="1"/>
        <rFont val="Calibri"/>
        <family val="2"/>
        <scheme val="minor"/>
      </rPr>
      <t>required=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all (</t>
    </r>
    <r>
      <rPr>
        <sz val="8"/>
        <color rgb="FFFF0000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>) +1(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4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>), 1(</t>
    </r>
    <r>
      <rPr>
        <sz val="8"/>
        <color theme="7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>), and 1(</t>
    </r>
    <r>
      <rPr>
        <sz val="8"/>
        <color theme="9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>)</t>
    </r>
  </si>
  <si>
    <t>Lead screw radius</t>
  </si>
  <si>
    <t>String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</si>
</sst>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4"/>
      <name val="Calibri"/>
      <family val="2"/>
      <scheme val="minor"/>
    </font>
    <font>
      <sz val="8"/>
      <color theme="7"/>
      <name val="Calibri"/>
      <family val="2"/>
      <scheme val="minor"/>
    </font>
    <font>
      <sz val="8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4">
    <xf numFmtId="0" fontId="0" fillId="0" borderId="0" xfId="0"/>
    <xf numFmtId="0" fontId="2" fillId="3" borderId="1" xfId="2"/>
    <xf numFmtId="0" fontId="1" fillId="2" borderId="1" xfId="1" applyBorder="1"/>
    <xf numFmtId="0" fontId="8" fillId="0" borderId="0" xfId="0" applyFont="1" applyAlignment="1">
      <alignment vertical="center" wrapText="1"/>
    </xf>
  </cellXfs>
  <cellStyles count="3">
    <cellStyle name="Calculation" xfId="2" builtinId="2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23" sqref="B23"/>
    </sheetView>
  </sheetViews>
  <sheetFormatPr defaultRowHeight="14.4" x14ac:dyDescent="0.3"/>
  <cols>
    <col min="1" max="1" width="17.88671875" customWidth="1"/>
    <col min="2" max="2" width="8.33203125" customWidth="1"/>
  </cols>
  <sheetData>
    <row r="1" spans="1:4" ht="34.200000000000003" customHeight="1" x14ac:dyDescent="0.3">
      <c r="A1" s="3" t="s">
        <v>21</v>
      </c>
      <c r="B1" t="s">
        <v>1</v>
      </c>
      <c r="D1" t="s">
        <v>2</v>
      </c>
    </row>
    <row r="3" spans="1:4" x14ac:dyDescent="0.3">
      <c r="A3" t="s">
        <v>11</v>
      </c>
      <c r="B3">
        <v>300</v>
      </c>
      <c r="C3" s="1">
        <f>IF(ISBLANK(B3),D3,B3)</f>
        <v>300</v>
      </c>
      <c r="D3" s="2">
        <f>(B7/C5)*60</f>
        <v>0</v>
      </c>
    </row>
    <row r="4" spans="1:4" x14ac:dyDescent="0.3">
      <c r="A4" t="s">
        <v>5</v>
      </c>
      <c r="C4" s="1">
        <f>IF(ISBLANK(B4),D4,B4)</f>
        <v>5.0000000000000001E-3</v>
      </c>
      <c r="D4" s="2">
        <f>C6-C5</f>
        <v>5.0000000000000001E-3</v>
      </c>
    </row>
    <row r="5" spans="1:4" x14ac:dyDescent="0.3">
      <c r="A5" t="s">
        <v>0</v>
      </c>
      <c r="B5">
        <v>2E-3</v>
      </c>
      <c r="C5" s="1">
        <f>IF(ISBLANK(B5),D5,B5)</f>
        <v>2E-3</v>
      </c>
      <c r="D5" s="2">
        <f>B7*(60/B3)</f>
        <v>0</v>
      </c>
    </row>
    <row r="6" spans="1:4" x14ac:dyDescent="0.3">
      <c r="A6" t="s">
        <v>3</v>
      </c>
      <c r="B6">
        <v>7.0000000000000001E-3</v>
      </c>
      <c r="C6" s="1">
        <f t="shared" ref="C6:C19" si="0">IF(ISBLANK(B6),D6,B6)</f>
        <v>7.0000000000000001E-3</v>
      </c>
      <c r="D6" s="2">
        <f>B8*(60/C3)</f>
        <v>0</v>
      </c>
    </row>
    <row r="7" spans="1:4" x14ac:dyDescent="0.3">
      <c r="A7" t="s">
        <v>12</v>
      </c>
      <c r="C7" s="1">
        <f t="shared" si="0"/>
        <v>0.01</v>
      </c>
      <c r="D7" s="2">
        <f>(B3/60)*C5</f>
        <v>0.01</v>
      </c>
    </row>
    <row r="8" spans="1:4" x14ac:dyDescent="0.3">
      <c r="A8" t="s">
        <v>15</v>
      </c>
      <c r="C8" s="1">
        <f t="shared" si="0"/>
        <v>3.5000000000000003E-2</v>
      </c>
      <c r="D8" s="2">
        <f>(C11*C9)+C7</f>
        <v>3.5000000000000003E-2</v>
      </c>
    </row>
    <row r="9" spans="1:4" x14ac:dyDescent="0.3">
      <c r="A9" t="s">
        <v>13</v>
      </c>
      <c r="B9">
        <v>5.0000000000000001E-3</v>
      </c>
      <c r="C9" s="1">
        <f t="shared" si="0"/>
        <v>5.0000000000000001E-3</v>
      </c>
      <c r="D9" s="2">
        <f>(B3/60)*C4/C11</f>
        <v>5.0000000000000001E-3</v>
      </c>
    </row>
    <row r="10" spans="1:4" x14ac:dyDescent="0.3">
      <c r="A10" t="s">
        <v>17</v>
      </c>
      <c r="B10">
        <v>2</v>
      </c>
      <c r="C10" s="1">
        <f t="shared" si="0"/>
        <v>2</v>
      </c>
      <c r="D10" s="2">
        <f>B18/C7</f>
        <v>0</v>
      </c>
    </row>
    <row r="11" spans="1:4" x14ac:dyDescent="0.3">
      <c r="A11" t="s">
        <v>16</v>
      </c>
      <c r="C11" s="1">
        <f t="shared" si="0"/>
        <v>5</v>
      </c>
      <c r="D11" s="2">
        <f>(C3/60)*(C4)/B9</f>
        <v>5</v>
      </c>
    </row>
    <row r="12" spans="1:4" x14ac:dyDescent="0.3">
      <c r="A12" t="s">
        <v>19</v>
      </c>
      <c r="B12">
        <v>2</v>
      </c>
      <c r="C12" s="1">
        <f t="shared" si="0"/>
        <v>2</v>
      </c>
      <c r="D12" s="2">
        <f>B20/C8</f>
        <v>0</v>
      </c>
    </row>
    <row r="13" spans="1:4" x14ac:dyDescent="0.3">
      <c r="A13" t="s">
        <v>4</v>
      </c>
      <c r="C13" s="1">
        <f t="shared" si="0"/>
        <v>9</v>
      </c>
      <c r="D13" s="2">
        <f>C10+C11+C12</f>
        <v>9</v>
      </c>
    </row>
    <row r="14" spans="1:4" x14ac:dyDescent="0.3">
      <c r="A14" t="s">
        <v>8</v>
      </c>
      <c r="C14" s="1">
        <f>IF(ISBLANK(B14),D14,B14)</f>
        <v>10</v>
      </c>
      <c r="D14" s="2">
        <f>C10*(C3/60)</f>
        <v>10</v>
      </c>
    </row>
    <row r="15" spans="1:4" x14ac:dyDescent="0.3">
      <c r="A15" t="s">
        <v>9</v>
      </c>
      <c r="C15" s="1">
        <f>IF(ISBLANK(B15),D15,B15)</f>
        <v>25</v>
      </c>
      <c r="D15" s="2">
        <f>C11*C3/60</f>
        <v>25</v>
      </c>
    </row>
    <row r="16" spans="1:4" x14ac:dyDescent="0.3">
      <c r="A16" t="s">
        <v>10</v>
      </c>
      <c r="C16" s="1">
        <f>IF(ISBLANK(B16),D16,B16)</f>
        <v>10</v>
      </c>
      <c r="D16" s="2">
        <f>C12*(C3/60)</f>
        <v>10</v>
      </c>
    </row>
    <row r="17" spans="1:4" x14ac:dyDescent="0.3">
      <c r="A17" t="s">
        <v>14</v>
      </c>
      <c r="C17" s="1">
        <f>IF(ISBLANK(B17),D17,B17)</f>
        <v>45</v>
      </c>
      <c r="D17" s="2">
        <f>C14+C15+C16</f>
        <v>45</v>
      </c>
    </row>
    <row r="18" spans="1:4" x14ac:dyDescent="0.3">
      <c r="A18" t="s">
        <v>18</v>
      </c>
      <c r="C18" s="1">
        <f>IF(ISBLANK(B18),D18,B18)</f>
        <v>0.02</v>
      </c>
      <c r="D18" s="2">
        <f>C5*C14</f>
        <v>0.02</v>
      </c>
    </row>
    <row r="19" spans="1:4" x14ac:dyDescent="0.3">
      <c r="A19" t="s">
        <v>7</v>
      </c>
      <c r="C19" s="1">
        <f>IF(ISBLANK(B19),D19,B19)</f>
        <v>0.11250000000000002</v>
      </c>
      <c r="D19" s="2">
        <f>((C6+C5)/2)*C15</f>
        <v>0.11250000000000002</v>
      </c>
    </row>
    <row r="20" spans="1:4" x14ac:dyDescent="0.3">
      <c r="A20" t="s">
        <v>20</v>
      </c>
      <c r="C20" s="1">
        <f>IF(ISBLANK(B20),D20,B20)</f>
        <v>7.0000000000000007E-2</v>
      </c>
      <c r="D20" s="2">
        <f>C16*C6</f>
        <v>7.0000000000000007E-2</v>
      </c>
    </row>
    <row r="21" spans="1:4" x14ac:dyDescent="0.3">
      <c r="A21" t="s">
        <v>6</v>
      </c>
      <c r="C21" s="1">
        <f>IF(ISBLANK(B21),D21,B21)</f>
        <v>0.20250000000000001</v>
      </c>
      <c r="D21" s="2">
        <f>C18+C19+C20</f>
        <v>0.20250000000000001</v>
      </c>
    </row>
    <row r="22" spans="1:4" x14ac:dyDescent="0.3">
      <c r="A22" t="s">
        <v>22</v>
      </c>
      <c r="B22">
        <v>6.4999999999999997E-3</v>
      </c>
      <c r="C22" s="1">
        <f>IF(ISBLANK(B22),D22,B22)</f>
        <v>6.4999999999999997E-3</v>
      </c>
      <c r="D22" s="2">
        <f>B22</f>
        <v>6.4999999999999997E-3</v>
      </c>
    </row>
    <row r="23" spans="1:4" x14ac:dyDescent="0.3">
      <c r="A23" t="s">
        <v>23</v>
      </c>
      <c r="C23" s="1">
        <f>IF(ISBLANK(B23),D23,B23)</f>
        <v>2.0403317023500271</v>
      </c>
      <c r="D23" s="2">
        <f>2*(3.14159265358979)*(C22)*(C17)+C21</f>
        <v>2.0403317023500271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Reedy-Schneider</dc:creator>
  <cp:lastModifiedBy>Aidan Reedy-Schneider</cp:lastModifiedBy>
  <dcterms:created xsi:type="dcterms:W3CDTF">2019-07-16T19:33:16Z</dcterms:created>
  <dcterms:modified xsi:type="dcterms:W3CDTF">2019-07-17T00:21:32Z</dcterms:modified>
</cp:coreProperties>
</file>