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.xml" ContentType="application/vnd.openxmlformats-officedocument.drawing+xml"/>
  <Override PartName="/xl/charts/chart2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Extreme_central difference" sheetId="4" r:id="rId1"/>
    <sheet name="Extreme_backward difference" sheetId="2" r:id="rId2"/>
    <sheet name="Sheet3" sheetId="3" r:id="rId3"/>
    <sheet name="Case 1" sheetId="1" r:id="rId4"/>
  </sheets>
  <calcPr calcId="145621"/>
</workbook>
</file>

<file path=xl/calcChain.xml><?xml version="1.0" encoding="utf-8"?>
<calcChain xmlns="http://schemas.openxmlformats.org/spreadsheetml/2006/main">
  <c r="Q8" i="1" l="1"/>
  <c r="Q9" i="1"/>
  <c r="Q10" i="1"/>
  <c r="Q11" i="1"/>
  <c r="Q12" i="1"/>
  <c r="Q13" i="1"/>
  <c r="Q14" i="1"/>
  <c r="Q7" i="1"/>
  <c r="N118" i="4" l="1"/>
  <c r="O118" i="4"/>
  <c r="P118" i="4"/>
  <c r="Q118" i="4"/>
  <c r="R118" i="4"/>
  <c r="S118" i="4"/>
  <c r="T118" i="4"/>
  <c r="U118" i="4"/>
  <c r="N119" i="4"/>
  <c r="O119" i="4"/>
  <c r="P119" i="4"/>
  <c r="Q119" i="4"/>
  <c r="R119" i="4"/>
  <c r="S119" i="4"/>
  <c r="T119" i="4"/>
  <c r="U119" i="4"/>
  <c r="N120" i="4"/>
  <c r="O120" i="4"/>
  <c r="P120" i="4"/>
  <c r="Q120" i="4"/>
  <c r="R120" i="4"/>
  <c r="S120" i="4"/>
  <c r="T120" i="4"/>
  <c r="U120" i="4"/>
  <c r="N121" i="4"/>
  <c r="O121" i="4"/>
  <c r="P121" i="4"/>
  <c r="Q121" i="4"/>
  <c r="R121" i="4"/>
  <c r="S121" i="4"/>
  <c r="T121" i="4"/>
  <c r="U121" i="4"/>
  <c r="N122" i="4"/>
  <c r="O122" i="4"/>
  <c r="P122" i="4"/>
  <c r="Q122" i="4"/>
  <c r="R122" i="4"/>
  <c r="S122" i="4"/>
  <c r="T122" i="4"/>
  <c r="U122" i="4"/>
  <c r="N123" i="4"/>
  <c r="O123" i="4"/>
  <c r="P123" i="4"/>
  <c r="Q123" i="4"/>
  <c r="R123" i="4"/>
  <c r="S123" i="4"/>
  <c r="T123" i="4"/>
  <c r="U123" i="4"/>
  <c r="N124" i="4"/>
  <c r="O124" i="4"/>
  <c r="P124" i="4"/>
  <c r="Q124" i="4"/>
  <c r="R124" i="4"/>
  <c r="S124" i="4"/>
  <c r="T124" i="4"/>
  <c r="U124" i="4"/>
  <c r="N125" i="4"/>
  <c r="O125" i="4"/>
  <c r="P125" i="4"/>
  <c r="Q125" i="4"/>
  <c r="R125" i="4"/>
  <c r="S125" i="4"/>
  <c r="T125" i="4"/>
  <c r="U125" i="4"/>
  <c r="N126" i="4"/>
  <c r="O126" i="4"/>
  <c r="P126" i="4"/>
  <c r="Q126" i="4"/>
  <c r="R126" i="4"/>
  <c r="S126" i="4"/>
  <c r="T126" i="4"/>
  <c r="U126" i="4"/>
  <c r="N127" i="4"/>
  <c r="O127" i="4"/>
  <c r="P127" i="4"/>
  <c r="Q127" i="4"/>
  <c r="R127" i="4"/>
  <c r="S127" i="4"/>
  <c r="T127" i="4"/>
  <c r="U127" i="4"/>
  <c r="N128" i="4"/>
  <c r="O128" i="4"/>
  <c r="P128" i="4"/>
  <c r="Q128" i="4"/>
  <c r="R128" i="4"/>
  <c r="S128" i="4"/>
  <c r="T128" i="4"/>
  <c r="U128" i="4"/>
  <c r="N129" i="4"/>
  <c r="O129" i="4"/>
  <c r="P129" i="4"/>
  <c r="Q129" i="4"/>
  <c r="R129" i="4"/>
  <c r="S129" i="4"/>
  <c r="T129" i="4"/>
  <c r="U129" i="4"/>
  <c r="N130" i="4"/>
  <c r="O130" i="4"/>
  <c r="P130" i="4"/>
  <c r="Q130" i="4"/>
  <c r="R130" i="4"/>
  <c r="S130" i="4"/>
  <c r="T130" i="4"/>
  <c r="U130" i="4"/>
  <c r="N131" i="4"/>
  <c r="O131" i="4"/>
  <c r="P131" i="4"/>
  <c r="Q131" i="4"/>
  <c r="R131" i="4"/>
  <c r="S131" i="4"/>
  <c r="T131" i="4"/>
  <c r="U131" i="4"/>
  <c r="N132" i="4"/>
  <c r="O132" i="4"/>
  <c r="P132" i="4"/>
  <c r="Q132" i="4"/>
  <c r="R132" i="4"/>
  <c r="S132" i="4"/>
  <c r="T132" i="4"/>
  <c r="U132" i="4"/>
  <c r="N133" i="4"/>
  <c r="O133" i="4"/>
  <c r="P133" i="4"/>
  <c r="Q133" i="4"/>
  <c r="R133" i="4"/>
  <c r="S133" i="4"/>
  <c r="T133" i="4"/>
  <c r="U133" i="4"/>
  <c r="N134" i="4"/>
  <c r="O134" i="4"/>
  <c r="P134" i="4"/>
  <c r="Q134" i="4"/>
  <c r="R134" i="4"/>
  <c r="S134" i="4"/>
  <c r="T134" i="4"/>
  <c r="U134" i="4"/>
  <c r="N135" i="4"/>
  <c r="O135" i="4"/>
  <c r="P135" i="4"/>
  <c r="Q135" i="4"/>
  <c r="R135" i="4"/>
  <c r="S135" i="4"/>
  <c r="T135" i="4"/>
  <c r="U135" i="4"/>
  <c r="N136" i="4"/>
  <c r="O136" i="4"/>
  <c r="P136" i="4"/>
  <c r="Q136" i="4"/>
  <c r="R136" i="4"/>
  <c r="S136" i="4"/>
  <c r="T136" i="4"/>
  <c r="U136" i="4"/>
  <c r="N137" i="4"/>
  <c r="O137" i="4"/>
  <c r="P137" i="4"/>
  <c r="Q137" i="4"/>
  <c r="R137" i="4"/>
  <c r="S137" i="4"/>
  <c r="T137" i="4"/>
  <c r="U137" i="4"/>
  <c r="N138" i="4"/>
  <c r="O138" i="4"/>
  <c r="P138" i="4"/>
  <c r="Q138" i="4"/>
  <c r="R138" i="4"/>
  <c r="S138" i="4"/>
  <c r="T138" i="4"/>
  <c r="U138" i="4"/>
  <c r="N139" i="4"/>
  <c r="O139" i="4"/>
  <c r="P139" i="4"/>
  <c r="Q139" i="4"/>
  <c r="R139" i="4"/>
  <c r="S139" i="4"/>
  <c r="T139" i="4"/>
  <c r="U139" i="4"/>
  <c r="N140" i="4"/>
  <c r="O140" i="4"/>
  <c r="P140" i="4"/>
  <c r="Q140" i="4"/>
  <c r="R140" i="4"/>
  <c r="S140" i="4"/>
  <c r="T140" i="4"/>
  <c r="U140" i="4"/>
  <c r="N141" i="4"/>
  <c r="O141" i="4"/>
  <c r="P141" i="4"/>
  <c r="Q141" i="4"/>
  <c r="R141" i="4"/>
  <c r="S141" i="4"/>
  <c r="T141" i="4"/>
  <c r="U141" i="4"/>
  <c r="N142" i="4"/>
  <c r="O142" i="4"/>
  <c r="P142" i="4"/>
  <c r="Q142" i="4"/>
  <c r="R142" i="4"/>
  <c r="S142" i="4"/>
  <c r="T142" i="4"/>
  <c r="U142" i="4"/>
  <c r="N143" i="4"/>
  <c r="O143" i="4"/>
  <c r="P143" i="4"/>
  <c r="Q143" i="4"/>
  <c r="R143" i="4"/>
  <c r="S143" i="4"/>
  <c r="T143" i="4"/>
  <c r="U143" i="4"/>
  <c r="N144" i="4"/>
  <c r="O144" i="4"/>
  <c r="P144" i="4"/>
  <c r="Q144" i="4"/>
  <c r="R144" i="4"/>
  <c r="S144" i="4"/>
  <c r="T144" i="4"/>
  <c r="U144" i="4"/>
  <c r="N145" i="4"/>
  <c r="O145" i="4"/>
  <c r="P145" i="4"/>
  <c r="Q145" i="4"/>
  <c r="R145" i="4"/>
  <c r="S145" i="4"/>
  <c r="T145" i="4"/>
  <c r="U145" i="4"/>
  <c r="N146" i="4"/>
  <c r="O146" i="4"/>
  <c r="P146" i="4"/>
  <c r="Q146" i="4"/>
  <c r="R146" i="4"/>
  <c r="S146" i="4"/>
  <c r="T146" i="4"/>
  <c r="U146" i="4"/>
  <c r="N147" i="4"/>
  <c r="O147" i="4"/>
  <c r="P147" i="4"/>
  <c r="Q147" i="4"/>
  <c r="R147" i="4"/>
  <c r="S147" i="4"/>
  <c r="T147" i="4"/>
  <c r="U147" i="4"/>
  <c r="N148" i="4"/>
  <c r="O148" i="4"/>
  <c r="P148" i="4"/>
  <c r="Q148" i="4"/>
  <c r="R148" i="4"/>
  <c r="S148" i="4"/>
  <c r="T148" i="4"/>
  <c r="U148" i="4"/>
  <c r="N149" i="4"/>
  <c r="O149" i="4"/>
  <c r="P149" i="4"/>
  <c r="Q149" i="4"/>
  <c r="R149" i="4"/>
  <c r="S149" i="4"/>
  <c r="T149" i="4"/>
  <c r="U149" i="4"/>
  <c r="N150" i="4"/>
  <c r="O150" i="4"/>
  <c r="P150" i="4"/>
  <c r="Q150" i="4"/>
  <c r="R150" i="4"/>
  <c r="S150" i="4"/>
  <c r="T150" i="4"/>
  <c r="U150" i="4"/>
  <c r="N151" i="4"/>
  <c r="O151" i="4"/>
  <c r="P151" i="4"/>
  <c r="Q151" i="4"/>
  <c r="R151" i="4"/>
  <c r="S151" i="4"/>
  <c r="T151" i="4"/>
  <c r="U151" i="4"/>
  <c r="N152" i="4"/>
  <c r="O152" i="4"/>
  <c r="P152" i="4"/>
  <c r="Q152" i="4"/>
  <c r="R152" i="4"/>
  <c r="S152" i="4"/>
  <c r="T152" i="4"/>
  <c r="U152" i="4"/>
  <c r="N153" i="4"/>
  <c r="O153" i="4"/>
  <c r="P153" i="4"/>
  <c r="Q153" i="4"/>
  <c r="R153" i="4"/>
  <c r="S153" i="4"/>
  <c r="T153" i="4"/>
  <c r="U153" i="4"/>
  <c r="N154" i="4"/>
  <c r="O154" i="4"/>
  <c r="P154" i="4"/>
  <c r="Q154" i="4"/>
  <c r="R154" i="4"/>
  <c r="S154" i="4"/>
  <c r="T154" i="4"/>
  <c r="U154" i="4"/>
  <c r="N155" i="4"/>
  <c r="O155" i="4"/>
  <c r="P155" i="4"/>
  <c r="Q155" i="4"/>
  <c r="R155" i="4"/>
  <c r="S155" i="4"/>
  <c r="T155" i="4"/>
  <c r="U155" i="4"/>
  <c r="N156" i="4"/>
  <c r="O156" i="4"/>
  <c r="P156" i="4"/>
  <c r="Q156" i="4"/>
  <c r="R156" i="4"/>
  <c r="S156" i="4"/>
  <c r="T156" i="4"/>
  <c r="U156" i="4"/>
  <c r="N157" i="4"/>
  <c r="O157" i="4"/>
  <c r="P157" i="4"/>
  <c r="Q157" i="4"/>
  <c r="R157" i="4"/>
  <c r="S157" i="4"/>
  <c r="T157" i="4"/>
  <c r="U157" i="4"/>
  <c r="N158" i="4"/>
  <c r="O158" i="4"/>
  <c r="P158" i="4"/>
  <c r="Q158" i="4"/>
  <c r="R158" i="4"/>
  <c r="S158" i="4"/>
  <c r="T158" i="4"/>
  <c r="U158" i="4"/>
  <c r="N159" i="4"/>
  <c r="O159" i="4"/>
  <c r="P159" i="4"/>
  <c r="Q159" i="4"/>
  <c r="R159" i="4"/>
  <c r="S159" i="4"/>
  <c r="T159" i="4"/>
  <c r="U159" i="4"/>
  <c r="N160" i="4"/>
  <c r="O160" i="4"/>
  <c r="P160" i="4"/>
  <c r="Q160" i="4"/>
  <c r="R160" i="4"/>
  <c r="S160" i="4"/>
  <c r="T160" i="4"/>
  <c r="U160" i="4"/>
  <c r="N161" i="4"/>
  <c r="O161" i="4"/>
  <c r="P161" i="4"/>
  <c r="Q161" i="4"/>
  <c r="R161" i="4"/>
  <c r="S161" i="4"/>
  <c r="T161" i="4"/>
  <c r="U161" i="4"/>
  <c r="N162" i="4"/>
  <c r="O162" i="4"/>
  <c r="P162" i="4"/>
  <c r="Q162" i="4"/>
  <c r="R162" i="4"/>
  <c r="S162" i="4"/>
  <c r="T162" i="4"/>
  <c r="U162" i="4"/>
  <c r="N163" i="4"/>
  <c r="O163" i="4"/>
  <c r="P163" i="4"/>
  <c r="Q163" i="4"/>
  <c r="R163" i="4"/>
  <c r="S163" i="4"/>
  <c r="T163" i="4"/>
  <c r="U163" i="4"/>
  <c r="N164" i="4"/>
  <c r="O164" i="4"/>
  <c r="P164" i="4"/>
  <c r="Q164" i="4"/>
  <c r="R164" i="4"/>
  <c r="S164" i="4"/>
  <c r="T164" i="4"/>
  <c r="U164" i="4"/>
  <c r="N165" i="4"/>
  <c r="O165" i="4"/>
  <c r="P165" i="4"/>
  <c r="Q165" i="4"/>
  <c r="R165" i="4"/>
  <c r="S165" i="4"/>
  <c r="T165" i="4"/>
  <c r="U165" i="4"/>
  <c r="N166" i="4"/>
  <c r="O166" i="4"/>
  <c r="P166" i="4"/>
  <c r="Q166" i="4"/>
  <c r="R166" i="4"/>
  <c r="S166" i="4"/>
  <c r="T166" i="4"/>
  <c r="U166" i="4"/>
  <c r="N167" i="4"/>
  <c r="O167" i="4"/>
  <c r="P167" i="4"/>
  <c r="Q167" i="4"/>
  <c r="R167" i="4"/>
  <c r="S167" i="4"/>
  <c r="T167" i="4"/>
  <c r="U167" i="4"/>
  <c r="O117" i="4"/>
  <c r="P117" i="4"/>
  <c r="Q117" i="4"/>
  <c r="R117" i="4"/>
  <c r="S117" i="4"/>
  <c r="T117" i="4"/>
  <c r="U117" i="4"/>
  <c r="N117" i="4"/>
  <c r="O63" i="4" l="1"/>
  <c r="P63" i="4"/>
  <c r="Q63" i="4"/>
  <c r="R63" i="4"/>
  <c r="S63" i="4"/>
  <c r="T63" i="4"/>
  <c r="U63" i="4"/>
  <c r="O64" i="4"/>
  <c r="P64" i="4"/>
  <c r="Q64" i="4"/>
  <c r="R64" i="4"/>
  <c r="S64" i="4"/>
  <c r="T64" i="4"/>
  <c r="U64" i="4"/>
  <c r="O65" i="4"/>
  <c r="P65" i="4"/>
  <c r="Q65" i="4"/>
  <c r="R65" i="4"/>
  <c r="S65" i="4"/>
  <c r="T65" i="4"/>
  <c r="U65" i="4"/>
  <c r="O66" i="4"/>
  <c r="P66" i="4"/>
  <c r="Q66" i="4"/>
  <c r="R66" i="4"/>
  <c r="S66" i="4"/>
  <c r="T66" i="4"/>
  <c r="U66" i="4"/>
  <c r="O67" i="4"/>
  <c r="P67" i="4"/>
  <c r="Q67" i="4"/>
  <c r="R67" i="4"/>
  <c r="S67" i="4"/>
  <c r="T67" i="4"/>
  <c r="U67" i="4"/>
  <c r="O68" i="4"/>
  <c r="P68" i="4"/>
  <c r="Q68" i="4"/>
  <c r="R68" i="4"/>
  <c r="S68" i="4"/>
  <c r="T68" i="4"/>
  <c r="U68" i="4"/>
  <c r="O69" i="4"/>
  <c r="P69" i="4"/>
  <c r="Q69" i="4"/>
  <c r="R69" i="4"/>
  <c r="S69" i="4"/>
  <c r="T69" i="4"/>
  <c r="U69" i="4"/>
  <c r="O70" i="4"/>
  <c r="P70" i="4"/>
  <c r="Q70" i="4"/>
  <c r="R70" i="4"/>
  <c r="S70" i="4"/>
  <c r="T70" i="4"/>
  <c r="U70" i="4"/>
  <c r="O71" i="4"/>
  <c r="P71" i="4"/>
  <c r="Q71" i="4"/>
  <c r="R71" i="4"/>
  <c r="S71" i="4"/>
  <c r="T71" i="4"/>
  <c r="U71" i="4"/>
  <c r="O72" i="4"/>
  <c r="P72" i="4"/>
  <c r="Q72" i="4"/>
  <c r="R72" i="4"/>
  <c r="S72" i="4"/>
  <c r="T72" i="4"/>
  <c r="U72" i="4"/>
  <c r="O73" i="4"/>
  <c r="P73" i="4"/>
  <c r="Q73" i="4"/>
  <c r="R73" i="4"/>
  <c r="S73" i="4"/>
  <c r="T73" i="4"/>
  <c r="U73" i="4"/>
  <c r="O74" i="4"/>
  <c r="P74" i="4"/>
  <c r="Q74" i="4"/>
  <c r="R74" i="4"/>
  <c r="S74" i="4"/>
  <c r="T74" i="4"/>
  <c r="U74" i="4"/>
  <c r="O75" i="4"/>
  <c r="P75" i="4"/>
  <c r="Q75" i="4"/>
  <c r="R75" i="4"/>
  <c r="S75" i="4"/>
  <c r="T75" i="4"/>
  <c r="U75" i="4"/>
  <c r="O76" i="4"/>
  <c r="P76" i="4"/>
  <c r="Q76" i="4"/>
  <c r="R76" i="4"/>
  <c r="S76" i="4"/>
  <c r="T76" i="4"/>
  <c r="U76" i="4"/>
  <c r="O77" i="4"/>
  <c r="P77" i="4"/>
  <c r="Q77" i="4"/>
  <c r="R77" i="4"/>
  <c r="S77" i="4"/>
  <c r="T77" i="4"/>
  <c r="U77" i="4"/>
  <c r="O78" i="4"/>
  <c r="P78" i="4"/>
  <c r="Q78" i="4"/>
  <c r="R78" i="4"/>
  <c r="S78" i="4"/>
  <c r="T78" i="4"/>
  <c r="U78" i="4"/>
  <c r="O79" i="4"/>
  <c r="P79" i="4"/>
  <c r="Q79" i="4"/>
  <c r="R79" i="4"/>
  <c r="S79" i="4"/>
  <c r="T79" i="4"/>
  <c r="U79" i="4"/>
  <c r="O80" i="4"/>
  <c r="P80" i="4"/>
  <c r="Q80" i="4"/>
  <c r="R80" i="4"/>
  <c r="S80" i="4"/>
  <c r="T80" i="4"/>
  <c r="U80" i="4"/>
  <c r="O81" i="4"/>
  <c r="P81" i="4"/>
  <c r="Q81" i="4"/>
  <c r="R81" i="4"/>
  <c r="S81" i="4"/>
  <c r="T81" i="4"/>
  <c r="U81" i="4"/>
  <c r="O82" i="4"/>
  <c r="P82" i="4"/>
  <c r="Q82" i="4"/>
  <c r="R82" i="4"/>
  <c r="S82" i="4"/>
  <c r="T82" i="4"/>
  <c r="U82" i="4"/>
  <c r="O83" i="4"/>
  <c r="P83" i="4"/>
  <c r="Q83" i="4"/>
  <c r="R83" i="4"/>
  <c r="S83" i="4"/>
  <c r="T83" i="4"/>
  <c r="U83" i="4"/>
  <c r="O84" i="4"/>
  <c r="P84" i="4"/>
  <c r="Q84" i="4"/>
  <c r="R84" i="4"/>
  <c r="S84" i="4"/>
  <c r="T84" i="4"/>
  <c r="U84" i="4"/>
  <c r="O85" i="4"/>
  <c r="P85" i="4"/>
  <c r="Q85" i="4"/>
  <c r="R85" i="4"/>
  <c r="S85" i="4"/>
  <c r="T85" i="4"/>
  <c r="U85" i="4"/>
  <c r="O86" i="4"/>
  <c r="P86" i="4"/>
  <c r="Q86" i="4"/>
  <c r="R86" i="4"/>
  <c r="S86" i="4"/>
  <c r="T86" i="4"/>
  <c r="U86" i="4"/>
  <c r="O87" i="4"/>
  <c r="P87" i="4"/>
  <c r="Q87" i="4"/>
  <c r="R87" i="4"/>
  <c r="S87" i="4"/>
  <c r="T87" i="4"/>
  <c r="U87" i="4"/>
  <c r="O88" i="4"/>
  <c r="P88" i="4"/>
  <c r="Q88" i="4"/>
  <c r="R88" i="4"/>
  <c r="S88" i="4"/>
  <c r="T88" i="4"/>
  <c r="U88" i="4"/>
  <c r="O89" i="4"/>
  <c r="P89" i="4"/>
  <c r="Q89" i="4"/>
  <c r="R89" i="4"/>
  <c r="S89" i="4"/>
  <c r="T89" i="4"/>
  <c r="U89" i="4"/>
  <c r="O90" i="4"/>
  <c r="P90" i="4"/>
  <c r="Q90" i="4"/>
  <c r="R90" i="4"/>
  <c r="S90" i="4"/>
  <c r="T90" i="4"/>
  <c r="U90" i="4"/>
  <c r="O91" i="4"/>
  <c r="P91" i="4"/>
  <c r="Q91" i="4"/>
  <c r="R91" i="4"/>
  <c r="S91" i="4"/>
  <c r="T91" i="4"/>
  <c r="U91" i="4"/>
  <c r="O92" i="4"/>
  <c r="P92" i="4"/>
  <c r="Q92" i="4"/>
  <c r="R92" i="4"/>
  <c r="S92" i="4"/>
  <c r="T92" i="4"/>
  <c r="U92" i="4"/>
  <c r="O93" i="4"/>
  <c r="P93" i="4"/>
  <c r="Q93" i="4"/>
  <c r="R93" i="4"/>
  <c r="S93" i="4"/>
  <c r="T93" i="4"/>
  <c r="U93" i="4"/>
  <c r="O94" i="4"/>
  <c r="P94" i="4"/>
  <c r="Q94" i="4"/>
  <c r="R94" i="4"/>
  <c r="S94" i="4"/>
  <c r="T94" i="4"/>
  <c r="U94" i="4"/>
  <c r="O95" i="4"/>
  <c r="P95" i="4"/>
  <c r="Q95" i="4"/>
  <c r="R95" i="4"/>
  <c r="S95" i="4"/>
  <c r="T95" i="4"/>
  <c r="U95" i="4"/>
  <c r="O96" i="4"/>
  <c r="P96" i="4"/>
  <c r="Q96" i="4"/>
  <c r="R96" i="4"/>
  <c r="S96" i="4"/>
  <c r="T96" i="4"/>
  <c r="U96" i="4"/>
  <c r="O97" i="4"/>
  <c r="P97" i="4"/>
  <c r="Q97" i="4"/>
  <c r="R97" i="4"/>
  <c r="S97" i="4"/>
  <c r="T97" i="4"/>
  <c r="U97" i="4"/>
  <c r="O98" i="4"/>
  <c r="P98" i="4"/>
  <c r="Q98" i="4"/>
  <c r="R98" i="4"/>
  <c r="S98" i="4"/>
  <c r="T98" i="4"/>
  <c r="U98" i="4"/>
  <c r="O99" i="4"/>
  <c r="P99" i="4"/>
  <c r="Q99" i="4"/>
  <c r="R99" i="4"/>
  <c r="S99" i="4"/>
  <c r="T99" i="4"/>
  <c r="U99" i="4"/>
  <c r="O100" i="4"/>
  <c r="P100" i="4"/>
  <c r="Q100" i="4"/>
  <c r="R100" i="4"/>
  <c r="S100" i="4"/>
  <c r="T100" i="4"/>
  <c r="U100" i="4"/>
  <c r="O101" i="4"/>
  <c r="P101" i="4"/>
  <c r="Q101" i="4"/>
  <c r="R101" i="4"/>
  <c r="S101" i="4"/>
  <c r="T101" i="4"/>
  <c r="U101" i="4"/>
  <c r="O102" i="4"/>
  <c r="P102" i="4"/>
  <c r="Q102" i="4"/>
  <c r="R102" i="4"/>
  <c r="S102" i="4"/>
  <c r="T102" i="4"/>
  <c r="U102" i="4"/>
  <c r="O103" i="4"/>
  <c r="P103" i="4"/>
  <c r="Q103" i="4"/>
  <c r="R103" i="4"/>
  <c r="S103" i="4"/>
  <c r="T103" i="4"/>
  <c r="U103" i="4"/>
  <c r="O104" i="4"/>
  <c r="P104" i="4"/>
  <c r="Q104" i="4"/>
  <c r="R104" i="4"/>
  <c r="S104" i="4"/>
  <c r="T104" i="4"/>
  <c r="U104" i="4"/>
  <c r="O105" i="4"/>
  <c r="P105" i="4"/>
  <c r="Q105" i="4"/>
  <c r="R105" i="4"/>
  <c r="S105" i="4"/>
  <c r="T105" i="4"/>
  <c r="U105" i="4"/>
  <c r="O106" i="4"/>
  <c r="P106" i="4"/>
  <c r="Q106" i="4"/>
  <c r="R106" i="4"/>
  <c r="S106" i="4"/>
  <c r="T106" i="4"/>
  <c r="U106" i="4"/>
  <c r="O107" i="4"/>
  <c r="P107" i="4"/>
  <c r="Q107" i="4"/>
  <c r="R107" i="4"/>
  <c r="S107" i="4"/>
  <c r="T107" i="4"/>
  <c r="U107" i="4"/>
  <c r="O108" i="4"/>
  <c r="P108" i="4"/>
  <c r="Q108" i="4"/>
  <c r="R108" i="4"/>
  <c r="S108" i="4"/>
  <c r="T108" i="4"/>
  <c r="U108" i="4"/>
  <c r="O109" i="4"/>
  <c r="P109" i="4"/>
  <c r="Q109" i="4"/>
  <c r="R109" i="4"/>
  <c r="S109" i="4"/>
  <c r="T109" i="4"/>
  <c r="U109" i="4"/>
  <c r="O110" i="4"/>
  <c r="P110" i="4"/>
  <c r="Q110" i="4"/>
  <c r="R110" i="4"/>
  <c r="S110" i="4"/>
  <c r="T110" i="4"/>
  <c r="U110" i="4"/>
  <c r="O62" i="4"/>
  <c r="P62" i="4"/>
  <c r="Q62" i="4"/>
  <c r="R62" i="4"/>
  <c r="S62" i="4"/>
  <c r="T62" i="4"/>
  <c r="U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62" i="4"/>
  <c r="M62" i="4"/>
  <c r="M63" i="4" s="1"/>
  <c r="M64" i="4" s="1"/>
  <c r="M65" i="4" s="1"/>
  <c r="M66" i="4" s="1"/>
  <c r="M67" i="4" s="1"/>
  <c r="M68" i="4" s="1"/>
  <c r="M69" i="4" s="1"/>
  <c r="M70" i="4" s="1"/>
  <c r="M71" i="4" s="1"/>
  <c r="M72" i="4" s="1"/>
  <c r="M73" i="4" s="1"/>
  <c r="M74" i="4" s="1"/>
  <c r="M75" i="4" s="1"/>
  <c r="M76" i="4" s="1"/>
  <c r="M77" i="4" s="1"/>
  <c r="M78" i="4" s="1"/>
  <c r="M79" i="4" s="1"/>
  <c r="M80" i="4" s="1"/>
  <c r="M81" i="4" s="1"/>
  <c r="M82" i="4" s="1"/>
  <c r="M83" i="4" s="1"/>
  <c r="M84" i="4" s="1"/>
  <c r="M85" i="4" s="1"/>
  <c r="M86" i="4" s="1"/>
  <c r="M87" i="4" s="1"/>
  <c r="M88" i="4" s="1"/>
  <c r="M89" i="4" s="1"/>
  <c r="M90" i="4" s="1"/>
  <c r="M91" i="4" s="1"/>
  <c r="M92" i="4" s="1"/>
  <c r="M93" i="4" s="1"/>
  <c r="M94" i="4" s="1"/>
  <c r="M95" i="4" s="1"/>
  <c r="M96" i="4" s="1"/>
  <c r="M97" i="4" s="1"/>
  <c r="M98" i="4" s="1"/>
  <c r="M99" i="4" s="1"/>
  <c r="M100" i="4" s="1"/>
  <c r="M101" i="4" s="1"/>
  <c r="M102" i="4" s="1"/>
  <c r="M103" i="4" s="1"/>
  <c r="M104" i="4" s="1"/>
  <c r="M105" i="4" s="1"/>
  <c r="M106" i="4" s="1"/>
  <c r="M107" i="4" s="1"/>
  <c r="M108" i="4" s="1"/>
  <c r="M109" i="4" s="1"/>
  <c r="M110" i="4" s="1"/>
  <c r="M111" i="4" s="1"/>
  <c r="U54" i="4"/>
  <c r="T54" i="4"/>
  <c r="S54" i="4"/>
  <c r="R54" i="4"/>
  <c r="Q54" i="4"/>
  <c r="P54" i="4"/>
  <c r="O54" i="4"/>
  <c r="N54" i="4"/>
  <c r="U53" i="4"/>
  <c r="T53" i="4"/>
  <c r="S53" i="4"/>
  <c r="R53" i="4"/>
  <c r="Q53" i="4"/>
  <c r="P53" i="4"/>
  <c r="O53" i="4"/>
  <c r="N53" i="4"/>
  <c r="U52" i="4"/>
  <c r="T52" i="4"/>
  <c r="S52" i="4"/>
  <c r="R52" i="4"/>
  <c r="Q52" i="4"/>
  <c r="P52" i="4"/>
  <c r="O52" i="4"/>
  <c r="N52" i="4"/>
  <c r="U51" i="4"/>
  <c r="T51" i="4"/>
  <c r="S51" i="4"/>
  <c r="R51" i="4"/>
  <c r="Q51" i="4"/>
  <c r="P51" i="4"/>
  <c r="O51" i="4"/>
  <c r="N51" i="4"/>
  <c r="U50" i="4"/>
  <c r="T50" i="4"/>
  <c r="S50" i="4"/>
  <c r="R50" i="4"/>
  <c r="Q50" i="4"/>
  <c r="P50" i="4"/>
  <c r="O50" i="4"/>
  <c r="N50" i="4"/>
  <c r="U49" i="4"/>
  <c r="T49" i="4"/>
  <c r="S49" i="4"/>
  <c r="R49" i="4"/>
  <c r="Q49" i="4"/>
  <c r="P49" i="4"/>
  <c r="O49" i="4"/>
  <c r="N49" i="4"/>
  <c r="U48" i="4"/>
  <c r="T48" i="4"/>
  <c r="S48" i="4"/>
  <c r="R48" i="4"/>
  <c r="Q48" i="4"/>
  <c r="P48" i="4"/>
  <c r="O48" i="4"/>
  <c r="N48" i="4"/>
  <c r="U47" i="4"/>
  <c r="T47" i="4"/>
  <c r="S47" i="4"/>
  <c r="R47" i="4"/>
  <c r="Q47" i="4"/>
  <c r="P47" i="4"/>
  <c r="O47" i="4"/>
  <c r="N47" i="4"/>
  <c r="U46" i="4"/>
  <c r="T46" i="4"/>
  <c r="S46" i="4"/>
  <c r="R46" i="4"/>
  <c r="Q46" i="4"/>
  <c r="P46" i="4"/>
  <c r="O46" i="4"/>
  <c r="N46" i="4"/>
  <c r="U45" i="4"/>
  <c r="T45" i="4"/>
  <c r="S45" i="4"/>
  <c r="R45" i="4"/>
  <c r="Q45" i="4"/>
  <c r="P45" i="4"/>
  <c r="O45" i="4"/>
  <c r="N45" i="4"/>
  <c r="U44" i="4"/>
  <c r="T44" i="4"/>
  <c r="S44" i="4"/>
  <c r="R44" i="4"/>
  <c r="Q44" i="4"/>
  <c r="P44" i="4"/>
  <c r="O44" i="4"/>
  <c r="N44" i="4"/>
  <c r="U43" i="4"/>
  <c r="T43" i="4"/>
  <c r="S43" i="4"/>
  <c r="R43" i="4"/>
  <c r="Q43" i="4"/>
  <c r="P43" i="4"/>
  <c r="O43" i="4"/>
  <c r="N43" i="4"/>
  <c r="U42" i="4"/>
  <c r="T42" i="4"/>
  <c r="S42" i="4"/>
  <c r="R42" i="4"/>
  <c r="Q42" i="4"/>
  <c r="P42" i="4"/>
  <c r="O42" i="4"/>
  <c r="N42" i="4"/>
  <c r="U41" i="4"/>
  <c r="T41" i="4"/>
  <c r="S41" i="4"/>
  <c r="R41" i="4"/>
  <c r="Q41" i="4"/>
  <c r="P41" i="4"/>
  <c r="O41" i="4"/>
  <c r="N41" i="4"/>
  <c r="U40" i="4"/>
  <c r="T40" i="4"/>
  <c r="S40" i="4"/>
  <c r="R40" i="4"/>
  <c r="Q40" i="4"/>
  <c r="P40" i="4"/>
  <c r="O40" i="4"/>
  <c r="N40" i="4"/>
  <c r="U39" i="4"/>
  <c r="T39" i="4"/>
  <c r="S39" i="4"/>
  <c r="R39" i="4"/>
  <c r="Q39" i="4"/>
  <c r="P39" i="4"/>
  <c r="O39" i="4"/>
  <c r="N39" i="4"/>
  <c r="U38" i="4"/>
  <c r="T38" i="4"/>
  <c r="S38" i="4"/>
  <c r="R38" i="4"/>
  <c r="Q38" i="4"/>
  <c r="P38" i="4"/>
  <c r="O38" i="4"/>
  <c r="N38" i="4"/>
  <c r="U37" i="4"/>
  <c r="T37" i="4"/>
  <c r="S37" i="4"/>
  <c r="R37" i="4"/>
  <c r="Q37" i="4"/>
  <c r="P37" i="4"/>
  <c r="O37" i="4"/>
  <c r="N37" i="4"/>
  <c r="U36" i="4"/>
  <c r="T36" i="4"/>
  <c r="S36" i="4"/>
  <c r="R36" i="4"/>
  <c r="Q36" i="4"/>
  <c r="P36" i="4"/>
  <c r="O36" i="4"/>
  <c r="N36" i="4"/>
  <c r="U35" i="4"/>
  <c r="T35" i="4"/>
  <c r="S35" i="4"/>
  <c r="R35" i="4"/>
  <c r="Q35" i="4"/>
  <c r="P35" i="4"/>
  <c r="O35" i="4"/>
  <c r="N35" i="4"/>
  <c r="U34" i="4"/>
  <c r="T34" i="4"/>
  <c r="S34" i="4"/>
  <c r="R34" i="4"/>
  <c r="Q34" i="4"/>
  <c r="P34" i="4"/>
  <c r="O34" i="4"/>
  <c r="N34" i="4"/>
  <c r="U33" i="4"/>
  <c r="T33" i="4"/>
  <c r="S33" i="4"/>
  <c r="R33" i="4"/>
  <c r="Q33" i="4"/>
  <c r="P33" i="4"/>
  <c r="O33" i="4"/>
  <c r="N33" i="4"/>
  <c r="U32" i="4"/>
  <c r="T32" i="4"/>
  <c r="S32" i="4"/>
  <c r="R32" i="4"/>
  <c r="Q32" i="4"/>
  <c r="P32" i="4"/>
  <c r="O32" i="4"/>
  <c r="N32" i="4"/>
  <c r="U31" i="4"/>
  <c r="T31" i="4"/>
  <c r="S31" i="4"/>
  <c r="R31" i="4"/>
  <c r="Q31" i="4"/>
  <c r="P31" i="4"/>
  <c r="O31" i="4"/>
  <c r="N31" i="4"/>
  <c r="U30" i="4"/>
  <c r="T30" i="4"/>
  <c r="S30" i="4"/>
  <c r="R30" i="4"/>
  <c r="Q30" i="4"/>
  <c r="P30" i="4"/>
  <c r="O30" i="4"/>
  <c r="N30" i="4"/>
  <c r="U29" i="4"/>
  <c r="T29" i="4"/>
  <c r="S29" i="4"/>
  <c r="R29" i="4"/>
  <c r="Q29" i="4"/>
  <c r="P29" i="4"/>
  <c r="O29" i="4"/>
  <c r="N29" i="4"/>
  <c r="U28" i="4"/>
  <c r="T28" i="4"/>
  <c r="S28" i="4"/>
  <c r="R28" i="4"/>
  <c r="Q28" i="4"/>
  <c r="P28" i="4"/>
  <c r="O28" i="4"/>
  <c r="N28" i="4"/>
  <c r="U27" i="4"/>
  <c r="T27" i="4"/>
  <c r="S27" i="4"/>
  <c r="R27" i="4"/>
  <c r="Q27" i="4"/>
  <c r="P27" i="4"/>
  <c r="O27" i="4"/>
  <c r="N27" i="4"/>
  <c r="U26" i="4"/>
  <c r="T26" i="4"/>
  <c r="S26" i="4"/>
  <c r="R26" i="4"/>
  <c r="Q26" i="4"/>
  <c r="P26" i="4"/>
  <c r="O26" i="4"/>
  <c r="N26" i="4"/>
  <c r="U25" i="4"/>
  <c r="T25" i="4"/>
  <c r="S25" i="4"/>
  <c r="R25" i="4"/>
  <c r="Q25" i="4"/>
  <c r="P25" i="4"/>
  <c r="O25" i="4"/>
  <c r="N25" i="4"/>
  <c r="U24" i="4"/>
  <c r="T24" i="4"/>
  <c r="S24" i="4"/>
  <c r="R24" i="4"/>
  <c r="Q24" i="4"/>
  <c r="P24" i="4"/>
  <c r="O24" i="4"/>
  <c r="N24" i="4"/>
  <c r="U23" i="4"/>
  <c r="T23" i="4"/>
  <c r="S23" i="4"/>
  <c r="R23" i="4"/>
  <c r="Q23" i="4"/>
  <c r="P23" i="4"/>
  <c r="O23" i="4"/>
  <c r="N23" i="4"/>
  <c r="U22" i="4"/>
  <c r="T22" i="4"/>
  <c r="S22" i="4"/>
  <c r="R22" i="4"/>
  <c r="Q22" i="4"/>
  <c r="P22" i="4"/>
  <c r="O22" i="4"/>
  <c r="N22" i="4"/>
  <c r="U21" i="4"/>
  <c r="T21" i="4"/>
  <c r="S21" i="4"/>
  <c r="R21" i="4"/>
  <c r="Q21" i="4"/>
  <c r="P21" i="4"/>
  <c r="O21" i="4"/>
  <c r="N21" i="4"/>
  <c r="U20" i="4"/>
  <c r="T20" i="4"/>
  <c r="S20" i="4"/>
  <c r="R20" i="4"/>
  <c r="Q20" i="4"/>
  <c r="P20" i="4"/>
  <c r="O20" i="4"/>
  <c r="N20" i="4"/>
  <c r="U19" i="4"/>
  <c r="T19" i="4"/>
  <c r="S19" i="4"/>
  <c r="R19" i="4"/>
  <c r="Q19" i="4"/>
  <c r="P19" i="4"/>
  <c r="O19" i="4"/>
  <c r="N19" i="4"/>
  <c r="U18" i="4"/>
  <c r="T18" i="4"/>
  <c r="S18" i="4"/>
  <c r="R18" i="4"/>
  <c r="Q18" i="4"/>
  <c r="P18" i="4"/>
  <c r="O18" i="4"/>
  <c r="N18" i="4"/>
  <c r="U17" i="4"/>
  <c r="T17" i="4"/>
  <c r="S17" i="4"/>
  <c r="R17" i="4"/>
  <c r="Q17" i="4"/>
  <c r="P17" i="4"/>
  <c r="O17" i="4"/>
  <c r="N17" i="4"/>
  <c r="U16" i="4"/>
  <c r="T16" i="4"/>
  <c r="S16" i="4"/>
  <c r="R16" i="4"/>
  <c r="Q16" i="4"/>
  <c r="P16" i="4"/>
  <c r="O16" i="4"/>
  <c r="N16" i="4"/>
  <c r="U15" i="4"/>
  <c r="T15" i="4"/>
  <c r="S15" i="4"/>
  <c r="R15" i="4"/>
  <c r="Q15" i="4"/>
  <c r="P15" i="4"/>
  <c r="O15" i="4"/>
  <c r="N15" i="4"/>
  <c r="U14" i="4"/>
  <c r="T14" i="4"/>
  <c r="S14" i="4"/>
  <c r="R14" i="4"/>
  <c r="Q14" i="4"/>
  <c r="P14" i="4"/>
  <c r="O14" i="4"/>
  <c r="N14" i="4"/>
  <c r="U13" i="4"/>
  <c r="T13" i="4"/>
  <c r="S13" i="4"/>
  <c r="R13" i="4"/>
  <c r="Q13" i="4"/>
  <c r="P13" i="4"/>
  <c r="O13" i="4"/>
  <c r="N13" i="4"/>
  <c r="U12" i="4"/>
  <c r="T12" i="4"/>
  <c r="S12" i="4"/>
  <c r="R12" i="4"/>
  <c r="Q12" i="4"/>
  <c r="P12" i="4"/>
  <c r="O12" i="4"/>
  <c r="N12" i="4"/>
  <c r="U11" i="4"/>
  <c r="T11" i="4"/>
  <c r="S11" i="4"/>
  <c r="R11" i="4"/>
  <c r="Q11" i="4"/>
  <c r="P11" i="4"/>
  <c r="O11" i="4"/>
  <c r="N11" i="4"/>
  <c r="U10" i="4"/>
  <c r="T10" i="4"/>
  <c r="S10" i="4"/>
  <c r="R10" i="4"/>
  <c r="Q10" i="4"/>
  <c r="P10" i="4"/>
  <c r="O10" i="4"/>
  <c r="N10" i="4"/>
  <c r="U9" i="4"/>
  <c r="T9" i="4"/>
  <c r="S9" i="4"/>
  <c r="R9" i="4"/>
  <c r="Q9" i="4"/>
  <c r="P9" i="4"/>
  <c r="O9" i="4"/>
  <c r="N9" i="4"/>
  <c r="U8" i="4"/>
  <c r="T8" i="4"/>
  <c r="S8" i="4"/>
  <c r="R8" i="4"/>
  <c r="Q8" i="4"/>
  <c r="P8" i="4"/>
  <c r="O8" i="4"/>
  <c r="N8" i="4"/>
  <c r="Q118" i="2"/>
  <c r="R118" i="2"/>
  <c r="S118" i="2"/>
  <c r="T118" i="2"/>
  <c r="U118" i="2"/>
  <c r="Q119" i="2"/>
  <c r="R119" i="2"/>
  <c r="S119" i="2"/>
  <c r="T119" i="2"/>
  <c r="U119" i="2"/>
  <c r="Q120" i="2"/>
  <c r="R120" i="2"/>
  <c r="S120" i="2"/>
  <c r="T120" i="2"/>
  <c r="U120" i="2"/>
  <c r="Q121" i="2"/>
  <c r="R121" i="2"/>
  <c r="S121" i="2"/>
  <c r="T121" i="2"/>
  <c r="U121" i="2"/>
  <c r="Q122" i="2"/>
  <c r="R122" i="2"/>
  <c r="S122" i="2"/>
  <c r="T122" i="2"/>
  <c r="U122" i="2"/>
  <c r="Q123" i="2"/>
  <c r="R123" i="2"/>
  <c r="S123" i="2"/>
  <c r="T123" i="2"/>
  <c r="U123" i="2"/>
  <c r="Q124" i="2"/>
  <c r="R124" i="2"/>
  <c r="S124" i="2"/>
  <c r="T124" i="2"/>
  <c r="U124" i="2"/>
  <c r="Q125" i="2"/>
  <c r="R125" i="2"/>
  <c r="S125" i="2"/>
  <c r="T125" i="2"/>
  <c r="U125" i="2"/>
  <c r="Q126" i="2"/>
  <c r="R126" i="2"/>
  <c r="S126" i="2"/>
  <c r="T126" i="2"/>
  <c r="U126" i="2"/>
  <c r="Q127" i="2"/>
  <c r="R127" i="2"/>
  <c r="S127" i="2"/>
  <c r="T127" i="2"/>
  <c r="U127" i="2"/>
  <c r="Q128" i="2"/>
  <c r="R128" i="2"/>
  <c r="S128" i="2"/>
  <c r="T128" i="2"/>
  <c r="U128" i="2"/>
  <c r="Q129" i="2"/>
  <c r="R129" i="2"/>
  <c r="S129" i="2"/>
  <c r="T129" i="2"/>
  <c r="U129" i="2"/>
  <c r="Q130" i="2"/>
  <c r="R130" i="2"/>
  <c r="S130" i="2"/>
  <c r="T130" i="2"/>
  <c r="U130" i="2"/>
  <c r="Q131" i="2"/>
  <c r="R131" i="2"/>
  <c r="S131" i="2"/>
  <c r="T131" i="2"/>
  <c r="U131" i="2"/>
  <c r="Q132" i="2"/>
  <c r="R132" i="2"/>
  <c r="S132" i="2"/>
  <c r="T132" i="2"/>
  <c r="U132" i="2"/>
  <c r="Q133" i="2"/>
  <c r="R133" i="2"/>
  <c r="S133" i="2"/>
  <c r="T133" i="2"/>
  <c r="U133" i="2"/>
  <c r="Q134" i="2"/>
  <c r="R134" i="2"/>
  <c r="S134" i="2"/>
  <c r="T134" i="2"/>
  <c r="U134" i="2"/>
  <c r="Q135" i="2"/>
  <c r="R135" i="2"/>
  <c r="S135" i="2"/>
  <c r="T135" i="2"/>
  <c r="U135" i="2"/>
  <c r="Q136" i="2"/>
  <c r="R136" i="2"/>
  <c r="S136" i="2"/>
  <c r="T136" i="2"/>
  <c r="U136" i="2"/>
  <c r="Q137" i="2"/>
  <c r="R137" i="2"/>
  <c r="S137" i="2"/>
  <c r="T137" i="2"/>
  <c r="U137" i="2"/>
  <c r="Q138" i="2"/>
  <c r="R138" i="2"/>
  <c r="S138" i="2"/>
  <c r="T138" i="2"/>
  <c r="U138" i="2"/>
  <c r="Q139" i="2"/>
  <c r="R139" i="2"/>
  <c r="S139" i="2"/>
  <c r="T139" i="2"/>
  <c r="U139" i="2"/>
  <c r="Q140" i="2"/>
  <c r="R140" i="2"/>
  <c r="S140" i="2"/>
  <c r="T140" i="2"/>
  <c r="U140" i="2"/>
  <c r="Q141" i="2"/>
  <c r="R141" i="2"/>
  <c r="S141" i="2"/>
  <c r="T141" i="2"/>
  <c r="U141" i="2"/>
  <c r="Q142" i="2"/>
  <c r="R142" i="2"/>
  <c r="S142" i="2"/>
  <c r="T142" i="2"/>
  <c r="U142" i="2"/>
  <c r="Q143" i="2"/>
  <c r="R143" i="2"/>
  <c r="S143" i="2"/>
  <c r="T143" i="2"/>
  <c r="U143" i="2"/>
  <c r="Q144" i="2"/>
  <c r="R144" i="2"/>
  <c r="S144" i="2"/>
  <c r="T144" i="2"/>
  <c r="U144" i="2"/>
  <c r="Q145" i="2"/>
  <c r="R145" i="2"/>
  <c r="S145" i="2"/>
  <c r="T145" i="2"/>
  <c r="U145" i="2"/>
  <c r="Q146" i="2"/>
  <c r="R146" i="2"/>
  <c r="S146" i="2"/>
  <c r="T146" i="2"/>
  <c r="U146" i="2"/>
  <c r="Q147" i="2"/>
  <c r="R147" i="2"/>
  <c r="S147" i="2"/>
  <c r="T147" i="2"/>
  <c r="U147" i="2"/>
  <c r="Q148" i="2"/>
  <c r="R148" i="2"/>
  <c r="S148" i="2"/>
  <c r="T148" i="2"/>
  <c r="U148" i="2"/>
  <c r="Q149" i="2"/>
  <c r="R149" i="2"/>
  <c r="S149" i="2"/>
  <c r="T149" i="2"/>
  <c r="U149" i="2"/>
  <c r="Q150" i="2"/>
  <c r="R150" i="2"/>
  <c r="S150" i="2"/>
  <c r="T150" i="2"/>
  <c r="U150" i="2"/>
  <c r="Q151" i="2"/>
  <c r="R151" i="2"/>
  <c r="S151" i="2"/>
  <c r="T151" i="2"/>
  <c r="U151" i="2"/>
  <c r="Q152" i="2"/>
  <c r="R152" i="2"/>
  <c r="S152" i="2"/>
  <c r="T152" i="2"/>
  <c r="U152" i="2"/>
  <c r="Q153" i="2"/>
  <c r="R153" i="2"/>
  <c r="S153" i="2"/>
  <c r="T153" i="2"/>
  <c r="U153" i="2"/>
  <c r="Q154" i="2"/>
  <c r="R154" i="2"/>
  <c r="S154" i="2"/>
  <c r="T154" i="2"/>
  <c r="U154" i="2"/>
  <c r="Q155" i="2"/>
  <c r="R155" i="2"/>
  <c r="S155" i="2"/>
  <c r="T155" i="2"/>
  <c r="U155" i="2"/>
  <c r="Q156" i="2"/>
  <c r="R156" i="2"/>
  <c r="S156" i="2"/>
  <c r="T156" i="2"/>
  <c r="U156" i="2"/>
  <c r="Q157" i="2"/>
  <c r="R157" i="2"/>
  <c r="S157" i="2"/>
  <c r="T157" i="2"/>
  <c r="U157" i="2"/>
  <c r="Q158" i="2"/>
  <c r="R158" i="2"/>
  <c r="S158" i="2"/>
  <c r="T158" i="2"/>
  <c r="U158" i="2"/>
  <c r="Q159" i="2"/>
  <c r="R159" i="2"/>
  <c r="S159" i="2"/>
  <c r="T159" i="2"/>
  <c r="U159" i="2"/>
  <c r="Q160" i="2"/>
  <c r="R160" i="2"/>
  <c r="S160" i="2"/>
  <c r="T160" i="2"/>
  <c r="U160" i="2"/>
  <c r="Q161" i="2"/>
  <c r="R161" i="2"/>
  <c r="S161" i="2"/>
  <c r="T161" i="2"/>
  <c r="U161" i="2"/>
  <c r="Q162" i="2"/>
  <c r="R162" i="2"/>
  <c r="S162" i="2"/>
  <c r="T162" i="2"/>
  <c r="U162" i="2"/>
  <c r="Q163" i="2"/>
  <c r="R163" i="2"/>
  <c r="S163" i="2"/>
  <c r="T163" i="2"/>
  <c r="U163" i="2"/>
  <c r="Q164" i="2"/>
  <c r="R164" i="2"/>
  <c r="S164" i="2"/>
  <c r="T164" i="2"/>
  <c r="U164" i="2"/>
  <c r="Q165" i="2"/>
  <c r="R165" i="2"/>
  <c r="S165" i="2"/>
  <c r="T165" i="2"/>
  <c r="U165" i="2"/>
  <c r="Q166" i="2"/>
  <c r="R166" i="2"/>
  <c r="S166" i="2"/>
  <c r="T166" i="2"/>
  <c r="U166" i="2"/>
  <c r="Q167" i="2"/>
  <c r="R167" i="2"/>
  <c r="S167" i="2"/>
  <c r="T167" i="2"/>
  <c r="U167" i="2"/>
  <c r="R117" i="2"/>
  <c r="S117" i="2"/>
  <c r="T117" i="2"/>
  <c r="U117" i="2"/>
  <c r="Q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17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62" i="2"/>
  <c r="O62" i="2"/>
  <c r="P62" i="2"/>
  <c r="Q62" i="2"/>
  <c r="R62" i="2"/>
  <c r="S62" i="2"/>
  <c r="T62" i="2"/>
  <c r="U62" i="2"/>
  <c r="O63" i="2"/>
  <c r="P63" i="2"/>
  <c r="Q63" i="2"/>
  <c r="R63" i="2"/>
  <c r="S63" i="2"/>
  <c r="T63" i="2"/>
  <c r="U63" i="2"/>
  <c r="O64" i="2"/>
  <c r="P64" i="2"/>
  <c r="Q64" i="2"/>
  <c r="R64" i="2"/>
  <c r="S64" i="2"/>
  <c r="T64" i="2"/>
  <c r="U64" i="2"/>
  <c r="O65" i="2"/>
  <c r="P65" i="2"/>
  <c r="Q65" i="2"/>
  <c r="R65" i="2"/>
  <c r="S65" i="2"/>
  <c r="T65" i="2"/>
  <c r="U65" i="2"/>
  <c r="O66" i="2"/>
  <c r="P66" i="2"/>
  <c r="Q66" i="2"/>
  <c r="R66" i="2"/>
  <c r="S66" i="2"/>
  <c r="T66" i="2"/>
  <c r="U66" i="2"/>
  <c r="O67" i="2"/>
  <c r="P67" i="2"/>
  <c r="Q67" i="2"/>
  <c r="R67" i="2"/>
  <c r="S67" i="2"/>
  <c r="T67" i="2"/>
  <c r="U67" i="2"/>
  <c r="O68" i="2"/>
  <c r="P68" i="2"/>
  <c r="Q68" i="2"/>
  <c r="R68" i="2"/>
  <c r="S68" i="2"/>
  <c r="T68" i="2"/>
  <c r="U68" i="2"/>
  <c r="O69" i="2"/>
  <c r="P69" i="2"/>
  <c r="Q69" i="2"/>
  <c r="R69" i="2"/>
  <c r="S69" i="2"/>
  <c r="T69" i="2"/>
  <c r="U69" i="2"/>
  <c r="O70" i="2"/>
  <c r="P70" i="2"/>
  <c r="Q70" i="2"/>
  <c r="R70" i="2"/>
  <c r="S70" i="2"/>
  <c r="T70" i="2"/>
  <c r="U70" i="2"/>
  <c r="O71" i="2"/>
  <c r="P71" i="2"/>
  <c r="Q71" i="2"/>
  <c r="R71" i="2"/>
  <c r="S71" i="2"/>
  <c r="T71" i="2"/>
  <c r="U71" i="2"/>
  <c r="O72" i="2"/>
  <c r="P72" i="2"/>
  <c r="Q72" i="2"/>
  <c r="R72" i="2"/>
  <c r="S72" i="2"/>
  <c r="T72" i="2"/>
  <c r="U72" i="2"/>
  <c r="O73" i="2"/>
  <c r="P73" i="2"/>
  <c r="Q73" i="2"/>
  <c r="R73" i="2"/>
  <c r="S73" i="2"/>
  <c r="T73" i="2"/>
  <c r="U73" i="2"/>
  <c r="O74" i="2"/>
  <c r="P74" i="2"/>
  <c r="Q74" i="2"/>
  <c r="R74" i="2"/>
  <c r="S74" i="2"/>
  <c r="T74" i="2"/>
  <c r="U74" i="2"/>
  <c r="O75" i="2"/>
  <c r="P75" i="2"/>
  <c r="Q75" i="2"/>
  <c r="R75" i="2"/>
  <c r="S75" i="2"/>
  <c r="T75" i="2"/>
  <c r="U75" i="2"/>
  <c r="O76" i="2"/>
  <c r="P76" i="2"/>
  <c r="Q76" i="2"/>
  <c r="R76" i="2"/>
  <c r="S76" i="2"/>
  <c r="T76" i="2"/>
  <c r="U76" i="2"/>
  <c r="O77" i="2"/>
  <c r="P77" i="2"/>
  <c r="Q77" i="2"/>
  <c r="R77" i="2"/>
  <c r="S77" i="2"/>
  <c r="T77" i="2"/>
  <c r="U77" i="2"/>
  <c r="O78" i="2"/>
  <c r="P78" i="2"/>
  <c r="Q78" i="2"/>
  <c r="R78" i="2"/>
  <c r="S78" i="2"/>
  <c r="T78" i="2"/>
  <c r="U78" i="2"/>
  <c r="O79" i="2"/>
  <c r="P79" i="2"/>
  <c r="Q79" i="2"/>
  <c r="R79" i="2"/>
  <c r="S79" i="2"/>
  <c r="T79" i="2"/>
  <c r="U79" i="2"/>
  <c r="O80" i="2"/>
  <c r="P80" i="2"/>
  <c r="Q80" i="2"/>
  <c r="R80" i="2"/>
  <c r="S80" i="2"/>
  <c r="T80" i="2"/>
  <c r="U80" i="2"/>
  <c r="O81" i="2"/>
  <c r="P81" i="2"/>
  <c r="Q81" i="2"/>
  <c r="R81" i="2"/>
  <c r="S81" i="2"/>
  <c r="T81" i="2"/>
  <c r="U81" i="2"/>
  <c r="O82" i="2"/>
  <c r="P82" i="2"/>
  <c r="Q82" i="2"/>
  <c r="R82" i="2"/>
  <c r="S82" i="2"/>
  <c r="T82" i="2"/>
  <c r="U82" i="2"/>
  <c r="O83" i="2"/>
  <c r="P83" i="2"/>
  <c r="Q83" i="2"/>
  <c r="R83" i="2"/>
  <c r="S83" i="2"/>
  <c r="T83" i="2"/>
  <c r="U83" i="2"/>
  <c r="O84" i="2"/>
  <c r="P84" i="2"/>
  <c r="Q84" i="2"/>
  <c r="R84" i="2"/>
  <c r="S84" i="2"/>
  <c r="T84" i="2"/>
  <c r="U84" i="2"/>
  <c r="O85" i="2"/>
  <c r="P85" i="2"/>
  <c r="Q85" i="2"/>
  <c r="R85" i="2"/>
  <c r="S85" i="2"/>
  <c r="T85" i="2"/>
  <c r="U85" i="2"/>
  <c r="O86" i="2"/>
  <c r="P86" i="2"/>
  <c r="Q86" i="2"/>
  <c r="R86" i="2"/>
  <c r="S86" i="2"/>
  <c r="T86" i="2"/>
  <c r="U86" i="2"/>
  <c r="O87" i="2"/>
  <c r="P87" i="2"/>
  <c r="Q87" i="2"/>
  <c r="R87" i="2"/>
  <c r="S87" i="2"/>
  <c r="T87" i="2"/>
  <c r="U87" i="2"/>
  <c r="O88" i="2"/>
  <c r="P88" i="2"/>
  <c r="Q88" i="2"/>
  <c r="R88" i="2"/>
  <c r="S88" i="2"/>
  <c r="T88" i="2"/>
  <c r="U88" i="2"/>
  <c r="O89" i="2"/>
  <c r="P89" i="2"/>
  <c r="Q89" i="2"/>
  <c r="R89" i="2"/>
  <c r="S89" i="2"/>
  <c r="T89" i="2"/>
  <c r="U89" i="2"/>
  <c r="O90" i="2"/>
  <c r="P90" i="2"/>
  <c r="Q90" i="2"/>
  <c r="R90" i="2"/>
  <c r="S90" i="2"/>
  <c r="T90" i="2"/>
  <c r="U90" i="2"/>
  <c r="O91" i="2"/>
  <c r="P91" i="2"/>
  <c r="Q91" i="2"/>
  <c r="R91" i="2"/>
  <c r="S91" i="2"/>
  <c r="T91" i="2"/>
  <c r="U91" i="2"/>
  <c r="O92" i="2"/>
  <c r="P92" i="2"/>
  <c r="Q92" i="2"/>
  <c r="R92" i="2"/>
  <c r="S92" i="2"/>
  <c r="T92" i="2"/>
  <c r="U92" i="2"/>
  <c r="O93" i="2"/>
  <c r="P93" i="2"/>
  <c r="Q93" i="2"/>
  <c r="R93" i="2"/>
  <c r="S93" i="2"/>
  <c r="T93" i="2"/>
  <c r="U93" i="2"/>
  <c r="O94" i="2"/>
  <c r="P94" i="2"/>
  <c r="Q94" i="2"/>
  <c r="R94" i="2"/>
  <c r="S94" i="2"/>
  <c r="T94" i="2"/>
  <c r="U94" i="2"/>
  <c r="O95" i="2"/>
  <c r="P95" i="2"/>
  <c r="Q95" i="2"/>
  <c r="R95" i="2"/>
  <c r="S95" i="2"/>
  <c r="T95" i="2"/>
  <c r="U95" i="2"/>
  <c r="O96" i="2"/>
  <c r="P96" i="2"/>
  <c r="Q96" i="2"/>
  <c r="R96" i="2"/>
  <c r="S96" i="2"/>
  <c r="T96" i="2"/>
  <c r="U96" i="2"/>
  <c r="O97" i="2"/>
  <c r="P97" i="2"/>
  <c r="Q97" i="2"/>
  <c r="R97" i="2"/>
  <c r="S97" i="2"/>
  <c r="T97" i="2"/>
  <c r="U97" i="2"/>
  <c r="O98" i="2"/>
  <c r="P98" i="2"/>
  <c r="Q98" i="2"/>
  <c r="R98" i="2"/>
  <c r="S98" i="2"/>
  <c r="T98" i="2"/>
  <c r="U98" i="2"/>
  <c r="O99" i="2"/>
  <c r="P99" i="2"/>
  <c r="Q99" i="2"/>
  <c r="R99" i="2"/>
  <c r="S99" i="2"/>
  <c r="T99" i="2"/>
  <c r="U99" i="2"/>
  <c r="O100" i="2"/>
  <c r="P100" i="2"/>
  <c r="Q100" i="2"/>
  <c r="R100" i="2"/>
  <c r="S100" i="2"/>
  <c r="T100" i="2"/>
  <c r="U100" i="2"/>
  <c r="O101" i="2"/>
  <c r="P101" i="2"/>
  <c r="Q101" i="2"/>
  <c r="R101" i="2"/>
  <c r="S101" i="2"/>
  <c r="T101" i="2"/>
  <c r="U101" i="2"/>
  <c r="O102" i="2"/>
  <c r="P102" i="2"/>
  <c r="Q102" i="2"/>
  <c r="R102" i="2"/>
  <c r="S102" i="2"/>
  <c r="T102" i="2"/>
  <c r="U102" i="2"/>
  <c r="O103" i="2"/>
  <c r="P103" i="2"/>
  <c r="Q103" i="2"/>
  <c r="R103" i="2"/>
  <c r="S103" i="2"/>
  <c r="T103" i="2"/>
  <c r="U103" i="2"/>
  <c r="O104" i="2"/>
  <c r="P104" i="2"/>
  <c r="Q104" i="2"/>
  <c r="R104" i="2"/>
  <c r="S104" i="2"/>
  <c r="T104" i="2"/>
  <c r="U104" i="2"/>
  <c r="O105" i="2"/>
  <c r="P105" i="2"/>
  <c r="Q105" i="2"/>
  <c r="R105" i="2"/>
  <c r="S105" i="2"/>
  <c r="T105" i="2"/>
  <c r="U105" i="2"/>
  <c r="O106" i="2"/>
  <c r="P106" i="2"/>
  <c r="Q106" i="2"/>
  <c r="R106" i="2"/>
  <c r="S106" i="2"/>
  <c r="T106" i="2"/>
  <c r="U106" i="2"/>
  <c r="O107" i="2"/>
  <c r="P107" i="2"/>
  <c r="Q107" i="2"/>
  <c r="R107" i="2"/>
  <c r="S107" i="2"/>
  <c r="T107" i="2"/>
  <c r="U107" i="2"/>
  <c r="O108" i="2"/>
  <c r="P108" i="2"/>
  <c r="Q108" i="2"/>
  <c r="R108" i="2"/>
  <c r="S108" i="2"/>
  <c r="T108" i="2"/>
  <c r="U108" i="2"/>
  <c r="O109" i="2"/>
  <c r="P109" i="2"/>
  <c r="Q109" i="2"/>
  <c r="R109" i="2"/>
  <c r="S109" i="2"/>
  <c r="T109" i="2"/>
  <c r="U109" i="2"/>
  <c r="O110" i="2"/>
  <c r="P110" i="2"/>
  <c r="Q110" i="2"/>
  <c r="R110" i="2"/>
  <c r="S110" i="2"/>
  <c r="T110" i="2"/>
  <c r="U110" i="2"/>
  <c r="O111" i="2"/>
  <c r="P111" i="2"/>
  <c r="Q111" i="2"/>
  <c r="R111" i="2"/>
  <c r="S111" i="2"/>
  <c r="T111" i="2"/>
  <c r="U111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M62" i="2"/>
  <c r="M63" i="2" s="1"/>
  <c r="M64" i="2" s="1"/>
  <c r="M65" i="2" s="1"/>
  <c r="M66" i="2" s="1"/>
  <c r="M67" i="2" s="1"/>
  <c r="M68" i="2" s="1"/>
  <c r="M69" i="2" s="1"/>
  <c r="M70" i="2" s="1"/>
  <c r="M71" i="2" s="1"/>
  <c r="M72" i="2" s="1"/>
  <c r="M73" i="2" s="1"/>
  <c r="M74" i="2" s="1"/>
  <c r="M75" i="2" s="1"/>
  <c r="M76" i="2" s="1"/>
  <c r="M77" i="2" s="1"/>
  <c r="M78" i="2" s="1"/>
  <c r="M79" i="2" s="1"/>
  <c r="M80" i="2" s="1"/>
  <c r="M81" i="2" s="1"/>
  <c r="M82" i="2" s="1"/>
  <c r="M83" i="2" s="1"/>
  <c r="M84" i="2" s="1"/>
  <c r="M85" i="2" s="1"/>
  <c r="M86" i="2" s="1"/>
  <c r="M87" i="2" s="1"/>
  <c r="M88" i="2" s="1"/>
  <c r="M89" i="2" s="1"/>
  <c r="M90" i="2" s="1"/>
  <c r="M91" i="2" s="1"/>
  <c r="M92" i="2" s="1"/>
  <c r="M93" i="2" s="1"/>
  <c r="M94" i="2" s="1"/>
  <c r="M95" i="2" s="1"/>
  <c r="M96" i="2" s="1"/>
  <c r="M97" i="2" s="1"/>
  <c r="M98" i="2" s="1"/>
  <c r="M99" i="2" s="1"/>
  <c r="M100" i="2" s="1"/>
  <c r="M101" i="2" s="1"/>
  <c r="M102" i="2" s="1"/>
  <c r="M103" i="2" s="1"/>
  <c r="M104" i="2" s="1"/>
  <c r="M105" i="2" s="1"/>
  <c r="M106" i="2" s="1"/>
  <c r="M107" i="2" s="1"/>
  <c r="M108" i="2" s="1"/>
  <c r="M109" i="2" s="1"/>
  <c r="M110" i="2" s="1"/>
  <c r="M111" i="2" s="1"/>
  <c r="O8" i="2"/>
  <c r="P8" i="2"/>
  <c r="Q8" i="2"/>
  <c r="R8" i="2"/>
  <c r="S8" i="2"/>
  <c r="T8" i="2"/>
  <c r="U8" i="2"/>
  <c r="O9" i="2"/>
  <c r="P9" i="2"/>
  <c r="Q9" i="2"/>
  <c r="R9" i="2"/>
  <c r="S9" i="2"/>
  <c r="T9" i="2"/>
  <c r="U9" i="2"/>
  <c r="O10" i="2"/>
  <c r="P10" i="2"/>
  <c r="Q10" i="2"/>
  <c r="R10" i="2"/>
  <c r="S10" i="2"/>
  <c r="T10" i="2"/>
  <c r="U10" i="2"/>
  <c r="O11" i="2"/>
  <c r="P11" i="2"/>
  <c r="Q11" i="2"/>
  <c r="R11" i="2"/>
  <c r="S11" i="2"/>
  <c r="T11" i="2"/>
  <c r="U11" i="2"/>
  <c r="O12" i="2"/>
  <c r="P12" i="2"/>
  <c r="Q12" i="2"/>
  <c r="R12" i="2"/>
  <c r="S12" i="2"/>
  <c r="T12" i="2"/>
  <c r="U12" i="2"/>
  <c r="O13" i="2"/>
  <c r="P13" i="2"/>
  <c r="Q13" i="2"/>
  <c r="R13" i="2"/>
  <c r="S13" i="2"/>
  <c r="T13" i="2"/>
  <c r="U13" i="2"/>
  <c r="O14" i="2"/>
  <c r="P14" i="2"/>
  <c r="Q14" i="2"/>
  <c r="R14" i="2"/>
  <c r="S14" i="2"/>
  <c r="T14" i="2"/>
  <c r="U14" i="2"/>
  <c r="O15" i="2"/>
  <c r="P15" i="2"/>
  <c r="Q15" i="2"/>
  <c r="R15" i="2"/>
  <c r="S15" i="2"/>
  <c r="T15" i="2"/>
  <c r="U15" i="2"/>
  <c r="O16" i="2"/>
  <c r="P16" i="2"/>
  <c r="Q16" i="2"/>
  <c r="R16" i="2"/>
  <c r="S16" i="2"/>
  <c r="T16" i="2"/>
  <c r="U16" i="2"/>
  <c r="O17" i="2"/>
  <c r="P17" i="2"/>
  <c r="Q17" i="2"/>
  <c r="R17" i="2"/>
  <c r="S17" i="2"/>
  <c r="T17" i="2"/>
  <c r="U17" i="2"/>
  <c r="O18" i="2"/>
  <c r="P18" i="2"/>
  <c r="Q18" i="2"/>
  <c r="R18" i="2"/>
  <c r="S18" i="2"/>
  <c r="T18" i="2"/>
  <c r="U18" i="2"/>
  <c r="O19" i="2"/>
  <c r="P19" i="2"/>
  <c r="Q19" i="2"/>
  <c r="R19" i="2"/>
  <c r="S19" i="2"/>
  <c r="T19" i="2"/>
  <c r="U19" i="2"/>
  <c r="O20" i="2"/>
  <c r="P20" i="2"/>
  <c r="Q20" i="2"/>
  <c r="R20" i="2"/>
  <c r="S20" i="2"/>
  <c r="T20" i="2"/>
  <c r="U20" i="2"/>
  <c r="O21" i="2"/>
  <c r="P21" i="2"/>
  <c r="Q21" i="2"/>
  <c r="R21" i="2"/>
  <c r="S21" i="2"/>
  <c r="T21" i="2"/>
  <c r="U21" i="2"/>
  <c r="O22" i="2"/>
  <c r="P22" i="2"/>
  <c r="Q22" i="2"/>
  <c r="R22" i="2"/>
  <c r="S22" i="2"/>
  <c r="T22" i="2"/>
  <c r="U22" i="2"/>
  <c r="O23" i="2"/>
  <c r="P23" i="2"/>
  <c r="Q23" i="2"/>
  <c r="R23" i="2"/>
  <c r="S23" i="2"/>
  <c r="T23" i="2"/>
  <c r="U23" i="2"/>
  <c r="O24" i="2"/>
  <c r="P24" i="2"/>
  <c r="Q24" i="2"/>
  <c r="R24" i="2"/>
  <c r="S24" i="2"/>
  <c r="T24" i="2"/>
  <c r="U24" i="2"/>
  <c r="O25" i="2"/>
  <c r="P25" i="2"/>
  <c r="Q25" i="2"/>
  <c r="R25" i="2"/>
  <c r="S25" i="2"/>
  <c r="T25" i="2"/>
  <c r="U25" i="2"/>
  <c r="O26" i="2"/>
  <c r="P26" i="2"/>
  <c r="Q26" i="2"/>
  <c r="R26" i="2"/>
  <c r="S26" i="2"/>
  <c r="T26" i="2"/>
  <c r="U26" i="2"/>
  <c r="O27" i="2"/>
  <c r="P27" i="2"/>
  <c r="Q27" i="2"/>
  <c r="R27" i="2"/>
  <c r="S27" i="2"/>
  <c r="T27" i="2"/>
  <c r="U27" i="2"/>
  <c r="O28" i="2"/>
  <c r="P28" i="2"/>
  <c r="Q28" i="2"/>
  <c r="R28" i="2"/>
  <c r="S28" i="2"/>
  <c r="T28" i="2"/>
  <c r="U28" i="2"/>
  <c r="O29" i="2"/>
  <c r="P29" i="2"/>
  <c r="Q29" i="2"/>
  <c r="R29" i="2"/>
  <c r="S29" i="2"/>
  <c r="T29" i="2"/>
  <c r="U29" i="2"/>
  <c r="O30" i="2"/>
  <c r="P30" i="2"/>
  <c r="Q30" i="2"/>
  <c r="R30" i="2"/>
  <c r="S30" i="2"/>
  <c r="T30" i="2"/>
  <c r="U30" i="2"/>
  <c r="O31" i="2"/>
  <c r="P31" i="2"/>
  <c r="Q31" i="2"/>
  <c r="R31" i="2"/>
  <c r="S31" i="2"/>
  <c r="T31" i="2"/>
  <c r="U31" i="2"/>
  <c r="O32" i="2"/>
  <c r="P32" i="2"/>
  <c r="Q32" i="2"/>
  <c r="R32" i="2"/>
  <c r="S32" i="2"/>
  <c r="T32" i="2"/>
  <c r="U32" i="2"/>
  <c r="O33" i="2"/>
  <c r="P33" i="2"/>
  <c r="Q33" i="2"/>
  <c r="R33" i="2"/>
  <c r="S33" i="2"/>
  <c r="T33" i="2"/>
  <c r="U33" i="2"/>
  <c r="O34" i="2"/>
  <c r="P34" i="2"/>
  <c r="Q34" i="2"/>
  <c r="R34" i="2"/>
  <c r="S34" i="2"/>
  <c r="T34" i="2"/>
  <c r="U34" i="2"/>
  <c r="O35" i="2"/>
  <c r="P35" i="2"/>
  <c r="Q35" i="2"/>
  <c r="R35" i="2"/>
  <c r="S35" i="2"/>
  <c r="T35" i="2"/>
  <c r="U35" i="2"/>
  <c r="O36" i="2"/>
  <c r="P36" i="2"/>
  <c r="Q36" i="2"/>
  <c r="R36" i="2"/>
  <c r="S36" i="2"/>
  <c r="T36" i="2"/>
  <c r="U36" i="2"/>
  <c r="O37" i="2"/>
  <c r="P37" i="2"/>
  <c r="Q37" i="2"/>
  <c r="R37" i="2"/>
  <c r="S37" i="2"/>
  <c r="T37" i="2"/>
  <c r="U37" i="2"/>
  <c r="O38" i="2"/>
  <c r="P38" i="2"/>
  <c r="Q38" i="2"/>
  <c r="R38" i="2"/>
  <c r="S38" i="2"/>
  <c r="T38" i="2"/>
  <c r="U38" i="2"/>
  <c r="O39" i="2"/>
  <c r="P39" i="2"/>
  <c r="Q39" i="2"/>
  <c r="R39" i="2"/>
  <c r="S39" i="2"/>
  <c r="T39" i="2"/>
  <c r="U39" i="2"/>
  <c r="O40" i="2"/>
  <c r="P40" i="2"/>
  <c r="Q40" i="2"/>
  <c r="R40" i="2"/>
  <c r="S40" i="2"/>
  <c r="T40" i="2"/>
  <c r="U40" i="2"/>
  <c r="O41" i="2"/>
  <c r="P41" i="2"/>
  <c r="Q41" i="2"/>
  <c r="R41" i="2"/>
  <c r="S41" i="2"/>
  <c r="T41" i="2"/>
  <c r="U41" i="2"/>
  <c r="O42" i="2"/>
  <c r="P42" i="2"/>
  <c r="Q42" i="2"/>
  <c r="R42" i="2"/>
  <c r="S42" i="2"/>
  <c r="T42" i="2"/>
  <c r="U42" i="2"/>
  <c r="O43" i="2"/>
  <c r="P43" i="2"/>
  <c r="Q43" i="2"/>
  <c r="R43" i="2"/>
  <c r="S43" i="2"/>
  <c r="T43" i="2"/>
  <c r="U43" i="2"/>
  <c r="O44" i="2"/>
  <c r="P44" i="2"/>
  <c r="Q44" i="2"/>
  <c r="R44" i="2"/>
  <c r="S44" i="2"/>
  <c r="T44" i="2"/>
  <c r="U44" i="2"/>
  <c r="O45" i="2"/>
  <c r="P45" i="2"/>
  <c r="Q45" i="2"/>
  <c r="R45" i="2"/>
  <c r="S45" i="2"/>
  <c r="T45" i="2"/>
  <c r="U45" i="2"/>
  <c r="O46" i="2"/>
  <c r="P46" i="2"/>
  <c r="Q46" i="2"/>
  <c r="R46" i="2"/>
  <c r="S46" i="2"/>
  <c r="T46" i="2"/>
  <c r="U46" i="2"/>
  <c r="O47" i="2"/>
  <c r="P47" i="2"/>
  <c r="Q47" i="2"/>
  <c r="R47" i="2"/>
  <c r="S47" i="2"/>
  <c r="T47" i="2"/>
  <c r="U47" i="2"/>
  <c r="O48" i="2"/>
  <c r="P48" i="2"/>
  <c r="Q48" i="2"/>
  <c r="R48" i="2"/>
  <c r="S48" i="2"/>
  <c r="T48" i="2"/>
  <c r="U48" i="2"/>
  <c r="O49" i="2"/>
  <c r="P49" i="2"/>
  <c r="Q49" i="2"/>
  <c r="R49" i="2"/>
  <c r="S49" i="2"/>
  <c r="T49" i="2"/>
  <c r="U49" i="2"/>
  <c r="O50" i="2"/>
  <c r="P50" i="2"/>
  <c r="Q50" i="2"/>
  <c r="R50" i="2"/>
  <c r="S50" i="2"/>
  <c r="T50" i="2"/>
  <c r="U50" i="2"/>
  <c r="O51" i="2"/>
  <c r="P51" i="2"/>
  <c r="Q51" i="2"/>
  <c r="R51" i="2"/>
  <c r="S51" i="2"/>
  <c r="T51" i="2"/>
  <c r="U51" i="2"/>
  <c r="O52" i="2"/>
  <c r="P52" i="2"/>
  <c r="Q52" i="2"/>
  <c r="R52" i="2"/>
  <c r="S52" i="2"/>
  <c r="T52" i="2"/>
  <c r="U52" i="2"/>
  <c r="O53" i="2"/>
  <c r="P53" i="2"/>
  <c r="Q53" i="2"/>
  <c r="R53" i="2"/>
  <c r="S53" i="2"/>
  <c r="T53" i="2"/>
  <c r="U53" i="2"/>
  <c r="O54" i="2"/>
  <c r="P54" i="2"/>
  <c r="Q54" i="2"/>
  <c r="R54" i="2"/>
  <c r="S54" i="2"/>
  <c r="T54" i="2"/>
  <c r="U54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S9" i="1"/>
  <c r="S10" i="1"/>
  <c r="S11" i="1"/>
  <c r="S12" i="1"/>
  <c r="S13" i="1"/>
  <c r="S14" i="1"/>
  <c r="S15" i="1"/>
  <c r="S16" i="1"/>
  <c r="S17" i="1"/>
  <c r="S8" i="1"/>
  <c r="T7" i="1"/>
  <c r="U7" i="1" s="1"/>
  <c r="T13" i="1"/>
  <c r="U13" i="1" s="1"/>
  <c r="T14" i="1"/>
  <c r="U14" i="1" s="1"/>
  <c r="T12" i="1"/>
  <c r="U12" i="1" s="1"/>
  <c r="T11" i="1" l="1"/>
  <c r="U11" i="1" s="1"/>
  <c r="T10" i="1"/>
  <c r="U10" i="1" s="1"/>
  <c r="T9" i="1"/>
  <c r="U9" i="1" s="1"/>
  <c r="T8" i="1"/>
  <c r="U8" i="1" s="1"/>
</calcChain>
</file>

<file path=xl/sharedStrings.xml><?xml version="1.0" encoding="utf-8"?>
<sst xmlns="http://schemas.openxmlformats.org/spreadsheetml/2006/main" count="115" uniqueCount="32">
  <si>
    <t>Current data</t>
  </si>
  <si>
    <t>Depth</t>
  </si>
  <si>
    <t>Depth (m)</t>
  </si>
  <si>
    <t>Velocity (m/s)</t>
  </si>
  <si>
    <t xml:space="preserve">Velocity </t>
  </si>
  <si>
    <t>m/sec</t>
  </si>
  <si>
    <t>m</t>
  </si>
  <si>
    <t>Assumtions:</t>
  </si>
  <si>
    <t>A. constant acceleration during interval</t>
  </si>
  <si>
    <t>B. buoy is perfect velocoty follower, at end of delta t it has same velocoty as current</t>
  </si>
  <si>
    <t>Acceleration</t>
  </si>
  <si>
    <t>m/s/s</t>
  </si>
  <si>
    <t>mg</t>
  </si>
  <si>
    <t>Aceleration</t>
  </si>
  <si>
    <t>Example Data</t>
  </si>
  <si>
    <t>cm</t>
  </si>
  <si>
    <t>mm/sec</t>
  </si>
  <si>
    <t>17-FEB-1998 00</t>
  </si>
  <si>
    <t>18-FEB-1998 00</t>
  </si>
  <si>
    <t>Velocity N/S</t>
  </si>
  <si>
    <t>Velocity E/S</t>
  </si>
  <si>
    <t>Velocity E/W</t>
  </si>
  <si>
    <t>Velocity given in cm/s</t>
  </si>
  <si>
    <t>07-JUL-1998 00</t>
  </si>
  <si>
    <t>08-JUL-1998 00</t>
  </si>
  <si>
    <t>Float verticle velocity</t>
  </si>
  <si>
    <t>m/s</t>
  </si>
  <si>
    <t>Time (sec)</t>
  </si>
  <si>
    <t>Accel. E/W</t>
  </si>
  <si>
    <t>Accel. N/S</t>
  </si>
  <si>
    <t>Accel. E/S</t>
  </si>
  <si>
    <t>Acceleration (m/s/s)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</si>
</sst>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4">
    <xf numFmtId="0" fontId="0" fillId="0" borderId="0" xfId="0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 applyAlignment="1"/>
    <xf numFmtId="2" fontId="0" fillId="0" borderId="0" xfId="0" applyNumberFormat="1" applyBorder="1" applyAlignment="1"/>
    <xf numFmtId="11" fontId="0" fillId="0" borderId="0" xfId="0" applyNumberFormat="1" applyBorder="1" applyAlignment="1"/>
    <xf numFmtId="0" fontId="16" fillId="0" borderId="19" xfId="0" applyFont="1" applyBorder="1" applyAlignment="1"/>
    <xf numFmtId="0" fontId="16" fillId="0" borderId="19" xfId="0" applyFont="1" applyFill="1" applyBorder="1" applyAlignment="1"/>
    <xf numFmtId="0" fontId="0" fillId="0" borderId="10" xfId="0" applyBorder="1" applyAlignment="1"/>
    <xf numFmtId="0" fontId="0" fillId="0" borderId="10" xfId="0" applyFill="1" applyBorder="1" applyAlignment="1"/>
    <xf numFmtId="0" fontId="0" fillId="0" borderId="20" xfId="0" applyBorder="1" applyAlignment="1">
      <alignment horizontal="center"/>
    </xf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18" fillId="33" borderId="20" xfId="0" applyFont="1" applyFill="1" applyBorder="1" applyAlignment="1">
      <alignment horizontal="center"/>
    </xf>
    <xf numFmtId="0" fontId="18" fillId="34" borderId="20" xfId="0" applyFont="1" applyFill="1" applyBorder="1" applyAlignment="1">
      <alignment horizontal="center"/>
    </xf>
    <xf numFmtId="0" fontId="18" fillId="35" borderId="20" xfId="0" applyFont="1" applyFill="1" applyBorder="1" applyAlignment="1">
      <alignment horizontal="center"/>
    </xf>
    <xf numFmtId="0" fontId="18" fillId="36" borderId="20" xfId="0" applyFont="1" applyFill="1" applyBorder="1" applyAlignment="1">
      <alignment horizontal="center"/>
    </xf>
    <xf numFmtId="11" fontId="0" fillId="0" borderId="22" xfId="0" applyNumberFormat="1" applyBorder="1"/>
    <xf numFmtId="11" fontId="0" fillId="0" borderId="21" xfId="0" applyNumberFormat="1" applyBorder="1"/>
    <xf numFmtId="11" fontId="0" fillId="0" borderId="24" xfId="0" applyNumberFormat="1" applyBorder="1"/>
    <xf numFmtId="0" fontId="16" fillId="0" borderId="16" xfId="0" applyFont="1" applyBorder="1" applyAlignment="1">
      <alignment horizontal="center"/>
    </xf>
    <xf numFmtId="11" fontId="0" fillId="0" borderId="15" xfId="0" applyNumberFormat="1" applyBorder="1"/>
    <xf numFmtId="11" fontId="0" fillId="0" borderId="18" xfId="0" applyNumberFormat="1" applyBorder="1"/>
    <xf numFmtId="11" fontId="0" fillId="0" borderId="23" xfId="0" applyNumberFormat="1" applyBorder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15" fontId="16" fillId="0" borderId="24" xfId="0" applyNumberFormat="1" applyFont="1" applyBorder="1" applyAlignment="1">
      <alignment horizontal="center"/>
    </xf>
    <xf numFmtId="15" fontId="16" fillId="0" borderId="23" xfId="0" applyNumberFormat="1" applyFont="1" applyBorder="1" applyAlignment="1">
      <alignment horizontal="center"/>
    </xf>
    <xf numFmtId="15" fontId="16" fillId="0" borderId="17" xfId="0" applyNumberFormat="1" applyFont="1" applyBorder="1" applyAlignment="1">
      <alignment horizontal="center"/>
    </xf>
    <xf numFmtId="15" fontId="16" fillId="0" borderId="18" xfId="0" applyNumberFormat="1" applyFont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6" fillId="0" borderId="0" xfId="0" applyFont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07 - Jul</a:t>
            </a:r>
            <a:r>
              <a:rPr lang="en-US" baseline="0"/>
              <a:t> - 1998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'Extreme_central difference'!$N$4</c:f>
              <c:strCache>
                <c:ptCount val="1"/>
                <c:pt idx="0">
                  <c:v>Velocity N/S</c:v>
                </c:pt>
              </c:strCache>
            </c:strRef>
          </c:tx>
          <c:marker>
            <c:symbol val="none"/>
          </c:marker>
          <c:xVal>
            <c:numRef>
              <c:f>'Extreme_central difference'!$N$6:$N$56</c:f>
              <c:numCache>
                <c:formatCode>0.00E+00</c:formatCode>
                <c:ptCount val="51"/>
                <c:pt idx="0">
                  <c:v>0.1812</c:v>
                </c:pt>
                <c:pt idx="1">
                  <c:v>0.1812</c:v>
                </c:pt>
                <c:pt idx="2">
                  <c:v>0.1812</c:v>
                </c:pt>
                <c:pt idx="3">
                  <c:v>0.2036</c:v>
                </c:pt>
                <c:pt idx="4">
                  <c:v>0.21010000000000001</c:v>
                </c:pt>
                <c:pt idx="5">
                  <c:v>0.21199999999999999</c:v>
                </c:pt>
                <c:pt idx="6">
                  <c:v>0.21149999999999999</c:v>
                </c:pt>
                <c:pt idx="7">
                  <c:v>0.2127</c:v>
                </c:pt>
                <c:pt idx="8">
                  <c:v>0.21479999999999999</c:v>
                </c:pt>
                <c:pt idx="9">
                  <c:v>0.22140000000000001</c:v>
                </c:pt>
                <c:pt idx="10">
                  <c:v>0.2296</c:v>
                </c:pt>
                <c:pt idx="11">
                  <c:v>0.2402</c:v>
                </c:pt>
                <c:pt idx="12">
                  <c:v>0.24210000000000001</c:v>
                </c:pt>
                <c:pt idx="13">
                  <c:v>0.24</c:v>
                </c:pt>
                <c:pt idx="14">
                  <c:v>0.23079999999999998</c:v>
                </c:pt>
                <c:pt idx="15">
                  <c:v>0.2278</c:v>
                </c:pt>
                <c:pt idx="16">
                  <c:v>0.2291</c:v>
                </c:pt>
                <c:pt idx="17">
                  <c:v>0.23139999999999999</c:v>
                </c:pt>
                <c:pt idx="18">
                  <c:v>0.2324</c:v>
                </c:pt>
                <c:pt idx="19">
                  <c:v>0.23139999999999999</c:v>
                </c:pt>
                <c:pt idx="20">
                  <c:v>0.22500000000000001</c:v>
                </c:pt>
                <c:pt idx="21">
                  <c:v>0.21760000000000002</c:v>
                </c:pt>
                <c:pt idx="22">
                  <c:v>0.2112</c:v>
                </c:pt>
                <c:pt idx="23">
                  <c:v>0.2024</c:v>
                </c:pt>
                <c:pt idx="24">
                  <c:v>0.19190000000000002</c:v>
                </c:pt>
                <c:pt idx="25">
                  <c:v>0.1837</c:v>
                </c:pt>
                <c:pt idx="26">
                  <c:v>0.17370000000000002</c:v>
                </c:pt>
                <c:pt idx="27">
                  <c:v>0.161</c:v>
                </c:pt>
                <c:pt idx="28">
                  <c:v>0.1477</c:v>
                </c:pt>
                <c:pt idx="29">
                  <c:v>0.1346</c:v>
                </c:pt>
                <c:pt idx="30">
                  <c:v>0.1234</c:v>
                </c:pt>
                <c:pt idx="31">
                  <c:v>0.11460000000000001</c:v>
                </c:pt>
                <c:pt idx="32">
                  <c:v>0.1074</c:v>
                </c:pt>
                <c:pt idx="33">
                  <c:v>9.9739999999999995E-2</c:v>
                </c:pt>
                <c:pt idx="34">
                  <c:v>9.2600000000000002E-2</c:v>
                </c:pt>
                <c:pt idx="35">
                  <c:v>8.6180000000000007E-2</c:v>
                </c:pt>
                <c:pt idx="36">
                  <c:v>7.7869999999999995E-2</c:v>
                </c:pt>
                <c:pt idx="37">
                  <c:v>6.9889999999999994E-2</c:v>
                </c:pt>
                <c:pt idx="38">
                  <c:v>6.5099999999999991E-2</c:v>
                </c:pt>
                <c:pt idx="39">
                  <c:v>5.7980000000000004E-2</c:v>
                </c:pt>
                <c:pt idx="40">
                  <c:v>4.9299999999999997E-2</c:v>
                </c:pt>
                <c:pt idx="41">
                  <c:v>4.0379999999999999E-2</c:v>
                </c:pt>
                <c:pt idx="42">
                  <c:v>3.0619999999999998E-2</c:v>
                </c:pt>
                <c:pt idx="43">
                  <c:v>1.959E-2</c:v>
                </c:pt>
                <c:pt idx="44">
                  <c:v>7.4139999999999996E-3</c:v>
                </c:pt>
                <c:pt idx="45">
                  <c:v>-4.4729999999999995E-3</c:v>
                </c:pt>
                <c:pt idx="46">
                  <c:v>-1.405E-2</c:v>
                </c:pt>
                <c:pt idx="47">
                  <c:v>-2.3060000000000001E-2</c:v>
                </c:pt>
                <c:pt idx="48">
                  <c:v>-3.168E-2</c:v>
                </c:pt>
                <c:pt idx="49">
                  <c:v>-3.168E-2</c:v>
                </c:pt>
                <c:pt idx="50">
                  <c:v>-3.168E-2</c:v>
                </c:pt>
              </c:numCache>
            </c:numRef>
          </c:xVal>
          <c:yVal>
            <c:numRef>
              <c:f>'Extreme_central difference'!$M$6:$M$56</c:f>
              <c:numCache>
                <c:formatCode>General</c:formatCode>
                <c:ptCount val="5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'Extreme_central difference'!$O$4</c:f>
              <c:strCache>
                <c:ptCount val="1"/>
                <c:pt idx="0">
                  <c:v>Velocity E/W</c:v>
                </c:pt>
              </c:strCache>
            </c:strRef>
          </c:tx>
          <c:marker>
            <c:symbol val="none"/>
          </c:marker>
          <c:xVal>
            <c:numRef>
              <c:f>'Extreme_central difference'!$O$6:$O$56</c:f>
              <c:numCache>
                <c:formatCode>0.00E+00</c:formatCode>
                <c:ptCount val="51"/>
                <c:pt idx="0">
                  <c:v>4.7560000000000005E-2</c:v>
                </c:pt>
                <c:pt idx="1">
                  <c:v>4.7560000000000005E-2</c:v>
                </c:pt>
                <c:pt idx="2">
                  <c:v>4.7560000000000005E-2</c:v>
                </c:pt>
                <c:pt idx="3">
                  <c:v>5.604E-2</c:v>
                </c:pt>
                <c:pt idx="4">
                  <c:v>5.7060000000000007E-2</c:v>
                </c:pt>
                <c:pt idx="5">
                  <c:v>5.7050000000000003E-2</c:v>
                </c:pt>
                <c:pt idx="6">
                  <c:v>6.0359999999999997E-2</c:v>
                </c:pt>
                <c:pt idx="7">
                  <c:v>5.9020000000000003E-2</c:v>
                </c:pt>
                <c:pt idx="8">
                  <c:v>5.457E-2</c:v>
                </c:pt>
                <c:pt idx="9">
                  <c:v>4.7530000000000003E-2</c:v>
                </c:pt>
                <c:pt idx="10">
                  <c:v>4.3289999999999995E-2</c:v>
                </c:pt>
                <c:pt idx="11">
                  <c:v>4.3250000000000004E-2</c:v>
                </c:pt>
                <c:pt idx="12">
                  <c:v>4.3440000000000006E-2</c:v>
                </c:pt>
                <c:pt idx="13">
                  <c:v>4.3150000000000001E-2</c:v>
                </c:pt>
                <c:pt idx="14">
                  <c:v>4.0660000000000002E-2</c:v>
                </c:pt>
                <c:pt idx="15">
                  <c:v>3.4349999999999999E-2</c:v>
                </c:pt>
                <c:pt idx="16">
                  <c:v>2.5489999999999999E-2</c:v>
                </c:pt>
                <c:pt idx="17">
                  <c:v>9.1850000000000005E-3</c:v>
                </c:pt>
                <c:pt idx="18">
                  <c:v>-3.2400000000000003E-3</c:v>
                </c:pt>
                <c:pt idx="19">
                  <c:v>-9.8510000000000004E-3</c:v>
                </c:pt>
                <c:pt idx="20">
                  <c:v>-1.0580000000000001E-2</c:v>
                </c:pt>
                <c:pt idx="21">
                  <c:v>-9.1579999999999995E-3</c:v>
                </c:pt>
                <c:pt idx="22">
                  <c:v>-4.9769999999999997E-3</c:v>
                </c:pt>
                <c:pt idx="23">
                  <c:v>-4.1470000000000005E-3</c:v>
                </c:pt>
                <c:pt idx="24">
                  <c:v>-5.5500000000000002E-3</c:v>
                </c:pt>
                <c:pt idx="25">
                  <c:v>-6.169E-3</c:v>
                </c:pt>
                <c:pt idx="26">
                  <c:v>-7.3760000000000006E-3</c:v>
                </c:pt>
                <c:pt idx="27">
                  <c:v>-9.4669999999999997E-3</c:v>
                </c:pt>
                <c:pt idx="28">
                  <c:v>-1.068E-2</c:v>
                </c:pt>
                <c:pt idx="29">
                  <c:v>-1.1859999999999999E-2</c:v>
                </c:pt>
                <c:pt idx="30">
                  <c:v>-1.376E-2</c:v>
                </c:pt>
                <c:pt idx="31">
                  <c:v>-1.634E-2</c:v>
                </c:pt>
                <c:pt idx="32">
                  <c:v>-1.9390000000000001E-2</c:v>
                </c:pt>
                <c:pt idx="33">
                  <c:v>-2.2540000000000001E-2</c:v>
                </c:pt>
                <c:pt idx="34">
                  <c:v>-2.64E-2</c:v>
                </c:pt>
                <c:pt idx="35">
                  <c:v>-3.1329999999999997E-2</c:v>
                </c:pt>
                <c:pt idx="36">
                  <c:v>-3.4880000000000001E-2</c:v>
                </c:pt>
                <c:pt idx="37">
                  <c:v>-3.7919999999999995E-2</c:v>
                </c:pt>
                <c:pt idx="38">
                  <c:v>-4.0359999999999993E-2</c:v>
                </c:pt>
                <c:pt idx="39">
                  <c:v>-4.2350000000000006E-2</c:v>
                </c:pt>
                <c:pt idx="40">
                  <c:v>-4.4039999999999996E-2</c:v>
                </c:pt>
                <c:pt idx="41">
                  <c:v>-4.4729999999999999E-2</c:v>
                </c:pt>
                <c:pt idx="42">
                  <c:v>-4.3779999999999999E-2</c:v>
                </c:pt>
                <c:pt idx="43">
                  <c:v>-4.0379999999999999E-2</c:v>
                </c:pt>
                <c:pt idx="44">
                  <c:v>-3.916E-2</c:v>
                </c:pt>
                <c:pt idx="45">
                  <c:v>-3.909E-2</c:v>
                </c:pt>
                <c:pt idx="46">
                  <c:v>-4.1399999999999999E-2</c:v>
                </c:pt>
                <c:pt idx="47">
                  <c:v>-4.4699999999999997E-2</c:v>
                </c:pt>
                <c:pt idx="48">
                  <c:v>-4.8680000000000001E-2</c:v>
                </c:pt>
                <c:pt idx="49">
                  <c:v>-4.8680000000000001E-2</c:v>
                </c:pt>
                <c:pt idx="50">
                  <c:v>-4.8680000000000001E-2</c:v>
                </c:pt>
              </c:numCache>
            </c:numRef>
          </c:xVal>
          <c:yVal>
            <c:numRef>
              <c:f>'Extreme_central difference'!$M$6:$M$56</c:f>
              <c:numCache>
                <c:formatCode>General</c:formatCode>
                <c:ptCount val="5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12608"/>
        <c:axId val="59014528"/>
      </c:scatterChart>
      <c:valAx>
        <c:axId val="59012608"/>
        <c:scaling>
          <c:orientation val="minMax"/>
          <c:max val="0.4"/>
          <c:min val="-0.30000000000000004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Current velocity [m/s]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59014528"/>
        <c:crosses val="autoZero"/>
        <c:crossBetween val="midCat"/>
      </c:valAx>
      <c:valAx>
        <c:axId val="59014528"/>
        <c:scaling>
          <c:orientation val="maxMin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012608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08 - Jul - 1998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'Extreme_central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difference'!$P$117:$P$167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2.9489795918367298E-2</c:v>
                </c:pt>
                <c:pt idx="3">
                  <c:v>6.397959183673467E-2</c:v>
                </c:pt>
                <c:pt idx="4">
                  <c:v>6.7040816326530653E-2</c:v>
                </c:pt>
                <c:pt idx="5">
                  <c:v>5.2346938775510193E-2</c:v>
                </c:pt>
                <c:pt idx="6">
                  <c:v>3.0714285714285732E-2</c:v>
                </c:pt>
                <c:pt idx="7">
                  <c:v>1.6020408163265356E-2</c:v>
                </c:pt>
                <c:pt idx="8">
                  <c:v>3.367346938775479E-3</c:v>
                </c:pt>
                <c:pt idx="9">
                  <c:v>-6.7346938775510717E-3</c:v>
                </c:pt>
                <c:pt idx="10">
                  <c:v>-1.4795918367346951E-2</c:v>
                </c:pt>
                <c:pt idx="11">
                  <c:v>-2.591836734693875E-2</c:v>
                </c:pt>
                <c:pt idx="12">
                  <c:v>-3.3775510204081594E-2</c:v>
                </c:pt>
                <c:pt idx="13">
                  <c:v>-3.4591836734693855E-2</c:v>
                </c:pt>
                <c:pt idx="14">
                  <c:v>-3.040816326530614E-2</c:v>
                </c:pt>
                <c:pt idx="15">
                  <c:v>-2.4591836734693888E-2</c:v>
                </c:pt>
                <c:pt idx="16">
                  <c:v>-1.9489795918367352E-2</c:v>
                </c:pt>
                <c:pt idx="17">
                  <c:v>-1.5918367346938776E-2</c:v>
                </c:pt>
                <c:pt idx="18">
                  <c:v>-1.3979591836734681E-2</c:v>
                </c:pt>
                <c:pt idx="19">
                  <c:v>-9.4897959183673202E-3</c:v>
                </c:pt>
                <c:pt idx="20">
                  <c:v>-6.3265306122448801E-3</c:v>
                </c:pt>
                <c:pt idx="21">
                  <c:v>-1.0000000000000002E-2</c:v>
                </c:pt>
                <c:pt idx="22">
                  <c:v>-1.4081632653061258E-2</c:v>
                </c:pt>
                <c:pt idx="23">
                  <c:v>-1.5204081632653084E-2</c:v>
                </c:pt>
                <c:pt idx="24">
                  <c:v>-1.8571428571428534E-2</c:v>
                </c:pt>
                <c:pt idx="25">
                  <c:v>-2.2448979591836726E-2</c:v>
                </c:pt>
                <c:pt idx="26">
                  <c:v>-2.4795918367346955E-2</c:v>
                </c:pt>
                <c:pt idx="27">
                  <c:v>-2.3673469387755108E-2</c:v>
                </c:pt>
                <c:pt idx="28">
                  <c:v>-2.0775510204081638E-2</c:v>
                </c:pt>
                <c:pt idx="29">
                  <c:v>-2.1265306122448976E-2</c:v>
                </c:pt>
                <c:pt idx="30">
                  <c:v>-2.1265306122448976E-2</c:v>
                </c:pt>
                <c:pt idx="31">
                  <c:v>-1.9693877551020401E-2</c:v>
                </c:pt>
                <c:pt idx="32">
                  <c:v>-1.9785714285714292E-2</c:v>
                </c:pt>
                <c:pt idx="33">
                  <c:v>-2.0826530612244893E-2</c:v>
                </c:pt>
                <c:pt idx="34">
                  <c:v>-2.1591836734693875E-2</c:v>
                </c:pt>
                <c:pt idx="35">
                  <c:v>-2.1102040816326533E-2</c:v>
                </c:pt>
                <c:pt idx="36">
                  <c:v>-1.8591836734693872E-2</c:v>
                </c:pt>
                <c:pt idx="37">
                  <c:v>-1.1693877551020405E-2</c:v>
                </c:pt>
                <c:pt idx="38">
                  <c:v>-7.877551020408163E-3</c:v>
                </c:pt>
                <c:pt idx="39">
                  <c:v>-1.0392857142857143E-2</c:v>
                </c:pt>
                <c:pt idx="40">
                  <c:v>-1.1041836734693878E-2</c:v>
                </c:pt>
                <c:pt idx="41">
                  <c:v>-1.036020408163265E-2</c:v>
                </c:pt>
                <c:pt idx="42">
                  <c:v>-9.5448979591836753E-3</c:v>
                </c:pt>
                <c:pt idx="43">
                  <c:v>-7.2673469387755096E-3</c:v>
                </c:pt>
                <c:pt idx="44">
                  <c:v>-4.0153061224489786E-3</c:v>
                </c:pt>
                <c:pt idx="45">
                  <c:v>1.5377551020408159E-3</c:v>
                </c:pt>
                <c:pt idx="46">
                  <c:v>4.6153061224489785E-3</c:v>
                </c:pt>
                <c:pt idx="47">
                  <c:v>2.9336734693877547E-3</c:v>
                </c:pt>
                <c:pt idx="48">
                  <c:v>1.1316326530612241E-3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'Extreme_central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difference'!$Q$117:$Q$167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2.5944897959183668E-2</c:v>
                </c:pt>
                <c:pt idx="3">
                  <c:v>3.2108163265306126E-2</c:v>
                </c:pt>
                <c:pt idx="4">
                  <c:v>4.3571428571428563E-3</c:v>
                </c:pt>
                <c:pt idx="5">
                  <c:v>-1.5712244897959183E-2</c:v>
                </c:pt>
                <c:pt idx="6">
                  <c:v>-2.131316326530612E-2</c:v>
                </c:pt>
                <c:pt idx="7">
                  <c:v>-1.048061224489796E-2</c:v>
                </c:pt>
                <c:pt idx="8">
                  <c:v>-1.0546020408163265E-2</c:v>
                </c:pt>
                <c:pt idx="9">
                  <c:v>-1.781734693877551E-2</c:v>
                </c:pt>
                <c:pt idx="10">
                  <c:v>-2.5008163265306124E-2</c:v>
                </c:pt>
                <c:pt idx="11">
                  <c:v>-2.6418367346938771E-2</c:v>
                </c:pt>
                <c:pt idx="12">
                  <c:v>-2.055102040816326E-2</c:v>
                </c:pt>
                <c:pt idx="13">
                  <c:v>-8.6938775510204142E-3</c:v>
                </c:pt>
                <c:pt idx="14">
                  <c:v>2.7551020408163201E-3</c:v>
                </c:pt>
                <c:pt idx="15">
                  <c:v>7.0102040816326606E-3</c:v>
                </c:pt>
                <c:pt idx="16">
                  <c:v>6.775510204081632E-3</c:v>
                </c:pt>
                <c:pt idx="17">
                  <c:v>3.8571428571428485E-3</c:v>
                </c:pt>
                <c:pt idx="18">
                  <c:v>1.3775510204081674E-3</c:v>
                </c:pt>
                <c:pt idx="19">
                  <c:v>2.8571428571428823E-4</c:v>
                </c:pt>
                <c:pt idx="20">
                  <c:v>1.1122448979591843E-3</c:v>
                </c:pt>
                <c:pt idx="21">
                  <c:v>2.8265306122448992E-3</c:v>
                </c:pt>
                <c:pt idx="22">
                  <c:v>2.3775510204081616E-3</c:v>
                </c:pt>
                <c:pt idx="23">
                  <c:v>-5.40816326530615E-4</c:v>
                </c:pt>
                <c:pt idx="24">
                  <c:v>-5.387755102040816E-3</c:v>
                </c:pt>
                <c:pt idx="25">
                  <c:v>-9.0306122448979634E-3</c:v>
                </c:pt>
                <c:pt idx="26">
                  <c:v>-8.9387755102040851E-3</c:v>
                </c:pt>
                <c:pt idx="27">
                  <c:v>-7.2755102040816221E-3</c:v>
                </c:pt>
                <c:pt idx="28">
                  <c:v>-5.4693877551020304E-3</c:v>
                </c:pt>
                <c:pt idx="29">
                  <c:v>-6.0918367346938871E-3</c:v>
                </c:pt>
                <c:pt idx="30">
                  <c:v>-7.0204081632653098E-3</c:v>
                </c:pt>
                <c:pt idx="31">
                  <c:v>-7.1938775510204086E-3</c:v>
                </c:pt>
                <c:pt idx="32">
                  <c:v>-7.0000000000000053E-3</c:v>
                </c:pt>
                <c:pt idx="33">
                  <c:v>-6.7959183673469235E-3</c:v>
                </c:pt>
                <c:pt idx="34">
                  <c:v>-6.95918367346938E-3</c:v>
                </c:pt>
                <c:pt idx="35">
                  <c:v>-5.5102040816326697E-3</c:v>
                </c:pt>
                <c:pt idx="36">
                  <c:v>-3.2244897959183769E-3</c:v>
                </c:pt>
                <c:pt idx="37">
                  <c:v>-1.1428571428571388E-3</c:v>
                </c:pt>
                <c:pt idx="38">
                  <c:v>1.4591836734694024E-3</c:v>
                </c:pt>
                <c:pt idx="39">
                  <c:v>3.5510204081632621E-3</c:v>
                </c:pt>
                <c:pt idx="40">
                  <c:v>4.4081632653061118E-3</c:v>
                </c:pt>
                <c:pt idx="41">
                  <c:v>3.4591836734693916E-3</c:v>
                </c:pt>
                <c:pt idx="42">
                  <c:v>1.0204081632653071E-3</c:v>
                </c:pt>
                <c:pt idx="43">
                  <c:v>-4.8877551020408182E-3</c:v>
                </c:pt>
                <c:pt idx="44">
                  <c:v>-9.6530612244897923E-3</c:v>
                </c:pt>
                <c:pt idx="45">
                  <c:v>-6.8979591836734709E-3</c:v>
                </c:pt>
                <c:pt idx="46">
                  <c:v>-1.5306122448979606E-3</c:v>
                </c:pt>
                <c:pt idx="47">
                  <c:v>2.2653061224489931E-3</c:v>
                </c:pt>
                <c:pt idx="48">
                  <c:v>1.8877551020408205E-3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850496"/>
        <c:axId val="75852416"/>
      </c:scatterChart>
      <c:valAx>
        <c:axId val="75850496"/>
        <c:scaling>
          <c:orientation val="minMax"/>
          <c:max val="2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75852416"/>
        <c:crosses val="autoZero"/>
        <c:crossBetween val="midCat"/>
      </c:valAx>
      <c:valAx>
        <c:axId val="75852416"/>
        <c:scaling>
          <c:orientation val="minMax"/>
          <c:max val="8.0000000000000016E-2"/>
          <c:min val="-8.0000000000000016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[mg]</a:t>
                </a:r>
              </a:p>
            </c:rich>
          </c:tx>
          <c:layout/>
          <c:overlay val="0"/>
        </c:title>
        <c:numFmt formatCode="#,##0.000" sourceLinked="0"/>
        <c:majorTickMark val="out"/>
        <c:minorTickMark val="none"/>
        <c:tickLblPos val="nextTo"/>
        <c:crossAx val="75850496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17 - Feb - 1998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'Extreme_central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difference'!$R$117:$R$167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-2.2142857142857138E-2</c:v>
                </c:pt>
                <c:pt idx="3">
                  <c:v>-3.7959183673469392E-2</c:v>
                </c:pt>
                <c:pt idx="4">
                  <c:v>-3.0612244897959183E-2</c:v>
                </c:pt>
                <c:pt idx="5">
                  <c:v>-2.5204081632653058E-2</c:v>
                </c:pt>
                <c:pt idx="6">
                  <c:v>-1.6734693877551016E-2</c:v>
                </c:pt>
                <c:pt idx="7">
                  <c:v>-9.9999999999999742E-3</c:v>
                </c:pt>
                <c:pt idx="8">
                  <c:v>-1.2346938775510203E-2</c:v>
                </c:pt>
                <c:pt idx="9">
                  <c:v>-1.571428571428574E-2</c:v>
                </c:pt>
                <c:pt idx="10">
                  <c:v>-1.2040816326530618E-2</c:v>
                </c:pt>
                <c:pt idx="11">
                  <c:v>-7.3469387755102158E-3</c:v>
                </c:pt>
                <c:pt idx="12">
                  <c:v>-2.1428571428571334E-3</c:v>
                </c:pt>
                <c:pt idx="13">
                  <c:v>8.5714285714285892E-3</c:v>
                </c:pt>
                <c:pt idx="14">
                  <c:v>2.367346938775507E-2</c:v>
                </c:pt>
                <c:pt idx="15">
                  <c:v>3.5204081632653032E-2</c:v>
                </c:pt>
                <c:pt idx="16">
                  <c:v>3.7244897959183669E-2</c:v>
                </c:pt>
                <c:pt idx="17">
                  <c:v>3.7448979591836767E-2</c:v>
                </c:pt>
                <c:pt idx="18">
                  <c:v>4.4183673469387764E-2</c:v>
                </c:pt>
                <c:pt idx="19">
                  <c:v>5.2142857142857137E-2</c:v>
                </c:pt>
                <c:pt idx="20">
                  <c:v>5.7683673469387742E-2</c:v>
                </c:pt>
                <c:pt idx="21">
                  <c:v>6.0918367346938757E-2</c:v>
                </c:pt>
                <c:pt idx="22">
                  <c:v>5.9642857142857143E-2</c:v>
                </c:pt>
                <c:pt idx="23">
                  <c:v>5.4738775510204077E-2</c:v>
                </c:pt>
                <c:pt idx="24">
                  <c:v>4.6704081632653056E-2</c:v>
                </c:pt>
                <c:pt idx="25">
                  <c:v>3.3148979591836734E-2</c:v>
                </c:pt>
                <c:pt idx="26">
                  <c:v>1.446938775510204E-2</c:v>
                </c:pt>
                <c:pt idx="27">
                  <c:v>-2.5816326530612248E-3</c:v>
                </c:pt>
                <c:pt idx="28">
                  <c:v>-9.6020408163265299E-3</c:v>
                </c:pt>
                <c:pt idx="29">
                  <c:v>-9.5714285714285693E-3</c:v>
                </c:pt>
                <c:pt idx="30">
                  <c:v>-4.4489795918367337E-3</c:v>
                </c:pt>
                <c:pt idx="31">
                  <c:v>2.0816326530612244E-3</c:v>
                </c:pt>
                <c:pt idx="32">
                  <c:v>1.3571428571428567E-3</c:v>
                </c:pt>
                <c:pt idx="33">
                  <c:v>-2.6122448979591832E-3</c:v>
                </c:pt>
                <c:pt idx="34">
                  <c:v>-4.1979591836734708E-3</c:v>
                </c:pt>
                <c:pt idx="35">
                  <c:v>-5.9663265306122461E-3</c:v>
                </c:pt>
                <c:pt idx="36">
                  <c:v>-7.0948979591836728E-3</c:v>
                </c:pt>
                <c:pt idx="37">
                  <c:v>-7.8489795918367331E-3</c:v>
                </c:pt>
                <c:pt idx="38">
                  <c:v>-2.9520408163265306E-3</c:v>
                </c:pt>
                <c:pt idx="39">
                  <c:v>5.9459183673469381E-3</c:v>
                </c:pt>
                <c:pt idx="40">
                  <c:v>8.874489795918367E-3</c:v>
                </c:pt>
                <c:pt idx="41">
                  <c:v>6.4346938775510197E-3</c:v>
                </c:pt>
                <c:pt idx="42">
                  <c:v>6.8397959183673458E-3</c:v>
                </c:pt>
                <c:pt idx="43">
                  <c:v>4.118367346938775E-3</c:v>
                </c:pt>
                <c:pt idx="44">
                  <c:v>-3.6734693877551023E-3</c:v>
                </c:pt>
                <c:pt idx="45">
                  <c:v>-5.7306122448979591E-3</c:v>
                </c:pt>
                <c:pt idx="46">
                  <c:v>-6.3867346938775507E-3</c:v>
                </c:pt>
                <c:pt idx="47">
                  <c:v>-4.1122448979591804E-4</c:v>
                </c:pt>
                <c:pt idx="48">
                  <c:v>3.5102040816326523E-3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'Extreme_central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difference'!$S$117:$S$167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-1.6326530612244913E-2</c:v>
                </c:pt>
                <c:pt idx="3">
                  <c:v>-2.6122448979591845E-2</c:v>
                </c:pt>
                <c:pt idx="4">
                  <c:v>-1.7551020408163257E-2</c:v>
                </c:pt>
                <c:pt idx="5">
                  <c:v>-1.4999999999999991E-2</c:v>
                </c:pt>
                <c:pt idx="6">
                  <c:v>-1.2755102040816309E-2</c:v>
                </c:pt>
                <c:pt idx="7">
                  <c:v>-9.7959183673469348E-3</c:v>
                </c:pt>
                <c:pt idx="8">
                  <c:v>-1.2653061224489804E-2</c:v>
                </c:pt>
                <c:pt idx="9">
                  <c:v>-1.5479591836734696E-2</c:v>
                </c:pt>
                <c:pt idx="10">
                  <c:v>-1.2183673469387759E-2</c:v>
                </c:pt>
                <c:pt idx="11">
                  <c:v>-1.3408163265306122E-2</c:v>
                </c:pt>
                <c:pt idx="12">
                  <c:v>-1.8224489795918366E-2</c:v>
                </c:pt>
                <c:pt idx="13">
                  <c:v>-2.2714285714285711E-2</c:v>
                </c:pt>
                <c:pt idx="14">
                  <c:v>-2.21938775510204E-2</c:v>
                </c:pt>
                <c:pt idx="15">
                  <c:v>-1.6428571428571421E-2</c:v>
                </c:pt>
                <c:pt idx="16">
                  <c:v>-1.3234693877551022E-2</c:v>
                </c:pt>
                <c:pt idx="17">
                  <c:v>-1.0969387755102042E-2</c:v>
                </c:pt>
                <c:pt idx="18">
                  <c:v>-7.5204081632653068E-3</c:v>
                </c:pt>
                <c:pt idx="19">
                  <c:v>-1.4897959183673498E-3</c:v>
                </c:pt>
                <c:pt idx="20">
                  <c:v>2.7448979591836713E-3</c:v>
                </c:pt>
                <c:pt idx="21">
                  <c:v>1.32653061224495E-4</c:v>
                </c:pt>
                <c:pt idx="22">
                  <c:v>-6.7551020408163224E-3</c:v>
                </c:pt>
                <c:pt idx="23">
                  <c:v>-1.3408163265306122E-2</c:v>
                </c:pt>
                <c:pt idx="24">
                  <c:v>-1.7091836734693878E-2</c:v>
                </c:pt>
                <c:pt idx="25">
                  <c:v>-1.6718367346938778E-2</c:v>
                </c:pt>
                <c:pt idx="26">
                  <c:v>-1.3199387755102042E-2</c:v>
                </c:pt>
                <c:pt idx="27">
                  <c:v>-7.0183673469387756E-3</c:v>
                </c:pt>
                <c:pt idx="28">
                  <c:v>-9.5418367346938784E-4</c:v>
                </c:pt>
                <c:pt idx="29">
                  <c:v>4.9744897959183663E-3</c:v>
                </c:pt>
                <c:pt idx="30">
                  <c:v>8.0147959183673456E-3</c:v>
                </c:pt>
                <c:pt idx="31">
                  <c:v>6.5275510204081625E-3</c:v>
                </c:pt>
                <c:pt idx="32">
                  <c:v>7.3122448979591817E-3</c:v>
                </c:pt>
                <c:pt idx="33">
                  <c:v>5.6224489795918351E-3</c:v>
                </c:pt>
                <c:pt idx="34">
                  <c:v>-2.0510204081632634E-3</c:v>
                </c:pt>
                <c:pt idx="35">
                  <c:v>-7.8571428571428369E-4</c:v>
                </c:pt>
                <c:pt idx="36">
                  <c:v>6.5306122448979568E-3</c:v>
                </c:pt>
                <c:pt idx="37">
                  <c:v>7.8775510204081665E-3</c:v>
                </c:pt>
                <c:pt idx="38">
                  <c:v>7.693877551020409E-3</c:v>
                </c:pt>
                <c:pt idx="39">
                  <c:v>7.571428571428571E-3</c:v>
                </c:pt>
                <c:pt idx="40">
                  <c:v>5.7040816326530616E-3</c:v>
                </c:pt>
                <c:pt idx="41">
                  <c:v>4.3163265306122422E-3</c:v>
                </c:pt>
                <c:pt idx="42">
                  <c:v>5.8061224489795926E-3</c:v>
                </c:pt>
                <c:pt idx="43">
                  <c:v>1.153061224489795E-3</c:v>
                </c:pt>
                <c:pt idx="44">
                  <c:v>-2.0714285714285752E-3</c:v>
                </c:pt>
                <c:pt idx="45">
                  <c:v>9.1428571428571366E-3</c:v>
                </c:pt>
                <c:pt idx="46">
                  <c:v>9.5204081632653103E-3</c:v>
                </c:pt>
                <c:pt idx="47">
                  <c:v>-1.9387755102041087E-4</c:v>
                </c:pt>
                <c:pt idx="48">
                  <c:v>-7.7551020408164349E-4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2304"/>
        <c:axId val="76260864"/>
      </c:scatterChart>
      <c:valAx>
        <c:axId val="76242304"/>
        <c:scaling>
          <c:orientation val="minMax"/>
          <c:max val="2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76260864"/>
        <c:crosses val="autoZero"/>
        <c:crossBetween val="midCat"/>
      </c:valAx>
      <c:valAx>
        <c:axId val="76260864"/>
        <c:scaling>
          <c:orientation val="minMax"/>
          <c:max val="8.0000000000000016E-2"/>
          <c:min val="-8.0000000000000016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[mg]</a:t>
                </a:r>
              </a:p>
            </c:rich>
          </c:tx>
          <c:layout/>
          <c:overlay val="0"/>
        </c:title>
        <c:numFmt formatCode="#,##0.000" sourceLinked="0"/>
        <c:majorTickMark val="out"/>
        <c:minorTickMark val="none"/>
        <c:tickLblPos val="nextTo"/>
        <c:crossAx val="76242304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18 - Feb - 1998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'Extreme_central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difference'!$T$117:$T$167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-4.9193877551020415E-3</c:v>
                </c:pt>
                <c:pt idx="3">
                  <c:v>-4.5081632653061225E-3</c:v>
                </c:pt>
                <c:pt idx="4">
                  <c:v>1.9146938775510202E-3</c:v>
                </c:pt>
                <c:pt idx="5">
                  <c:v>2.0425510204081631E-3</c:v>
                </c:pt>
                <c:pt idx="6">
                  <c:v>-2.1830612244897957E-3</c:v>
                </c:pt>
                <c:pt idx="7">
                  <c:v>-7.6180612244897954E-3</c:v>
                </c:pt>
                <c:pt idx="8">
                  <c:v>-7.9295918367346934E-3</c:v>
                </c:pt>
                <c:pt idx="9">
                  <c:v>-6.4295918367346921E-3</c:v>
                </c:pt>
                <c:pt idx="10">
                  <c:v>-7.344897959183673E-3</c:v>
                </c:pt>
                <c:pt idx="11">
                  <c:v>-4.1122448979591837E-3</c:v>
                </c:pt>
                <c:pt idx="12">
                  <c:v>1.0918367346938755E-3</c:v>
                </c:pt>
                <c:pt idx="13">
                  <c:v>4.4489795918367337E-3</c:v>
                </c:pt>
                <c:pt idx="14">
                  <c:v>2.7857142857142855E-3</c:v>
                </c:pt>
                <c:pt idx="15">
                  <c:v>-3.2142857142857138E-3</c:v>
                </c:pt>
                <c:pt idx="16">
                  <c:v>-1.8051020408163261E-2</c:v>
                </c:pt>
                <c:pt idx="17">
                  <c:v>-3.1632653061224481E-2</c:v>
                </c:pt>
                <c:pt idx="18">
                  <c:v>-3.4499999999999996E-2</c:v>
                </c:pt>
                <c:pt idx="19">
                  <c:v>-2.5551020408163271E-2</c:v>
                </c:pt>
                <c:pt idx="20">
                  <c:v>-1.1214285714285715E-2</c:v>
                </c:pt>
                <c:pt idx="21">
                  <c:v>-3.5102040816326514E-3</c:v>
                </c:pt>
                <c:pt idx="22">
                  <c:v>1.0224489795918367E-2</c:v>
                </c:pt>
                <c:pt idx="23">
                  <c:v>2.6397959183673471E-2</c:v>
                </c:pt>
                <c:pt idx="24">
                  <c:v>3.2581632653061215E-2</c:v>
                </c:pt>
                <c:pt idx="25">
                  <c:v>3.0020408163265302E-2</c:v>
                </c:pt>
                <c:pt idx="26">
                  <c:v>2.4333673469387758E-2</c:v>
                </c:pt>
                <c:pt idx="27">
                  <c:v>1.3529591836734691E-2</c:v>
                </c:pt>
                <c:pt idx="28">
                  <c:v>3.3622448979591822E-3</c:v>
                </c:pt>
                <c:pt idx="29">
                  <c:v>-3.180612244897958E-3</c:v>
                </c:pt>
                <c:pt idx="30">
                  <c:v>-7.5836734693877552E-3</c:v>
                </c:pt>
                <c:pt idx="31">
                  <c:v>-8.6653061224489791E-3</c:v>
                </c:pt>
                <c:pt idx="32">
                  <c:v>-5.7244897959183652E-3</c:v>
                </c:pt>
                <c:pt idx="33">
                  <c:v>-9.183673469387734E-4</c:v>
                </c:pt>
                <c:pt idx="34">
                  <c:v>2.6632653061224466E-3</c:v>
                </c:pt>
                <c:pt idx="35">
                  <c:v>5.112244897959182E-3</c:v>
                </c:pt>
                <c:pt idx="36">
                  <c:v>4.3163265306122457E-3</c:v>
                </c:pt>
                <c:pt idx="37">
                  <c:v>-1.4081632653061235E-3</c:v>
                </c:pt>
                <c:pt idx="38">
                  <c:v>-5.9489795918367325E-3</c:v>
                </c:pt>
                <c:pt idx="39">
                  <c:v>-5.7959183673469399E-3</c:v>
                </c:pt>
                <c:pt idx="40">
                  <c:v>-5.5612244897959174E-3</c:v>
                </c:pt>
                <c:pt idx="41">
                  <c:v>-4.5204081632653059E-3</c:v>
                </c:pt>
                <c:pt idx="42">
                  <c:v>-2.3673469387755124E-3</c:v>
                </c:pt>
                <c:pt idx="43">
                  <c:v>-3.5102040816326514E-3</c:v>
                </c:pt>
                <c:pt idx="44">
                  <c:v>-5.9489795918367325E-3</c:v>
                </c:pt>
                <c:pt idx="45">
                  <c:v>-3.5816326530612235E-3</c:v>
                </c:pt>
                <c:pt idx="46">
                  <c:v>-3.0408163265306085E-3</c:v>
                </c:pt>
                <c:pt idx="47">
                  <c:v>-6.1020408163265294E-3</c:v>
                </c:pt>
                <c:pt idx="48">
                  <c:v>-3.6632653061224522E-3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'Extreme_central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difference'!$U$117:$U$167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8.3673469387755082E-3</c:v>
                </c:pt>
                <c:pt idx="3">
                  <c:v>1.2959183673469389E-2</c:v>
                </c:pt>
                <c:pt idx="4">
                  <c:v>7.4489795918367347E-3</c:v>
                </c:pt>
                <c:pt idx="5">
                  <c:v>2.7551020408163348E-3</c:v>
                </c:pt>
                <c:pt idx="6">
                  <c:v>-5.1020408163265354E-4</c:v>
                </c:pt>
                <c:pt idx="7">
                  <c:v>-1.1224489795918547E-3</c:v>
                </c:pt>
                <c:pt idx="8">
                  <c:v>1.6326530612245083E-3</c:v>
                </c:pt>
                <c:pt idx="9">
                  <c:v>3.8775510204081889E-3</c:v>
                </c:pt>
                <c:pt idx="10">
                  <c:v>1.6326530612244799E-3</c:v>
                </c:pt>
                <c:pt idx="11">
                  <c:v>-1.0204081632654769E-4</c:v>
                </c:pt>
                <c:pt idx="12">
                  <c:v>-2.0408163265306703E-4</c:v>
                </c:pt>
                <c:pt idx="13">
                  <c:v>1.3265306122448935E-3</c:v>
                </c:pt>
                <c:pt idx="14">
                  <c:v>7.1428571428572057E-4</c:v>
                </c:pt>
                <c:pt idx="15">
                  <c:v>-2.4489795918367198E-3</c:v>
                </c:pt>
                <c:pt idx="16">
                  <c:v>-1.6734693877551016E-2</c:v>
                </c:pt>
                <c:pt idx="17">
                  <c:v>-3.0918367346938782E-2</c:v>
                </c:pt>
                <c:pt idx="18">
                  <c:v>-3.3571428571428565E-2</c:v>
                </c:pt>
                <c:pt idx="19">
                  <c:v>-2.5826530612244884E-2</c:v>
                </c:pt>
                <c:pt idx="20">
                  <c:v>-1.5683673469387763E-2</c:v>
                </c:pt>
                <c:pt idx="21">
                  <c:v>-2.0591836734693888E-2</c:v>
                </c:pt>
                <c:pt idx="22">
                  <c:v>-2.2275510204081625E-2</c:v>
                </c:pt>
                <c:pt idx="23">
                  <c:v>-1.5459183673469391E-2</c:v>
                </c:pt>
                <c:pt idx="24">
                  <c:v>-1.3173469387755097E-2</c:v>
                </c:pt>
                <c:pt idx="25">
                  <c:v>-1.3918367346938772E-2</c:v>
                </c:pt>
                <c:pt idx="26">
                  <c:v>-1.4704081632653064E-2</c:v>
                </c:pt>
                <c:pt idx="27">
                  <c:v>-1.1704081632653057E-2</c:v>
                </c:pt>
                <c:pt idx="28">
                  <c:v>-6.7142857142857126E-3</c:v>
                </c:pt>
                <c:pt idx="29">
                  <c:v>-2.5612244897959199E-3</c:v>
                </c:pt>
                <c:pt idx="30">
                  <c:v>1.602040816326529E-3</c:v>
                </c:pt>
                <c:pt idx="31">
                  <c:v>4.1530612244897961E-3</c:v>
                </c:pt>
                <c:pt idx="32">
                  <c:v>5.4081632653061142E-4</c:v>
                </c:pt>
                <c:pt idx="33">
                  <c:v>-4.7551020408163232E-3</c:v>
                </c:pt>
                <c:pt idx="34">
                  <c:v>-6.3775510204081617E-3</c:v>
                </c:pt>
                <c:pt idx="35">
                  <c:v>-3.1224489795918381E-3</c:v>
                </c:pt>
                <c:pt idx="36">
                  <c:v>2.2959183673469407E-3</c:v>
                </c:pt>
                <c:pt idx="37">
                  <c:v>3.9693877551020404E-3</c:v>
                </c:pt>
                <c:pt idx="38">
                  <c:v>4.23469387755102E-3</c:v>
                </c:pt>
                <c:pt idx="39">
                  <c:v>3.8571428571428593E-3</c:v>
                </c:pt>
                <c:pt idx="40">
                  <c:v>9.5408163265306122E-3</c:v>
                </c:pt>
                <c:pt idx="41">
                  <c:v>1.4265306122448976E-2</c:v>
                </c:pt>
                <c:pt idx="42">
                  <c:v>1.1479591836734686E-2</c:v>
                </c:pt>
                <c:pt idx="43">
                  <c:v>7.6836734693877563E-3</c:v>
                </c:pt>
                <c:pt idx="44">
                  <c:v>5.2448979591836788E-3</c:v>
                </c:pt>
                <c:pt idx="45">
                  <c:v>5.8061224489795856E-3</c:v>
                </c:pt>
                <c:pt idx="46">
                  <c:v>7.9897959183673501E-3</c:v>
                </c:pt>
                <c:pt idx="47">
                  <c:v>1.0193877551020407E-2</c:v>
                </c:pt>
                <c:pt idx="48">
                  <c:v>5.5408163265306025E-3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74688"/>
        <c:axId val="89810048"/>
      </c:scatterChart>
      <c:valAx>
        <c:axId val="76274688"/>
        <c:scaling>
          <c:orientation val="minMax"/>
          <c:max val="25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89810048"/>
        <c:crosses val="autoZero"/>
        <c:crossBetween val="midCat"/>
      </c:valAx>
      <c:valAx>
        <c:axId val="89810048"/>
        <c:scaling>
          <c:orientation val="minMax"/>
          <c:max val="8.0000000000000016E-2"/>
          <c:min val="-8.0000000000000016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[mg]</a:t>
                </a:r>
              </a:p>
            </c:rich>
          </c:tx>
          <c:layout/>
          <c:overlay val="0"/>
        </c:title>
        <c:numFmt formatCode="#,##0.000" sourceLinked="0"/>
        <c:majorTickMark val="out"/>
        <c:minorTickMark val="none"/>
        <c:tickLblPos val="nextTo"/>
        <c:crossAx val="76274688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07 - Jul</a:t>
            </a:r>
            <a:r>
              <a:rPr lang="en-US" baseline="0"/>
              <a:t> - 1998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'Extreme_backward difference'!$N$4</c:f>
              <c:strCache>
                <c:ptCount val="1"/>
                <c:pt idx="0">
                  <c:v>Velocity N/S</c:v>
                </c:pt>
              </c:strCache>
            </c:strRef>
          </c:tx>
          <c:marker>
            <c:symbol val="none"/>
          </c:marker>
          <c:xVal>
            <c:numRef>
              <c:f>'Extreme_backward difference'!$N$6:$N$56</c:f>
              <c:numCache>
                <c:formatCode>0.00E+00</c:formatCode>
                <c:ptCount val="51"/>
                <c:pt idx="0">
                  <c:v>0.1812</c:v>
                </c:pt>
                <c:pt idx="1">
                  <c:v>0.1812</c:v>
                </c:pt>
                <c:pt idx="2">
                  <c:v>0.1812</c:v>
                </c:pt>
                <c:pt idx="3">
                  <c:v>0.2036</c:v>
                </c:pt>
                <c:pt idx="4">
                  <c:v>0.21010000000000001</c:v>
                </c:pt>
                <c:pt idx="5">
                  <c:v>0.21199999999999999</c:v>
                </c:pt>
                <c:pt idx="6">
                  <c:v>0.21149999999999999</c:v>
                </c:pt>
                <c:pt idx="7">
                  <c:v>0.2127</c:v>
                </c:pt>
                <c:pt idx="8">
                  <c:v>0.21479999999999999</c:v>
                </c:pt>
                <c:pt idx="9">
                  <c:v>0.22140000000000001</c:v>
                </c:pt>
                <c:pt idx="10">
                  <c:v>0.2296</c:v>
                </c:pt>
                <c:pt idx="11">
                  <c:v>0.2402</c:v>
                </c:pt>
                <c:pt idx="12">
                  <c:v>0.24210000000000001</c:v>
                </c:pt>
                <c:pt idx="13">
                  <c:v>0.24</c:v>
                </c:pt>
                <c:pt idx="14">
                  <c:v>0.23079999999999998</c:v>
                </c:pt>
                <c:pt idx="15">
                  <c:v>0.2278</c:v>
                </c:pt>
                <c:pt idx="16">
                  <c:v>0.2291</c:v>
                </c:pt>
                <c:pt idx="17">
                  <c:v>0.23139999999999999</c:v>
                </c:pt>
                <c:pt idx="18">
                  <c:v>0.2324</c:v>
                </c:pt>
                <c:pt idx="19">
                  <c:v>0.23139999999999999</c:v>
                </c:pt>
                <c:pt idx="20">
                  <c:v>0.22500000000000001</c:v>
                </c:pt>
                <c:pt idx="21">
                  <c:v>0.21760000000000002</c:v>
                </c:pt>
                <c:pt idx="22">
                  <c:v>0.2112</c:v>
                </c:pt>
                <c:pt idx="23">
                  <c:v>0.2024</c:v>
                </c:pt>
                <c:pt idx="24">
                  <c:v>0.19190000000000002</c:v>
                </c:pt>
                <c:pt idx="25">
                  <c:v>0.1837</c:v>
                </c:pt>
                <c:pt idx="26">
                  <c:v>0.17370000000000002</c:v>
                </c:pt>
                <c:pt idx="27">
                  <c:v>0.161</c:v>
                </c:pt>
                <c:pt idx="28">
                  <c:v>0.1477</c:v>
                </c:pt>
                <c:pt idx="29">
                  <c:v>0.1346</c:v>
                </c:pt>
                <c:pt idx="30">
                  <c:v>0.1234</c:v>
                </c:pt>
                <c:pt idx="31">
                  <c:v>0.11460000000000001</c:v>
                </c:pt>
                <c:pt idx="32">
                  <c:v>0.1074</c:v>
                </c:pt>
                <c:pt idx="33">
                  <c:v>9.9739999999999995E-2</c:v>
                </c:pt>
                <c:pt idx="34">
                  <c:v>9.2600000000000002E-2</c:v>
                </c:pt>
                <c:pt idx="35">
                  <c:v>8.6180000000000007E-2</c:v>
                </c:pt>
                <c:pt idx="36">
                  <c:v>7.7869999999999995E-2</c:v>
                </c:pt>
                <c:pt idx="37">
                  <c:v>6.9889999999999994E-2</c:v>
                </c:pt>
                <c:pt idx="38">
                  <c:v>6.5099999999999991E-2</c:v>
                </c:pt>
                <c:pt idx="39">
                  <c:v>5.7980000000000004E-2</c:v>
                </c:pt>
                <c:pt idx="40">
                  <c:v>4.9299999999999997E-2</c:v>
                </c:pt>
                <c:pt idx="41">
                  <c:v>4.0379999999999999E-2</c:v>
                </c:pt>
                <c:pt idx="42">
                  <c:v>3.0619999999999998E-2</c:v>
                </c:pt>
                <c:pt idx="43">
                  <c:v>1.959E-2</c:v>
                </c:pt>
                <c:pt idx="44">
                  <c:v>7.4139999999999996E-3</c:v>
                </c:pt>
                <c:pt idx="45">
                  <c:v>-4.4729999999999995E-3</c:v>
                </c:pt>
                <c:pt idx="46">
                  <c:v>-1.405E-2</c:v>
                </c:pt>
                <c:pt idx="47">
                  <c:v>-2.3060000000000001E-2</c:v>
                </c:pt>
                <c:pt idx="48">
                  <c:v>-3.168E-2</c:v>
                </c:pt>
                <c:pt idx="49">
                  <c:v>-3.168E-2</c:v>
                </c:pt>
                <c:pt idx="50">
                  <c:v>-3.168E-2</c:v>
                </c:pt>
              </c:numCache>
            </c:numRef>
          </c:xVal>
          <c:yVal>
            <c:numRef>
              <c:f>'Extreme_backward difference'!$M$6:$M$56</c:f>
              <c:numCache>
                <c:formatCode>General</c:formatCode>
                <c:ptCount val="5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'Extreme_backward difference'!$O$4</c:f>
              <c:strCache>
                <c:ptCount val="1"/>
                <c:pt idx="0">
                  <c:v>Velocity E/W</c:v>
                </c:pt>
              </c:strCache>
            </c:strRef>
          </c:tx>
          <c:marker>
            <c:symbol val="none"/>
          </c:marker>
          <c:xVal>
            <c:numRef>
              <c:f>'Extreme_backward difference'!$O$6:$O$56</c:f>
              <c:numCache>
                <c:formatCode>0.00E+00</c:formatCode>
                <c:ptCount val="51"/>
                <c:pt idx="0">
                  <c:v>4.7560000000000005E-2</c:v>
                </c:pt>
                <c:pt idx="1">
                  <c:v>4.7560000000000005E-2</c:v>
                </c:pt>
                <c:pt idx="2">
                  <c:v>4.7560000000000005E-2</c:v>
                </c:pt>
                <c:pt idx="3">
                  <c:v>5.604E-2</c:v>
                </c:pt>
                <c:pt idx="4">
                  <c:v>5.7060000000000007E-2</c:v>
                </c:pt>
                <c:pt idx="5">
                  <c:v>5.7050000000000003E-2</c:v>
                </c:pt>
                <c:pt idx="6">
                  <c:v>6.0359999999999997E-2</c:v>
                </c:pt>
                <c:pt idx="7">
                  <c:v>5.9020000000000003E-2</c:v>
                </c:pt>
                <c:pt idx="8">
                  <c:v>5.457E-2</c:v>
                </c:pt>
                <c:pt idx="9">
                  <c:v>4.7530000000000003E-2</c:v>
                </c:pt>
                <c:pt idx="10">
                  <c:v>4.3289999999999995E-2</c:v>
                </c:pt>
                <c:pt idx="11">
                  <c:v>4.3250000000000004E-2</c:v>
                </c:pt>
                <c:pt idx="12">
                  <c:v>4.3440000000000006E-2</c:v>
                </c:pt>
                <c:pt idx="13">
                  <c:v>4.3150000000000001E-2</c:v>
                </c:pt>
                <c:pt idx="14">
                  <c:v>4.0660000000000002E-2</c:v>
                </c:pt>
                <c:pt idx="15">
                  <c:v>3.4349999999999999E-2</c:v>
                </c:pt>
                <c:pt idx="16">
                  <c:v>2.5489999999999999E-2</c:v>
                </c:pt>
                <c:pt idx="17">
                  <c:v>9.1850000000000005E-3</c:v>
                </c:pt>
                <c:pt idx="18">
                  <c:v>-3.2400000000000003E-3</c:v>
                </c:pt>
                <c:pt idx="19">
                  <c:v>-9.8510000000000004E-3</c:v>
                </c:pt>
                <c:pt idx="20">
                  <c:v>-1.0580000000000001E-2</c:v>
                </c:pt>
                <c:pt idx="21">
                  <c:v>-9.1579999999999995E-3</c:v>
                </c:pt>
                <c:pt idx="22">
                  <c:v>-4.9769999999999997E-3</c:v>
                </c:pt>
                <c:pt idx="23">
                  <c:v>-4.1470000000000005E-3</c:v>
                </c:pt>
                <c:pt idx="24">
                  <c:v>-5.5500000000000002E-3</c:v>
                </c:pt>
                <c:pt idx="25">
                  <c:v>-6.169E-3</c:v>
                </c:pt>
                <c:pt idx="26">
                  <c:v>-7.3760000000000006E-3</c:v>
                </c:pt>
                <c:pt idx="27">
                  <c:v>-9.4669999999999997E-3</c:v>
                </c:pt>
                <c:pt idx="28">
                  <c:v>-1.068E-2</c:v>
                </c:pt>
                <c:pt idx="29">
                  <c:v>-1.1859999999999999E-2</c:v>
                </c:pt>
                <c:pt idx="30">
                  <c:v>-1.376E-2</c:v>
                </c:pt>
                <c:pt idx="31">
                  <c:v>-1.634E-2</c:v>
                </c:pt>
                <c:pt idx="32">
                  <c:v>-1.9390000000000001E-2</c:v>
                </c:pt>
                <c:pt idx="33">
                  <c:v>-2.2540000000000001E-2</c:v>
                </c:pt>
                <c:pt idx="34">
                  <c:v>-2.64E-2</c:v>
                </c:pt>
                <c:pt idx="35">
                  <c:v>-3.1329999999999997E-2</c:v>
                </c:pt>
                <c:pt idx="36">
                  <c:v>-3.4880000000000001E-2</c:v>
                </c:pt>
                <c:pt idx="37">
                  <c:v>-3.7919999999999995E-2</c:v>
                </c:pt>
                <c:pt idx="38">
                  <c:v>-4.0359999999999993E-2</c:v>
                </c:pt>
                <c:pt idx="39">
                  <c:v>-4.2350000000000006E-2</c:v>
                </c:pt>
                <c:pt idx="40">
                  <c:v>-4.4039999999999996E-2</c:v>
                </c:pt>
                <c:pt idx="41">
                  <c:v>-4.4729999999999999E-2</c:v>
                </c:pt>
                <c:pt idx="42">
                  <c:v>-4.3779999999999999E-2</c:v>
                </c:pt>
                <c:pt idx="43">
                  <c:v>-4.0379999999999999E-2</c:v>
                </c:pt>
                <c:pt idx="44">
                  <c:v>-3.916E-2</c:v>
                </c:pt>
                <c:pt idx="45">
                  <c:v>-3.909E-2</c:v>
                </c:pt>
                <c:pt idx="46">
                  <c:v>-4.1399999999999999E-2</c:v>
                </c:pt>
                <c:pt idx="47">
                  <c:v>-4.4699999999999997E-2</c:v>
                </c:pt>
                <c:pt idx="48">
                  <c:v>-4.8680000000000001E-2</c:v>
                </c:pt>
                <c:pt idx="49">
                  <c:v>-4.8680000000000001E-2</c:v>
                </c:pt>
                <c:pt idx="50">
                  <c:v>-4.8680000000000001E-2</c:v>
                </c:pt>
              </c:numCache>
            </c:numRef>
          </c:xVal>
          <c:yVal>
            <c:numRef>
              <c:f>'Extreme_backward difference'!$M$6:$M$56</c:f>
              <c:numCache>
                <c:formatCode>General</c:formatCode>
                <c:ptCount val="5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739648"/>
        <c:axId val="29844224"/>
      </c:scatterChart>
      <c:valAx>
        <c:axId val="29739648"/>
        <c:scaling>
          <c:orientation val="minMax"/>
          <c:max val="0.4"/>
          <c:min val="-0.30000000000000004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Current velocity [m/s]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29844224"/>
        <c:crosses val="autoZero"/>
        <c:crossBetween val="midCat"/>
      </c:valAx>
      <c:valAx>
        <c:axId val="29844224"/>
        <c:scaling>
          <c:orientation val="maxMin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739648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08 - Jul</a:t>
            </a:r>
            <a:r>
              <a:rPr lang="en-US" baseline="0"/>
              <a:t> - 1998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'Extreme_backward difference'!$N$4</c:f>
              <c:strCache>
                <c:ptCount val="1"/>
                <c:pt idx="0">
                  <c:v>Velocity N/S</c:v>
                </c:pt>
              </c:strCache>
            </c:strRef>
          </c:tx>
          <c:marker>
            <c:symbol val="none"/>
          </c:marker>
          <c:xVal>
            <c:numRef>
              <c:f>'Extreme_backward difference'!$P$6:$P$56</c:f>
              <c:numCache>
                <c:formatCode>0.00E+00</c:formatCode>
                <c:ptCount val="51"/>
                <c:pt idx="0">
                  <c:v>0.16440000000000002</c:v>
                </c:pt>
                <c:pt idx="1">
                  <c:v>0.16440000000000002</c:v>
                </c:pt>
                <c:pt idx="2">
                  <c:v>0.16440000000000002</c:v>
                </c:pt>
                <c:pt idx="3">
                  <c:v>0.19329999999999997</c:v>
                </c:pt>
                <c:pt idx="4">
                  <c:v>0.2271</c:v>
                </c:pt>
                <c:pt idx="5">
                  <c:v>0.25900000000000001</c:v>
                </c:pt>
                <c:pt idx="6">
                  <c:v>0.27839999999999998</c:v>
                </c:pt>
                <c:pt idx="7">
                  <c:v>0.28910000000000002</c:v>
                </c:pt>
                <c:pt idx="8">
                  <c:v>0.29410000000000003</c:v>
                </c:pt>
                <c:pt idx="9">
                  <c:v>0.29239999999999999</c:v>
                </c:pt>
                <c:pt idx="10">
                  <c:v>0.28749999999999998</c:v>
                </c:pt>
                <c:pt idx="11">
                  <c:v>0.27789999999999998</c:v>
                </c:pt>
                <c:pt idx="12">
                  <c:v>0.2621</c:v>
                </c:pt>
                <c:pt idx="13">
                  <c:v>0.24480000000000002</c:v>
                </c:pt>
                <c:pt idx="14">
                  <c:v>0.22820000000000001</c:v>
                </c:pt>
                <c:pt idx="15">
                  <c:v>0.215</c:v>
                </c:pt>
                <c:pt idx="16">
                  <c:v>0.2041</c:v>
                </c:pt>
                <c:pt idx="17">
                  <c:v>0.19589999999999999</c:v>
                </c:pt>
                <c:pt idx="18">
                  <c:v>0.1885</c:v>
                </c:pt>
                <c:pt idx="19">
                  <c:v>0.1822</c:v>
                </c:pt>
                <c:pt idx="20">
                  <c:v>0.17920000000000003</c:v>
                </c:pt>
                <c:pt idx="21">
                  <c:v>0.17600000000000002</c:v>
                </c:pt>
                <c:pt idx="22">
                  <c:v>0.16940000000000002</c:v>
                </c:pt>
                <c:pt idx="23">
                  <c:v>0.16219999999999998</c:v>
                </c:pt>
                <c:pt idx="24">
                  <c:v>0.1545</c:v>
                </c:pt>
                <c:pt idx="25">
                  <c:v>0.14400000000000002</c:v>
                </c:pt>
                <c:pt idx="26">
                  <c:v>0.13250000000000001</c:v>
                </c:pt>
                <c:pt idx="27">
                  <c:v>0.1197</c:v>
                </c:pt>
                <c:pt idx="28">
                  <c:v>0.10929999999999999</c:v>
                </c:pt>
                <c:pt idx="29">
                  <c:v>9.9339999999999998E-2</c:v>
                </c:pt>
                <c:pt idx="30">
                  <c:v>8.8459999999999997E-2</c:v>
                </c:pt>
                <c:pt idx="31">
                  <c:v>7.85E-2</c:v>
                </c:pt>
                <c:pt idx="32">
                  <c:v>6.9159999999999999E-2</c:v>
                </c:pt>
                <c:pt idx="33">
                  <c:v>5.9109999999999996E-2</c:v>
                </c:pt>
                <c:pt idx="34">
                  <c:v>4.8750000000000002E-2</c:v>
                </c:pt>
                <c:pt idx="35">
                  <c:v>3.7949999999999998E-2</c:v>
                </c:pt>
                <c:pt idx="36">
                  <c:v>2.8069999999999998E-2</c:v>
                </c:pt>
                <c:pt idx="37">
                  <c:v>1.9730000000000001E-2</c:v>
                </c:pt>
                <c:pt idx="38">
                  <c:v>1.661E-2</c:v>
                </c:pt>
                <c:pt idx="39">
                  <c:v>1.201E-2</c:v>
                </c:pt>
                <c:pt idx="40">
                  <c:v>6.4249999999999993E-3</c:v>
                </c:pt>
                <c:pt idx="41">
                  <c:v>1.189E-3</c:v>
                </c:pt>
                <c:pt idx="42">
                  <c:v>-3.7280000000000004E-3</c:v>
                </c:pt>
                <c:pt idx="43">
                  <c:v>-8.1650000000000004E-3</c:v>
                </c:pt>
                <c:pt idx="44">
                  <c:v>-1.085E-2</c:v>
                </c:pt>
                <c:pt idx="45">
                  <c:v>-1.21E-2</c:v>
                </c:pt>
                <c:pt idx="46">
                  <c:v>-9.3430000000000006E-3</c:v>
                </c:pt>
                <c:pt idx="47">
                  <c:v>-7.5770000000000004E-3</c:v>
                </c:pt>
                <c:pt idx="48">
                  <c:v>-6.4680000000000007E-3</c:v>
                </c:pt>
                <c:pt idx="49">
                  <c:v>-6.4680000000000007E-3</c:v>
                </c:pt>
                <c:pt idx="50">
                  <c:v>-6.4680000000000007E-3</c:v>
                </c:pt>
              </c:numCache>
            </c:numRef>
          </c:xVal>
          <c:yVal>
            <c:numRef>
              <c:f>'Extreme_backward difference'!$M$6:$M$56</c:f>
              <c:numCache>
                <c:formatCode>General</c:formatCode>
                <c:ptCount val="5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'Extreme_backward difference'!$O$4</c:f>
              <c:strCache>
                <c:ptCount val="1"/>
                <c:pt idx="0">
                  <c:v>Velocity E/W</c:v>
                </c:pt>
              </c:strCache>
            </c:strRef>
          </c:tx>
          <c:marker>
            <c:symbol val="none"/>
          </c:marker>
          <c:xVal>
            <c:numRef>
              <c:f>'Extreme_backward difference'!$Q$6:$Q$56</c:f>
              <c:numCache>
                <c:formatCode>0.00E+00</c:formatCode>
                <c:ptCount val="51"/>
                <c:pt idx="0">
                  <c:v>-7.8859999999999989E-3</c:v>
                </c:pt>
                <c:pt idx="1">
                  <c:v>-7.8859999999999989E-3</c:v>
                </c:pt>
                <c:pt idx="2">
                  <c:v>-7.8859999999999989E-3</c:v>
                </c:pt>
                <c:pt idx="3">
                  <c:v>1.754E-2</c:v>
                </c:pt>
                <c:pt idx="4">
                  <c:v>2.358E-2</c:v>
                </c:pt>
                <c:pt idx="5">
                  <c:v>2.181E-2</c:v>
                </c:pt>
                <c:pt idx="6">
                  <c:v>8.182E-3</c:v>
                </c:pt>
                <c:pt idx="7">
                  <c:v>9.2310000000000005E-4</c:v>
                </c:pt>
                <c:pt idx="8">
                  <c:v>-2.0890000000000001E-3</c:v>
                </c:pt>
                <c:pt idx="9">
                  <c:v>-9.4120000000000002E-3</c:v>
                </c:pt>
                <c:pt idx="10">
                  <c:v>-1.9550000000000001E-2</c:v>
                </c:pt>
                <c:pt idx="11">
                  <c:v>-3.3919999999999999E-2</c:v>
                </c:pt>
                <c:pt idx="12">
                  <c:v>-4.5439999999999994E-2</c:v>
                </c:pt>
                <c:pt idx="13">
                  <c:v>-5.4059999999999997E-2</c:v>
                </c:pt>
                <c:pt idx="14">
                  <c:v>-5.3960000000000001E-2</c:v>
                </c:pt>
                <c:pt idx="15">
                  <c:v>-5.1360000000000003E-2</c:v>
                </c:pt>
                <c:pt idx="16">
                  <c:v>-4.7089999999999993E-2</c:v>
                </c:pt>
                <c:pt idx="17">
                  <c:v>-4.4720000000000003E-2</c:v>
                </c:pt>
                <c:pt idx="18">
                  <c:v>-4.3310000000000001E-2</c:v>
                </c:pt>
                <c:pt idx="19">
                  <c:v>-4.3369999999999999E-2</c:v>
                </c:pt>
                <c:pt idx="20">
                  <c:v>-4.3029999999999999E-2</c:v>
                </c:pt>
                <c:pt idx="21">
                  <c:v>-4.2279999999999998E-2</c:v>
                </c:pt>
                <c:pt idx="22">
                  <c:v>-4.0259999999999997E-2</c:v>
                </c:pt>
                <c:pt idx="23">
                  <c:v>-3.9949999999999999E-2</c:v>
                </c:pt>
                <c:pt idx="24">
                  <c:v>-4.079E-2</c:v>
                </c:pt>
                <c:pt idx="25">
                  <c:v>-4.5229999999999999E-2</c:v>
                </c:pt>
                <c:pt idx="26">
                  <c:v>-4.9640000000000004E-2</c:v>
                </c:pt>
                <c:pt idx="27">
                  <c:v>-5.3990000000000003E-2</c:v>
                </c:pt>
                <c:pt idx="28">
                  <c:v>-5.6769999999999994E-2</c:v>
                </c:pt>
                <c:pt idx="29">
                  <c:v>-5.9349999999999993E-2</c:v>
                </c:pt>
                <c:pt idx="30">
                  <c:v>-6.2740000000000004E-2</c:v>
                </c:pt>
                <c:pt idx="31">
                  <c:v>-6.6229999999999997E-2</c:v>
                </c:pt>
                <c:pt idx="32">
                  <c:v>-6.9790000000000005E-2</c:v>
                </c:pt>
                <c:pt idx="33">
                  <c:v>-7.3090000000000002E-2</c:v>
                </c:pt>
                <c:pt idx="34">
                  <c:v>-7.644999999999999E-2</c:v>
                </c:pt>
                <c:pt idx="35">
                  <c:v>-7.9909999999999995E-2</c:v>
                </c:pt>
                <c:pt idx="36">
                  <c:v>-8.1850000000000006E-2</c:v>
                </c:pt>
                <c:pt idx="37">
                  <c:v>-8.3070000000000005E-2</c:v>
                </c:pt>
                <c:pt idx="38">
                  <c:v>-8.2970000000000002E-2</c:v>
                </c:pt>
                <c:pt idx="39">
                  <c:v>-8.163999999999999E-2</c:v>
                </c:pt>
                <c:pt idx="40">
                  <c:v>-7.9490000000000005E-2</c:v>
                </c:pt>
                <c:pt idx="41">
                  <c:v>-7.732E-2</c:v>
                </c:pt>
                <c:pt idx="42">
                  <c:v>-7.6100000000000001E-2</c:v>
                </c:pt>
                <c:pt idx="43">
                  <c:v>-7.6319999999999999E-2</c:v>
                </c:pt>
                <c:pt idx="44">
                  <c:v>-8.0890000000000004E-2</c:v>
                </c:pt>
                <c:pt idx="45">
                  <c:v>-8.5779999999999995E-2</c:v>
                </c:pt>
                <c:pt idx="46">
                  <c:v>-8.7650000000000006E-2</c:v>
                </c:pt>
                <c:pt idx="47">
                  <c:v>-8.7279999999999996E-2</c:v>
                </c:pt>
                <c:pt idx="48">
                  <c:v>-8.5429999999999992E-2</c:v>
                </c:pt>
                <c:pt idx="49">
                  <c:v>-8.5429999999999992E-2</c:v>
                </c:pt>
                <c:pt idx="50">
                  <c:v>-8.5429999999999992E-2</c:v>
                </c:pt>
              </c:numCache>
            </c:numRef>
          </c:xVal>
          <c:yVal>
            <c:numRef>
              <c:f>'Extreme_backward difference'!$M$6:$M$56</c:f>
              <c:numCache>
                <c:formatCode>General</c:formatCode>
                <c:ptCount val="5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459328"/>
        <c:axId val="87461248"/>
      </c:scatterChart>
      <c:valAx>
        <c:axId val="87459328"/>
        <c:scaling>
          <c:orientation val="minMax"/>
          <c:max val="0.4"/>
          <c:min val="-0.30000000000000004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Current Velocity [m/s]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87461248"/>
        <c:crosses val="autoZero"/>
        <c:crossBetween val="midCat"/>
      </c:valAx>
      <c:valAx>
        <c:axId val="87461248"/>
        <c:scaling>
          <c:orientation val="maxMin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7459328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17 - Feb</a:t>
            </a:r>
            <a:r>
              <a:rPr lang="en-US" baseline="0"/>
              <a:t>- 1998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'Extreme_backward difference'!$N$4</c:f>
              <c:strCache>
                <c:ptCount val="1"/>
                <c:pt idx="0">
                  <c:v>Velocity N/S</c:v>
                </c:pt>
              </c:strCache>
            </c:strRef>
          </c:tx>
          <c:marker>
            <c:symbol val="none"/>
          </c:marker>
          <c:xVal>
            <c:numRef>
              <c:f>'Extreme_backward difference'!$R$6:$R$56</c:f>
              <c:numCache>
                <c:formatCode>0.00E+00</c:formatCode>
                <c:ptCount val="51"/>
                <c:pt idx="0">
                  <c:v>-0.15909999999999999</c:v>
                </c:pt>
                <c:pt idx="1">
                  <c:v>-0.15909999999999999</c:v>
                </c:pt>
                <c:pt idx="2">
                  <c:v>-0.15909999999999999</c:v>
                </c:pt>
                <c:pt idx="3">
                  <c:v>-0.18079999999999999</c:v>
                </c:pt>
                <c:pt idx="4">
                  <c:v>-0.1963</c:v>
                </c:pt>
                <c:pt idx="5">
                  <c:v>-0.21079999999999999</c:v>
                </c:pt>
                <c:pt idx="6">
                  <c:v>-0.221</c:v>
                </c:pt>
                <c:pt idx="7">
                  <c:v>-0.22719999999999999</c:v>
                </c:pt>
                <c:pt idx="8">
                  <c:v>-0.23079999999999998</c:v>
                </c:pt>
                <c:pt idx="9">
                  <c:v>-0.23929999999999998</c:v>
                </c:pt>
                <c:pt idx="10">
                  <c:v>-0.2462</c:v>
                </c:pt>
                <c:pt idx="11">
                  <c:v>-0.25109999999999999</c:v>
                </c:pt>
                <c:pt idx="12">
                  <c:v>-0.25340000000000001</c:v>
                </c:pt>
                <c:pt idx="13">
                  <c:v>-0.25319999999999998</c:v>
                </c:pt>
                <c:pt idx="14">
                  <c:v>-0.245</c:v>
                </c:pt>
                <c:pt idx="15">
                  <c:v>-0.23</c:v>
                </c:pt>
                <c:pt idx="16">
                  <c:v>-0.21050000000000002</c:v>
                </c:pt>
                <c:pt idx="17">
                  <c:v>-0.19350000000000001</c:v>
                </c:pt>
                <c:pt idx="18">
                  <c:v>-0.17379999999999998</c:v>
                </c:pt>
                <c:pt idx="19">
                  <c:v>-0.1502</c:v>
                </c:pt>
                <c:pt idx="20">
                  <c:v>-0.12269999999999999</c:v>
                </c:pt>
                <c:pt idx="21">
                  <c:v>-9.3670000000000003E-2</c:v>
                </c:pt>
                <c:pt idx="22">
                  <c:v>-6.3E-2</c:v>
                </c:pt>
                <c:pt idx="23">
                  <c:v>-3.5220000000000001E-2</c:v>
                </c:pt>
                <c:pt idx="24">
                  <c:v>-9.3559999999999997E-3</c:v>
                </c:pt>
                <c:pt idx="25">
                  <c:v>1.0549999999999999E-2</c:v>
                </c:pt>
                <c:pt idx="26">
                  <c:v>2.3130000000000001E-2</c:v>
                </c:pt>
                <c:pt idx="27">
                  <c:v>2.4729999999999999E-2</c:v>
                </c:pt>
                <c:pt idx="28">
                  <c:v>2.06E-2</c:v>
                </c:pt>
                <c:pt idx="29">
                  <c:v>1.532E-2</c:v>
                </c:pt>
                <c:pt idx="30">
                  <c:v>1.1220000000000001E-2</c:v>
                </c:pt>
                <c:pt idx="31">
                  <c:v>1.0960000000000001E-2</c:v>
                </c:pt>
                <c:pt idx="32">
                  <c:v>1.3260000000000001E-2</c:v>
                </c:pt>
                <c:pt idx="33">
                  <c:v>1.2290000000000001E-2</c:v>
                </c:pt>
                <c:pt idx="34">
                  <c:v>1.0700000000000001E-2</c:v>
                </c:pt>
                <c:pt idx="35">
                  <c:v>8.1759999999999992E-3</c:v>
                </c:pt>
                <c:pt idx="36">
                  <c:v>4.8529999999999997E-3</c:v>
                </c:pt>
                <c:pt idx="37">
                  <c:v>1.2230000000000001E-3</c:v>
                </c:pt>
                <c:pt idx="38">
                  <c:v>-2.8389999999999999E-3</c:v>
                </c:pt>
                <c:pt idx="39">
                  <c:v>-1.67E-3</c:v>
                </c:pt>
                <c:pt idx="40">
                  <c:v>2.9880000000000002E-3</c:v>
                </c:pt>
                <c:pt idx="41">
                  <c:v>7.0270000000000003E-3</c:v>
                </c:pt>
                <c:pt idx="42">
                  <c:v>9.2940000000000002E-3</c:v>
                </c:pt>
                <c:pt idx="43">
                  <c:v>1.3729999999999999E-2</c:v>
                </c:pt>
                <c:pt idx="44">
                  <c:v>1.333E-2</c:v>
                </c:pt>
                <c:pt idx="45">
                  <c:v>1.0129999999999998E-2</c:v>
                </c:pt>
                <c:pt idx="46">
                  <c:v>7.7139999999999995E-3</c:v>
                </c:pt>
                <c:pt idx="47">
                  <c:v>3.8709999999999999E-3</c:v>
                </c:pt>
                <c:pt idx="48">
                  <c:v>7.3109999999999998E-3</c:v>
                </c:pt>
                <c:pt idx="49">
                  <c:v>7.3109999999999998E-3</c:v>
                </c:pt>
                <c:pt idx="50">
                  <c:v>7.3109999999999998E-3</c:v>
                </c:pt>
              </c:numCache>
            </c:numRef>
          </c:xVal>
          <c:yVal>
            <c:numRef>
              <c:f>'Extreme_backward difference'!$M$6:$M$56</c:f>
              <c:numCache>
                <c:formatCode>General</c:formatCode>
                <c:ptCount val="5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'Extreme_backward difference'!$O$4</c:f>
              <c:strCache>
                <c:ptCount val="1"/>
                <c:pt idx="0">
                  <c:v>Velocity E/W</c:v>
                </c:pt>
              </c:strCache>
            </c:strRef>
          </c:tx>
          <c:marker>
            <c:symbol val="none"/>
          </c:marker>
          <c:xVal>
            <c:numRef>
              <c:f>'Extreme_backward difference'!$O$6:$O$56</c:f>
              <c:numCache>
                <c:formatCode>0.00E+00</c:formatCode>
                <c:ptCount val="51"/>
                <c:pt idx="0">
                  <c:v>4.7560000000000005E-2</c:v>
                </c:pt>
                <c:pt idx="1">
                  <c:v>4.7560000000000005E-2</c:v>
                </c:pt>
                <c:pt idx="2">
                  <c:v>4.7560000000000005E-2</c:v>
                </c:pt>
                <c:pt idx="3">
                  <c:v>5.604E-2</c:v>
                </c:pt>
                <c:pt idx="4">
                  <c:v>5.7060000000000007E-2</c:v>
                </c:pt>
                <c:pt idx="5">
                  <c:v>5.7050000000000003E-2</c:v>
                </c:pt>
                <c:pt idx="6">
                  <c:v>6.0359999999999997E-2</c:v>
                </c:pt>
                <c:pt idx="7">
                  <c:v>5.9020000000000003E-2</c:v>
                </c:pt>
                <c:pt idx="8">
                  <c:v>5.457E-2</c:v>
                </c:pt>
                <c:pt idx="9">
                  <c:v>4.7530000000000003E-2</c:v>
                </c:pt>
                <c:pt idx="10">
                  <c:v>4.3289999999999995E-2</c:v>
                </c:pt>
                <c:pt idx="11">
                  <c:v>4.3250000000000004E-2</c:v>
                </c:pt>
                <c:pt idx="12">
                  <c:v>4.3440000000000006E-2</c:v>
                </c:pt>
                <c:pt idx="13">
                  <c:v>4.3150000000000001E-2</c:v>
                </c:pt>
                <c:pt idx="14">
                  <c:v>4.0660000000000002E-2</c:v>
                </c:pt>
                <c:pt idx="15">
                  <c:v>3.4349999999999999E-2</c:v>
                </c:pt>
                <c:pt idx="16">
                  <c:v>2.5489999999999999E-2</c:v>
                </c:pt>
                <c:pt idx="17">
                  <c:v>9.1850000000000005E-3</c:v>
                </c:pt>
                <c:pt idx="18">
                  <c:v>-3.2400000000000003E-3</c:v>
                </c:pt>
                <c:pt idx="19">
                  <c:v>-9.8510000000000004E-3</c:v>
                </c:pt>
                <c:pt idx="20">
                  <c:v>-1.0580000000000001E-2</c:v>
                </c:pt>
                <c:pt idx="21">
                  <c:v>-9.1579999999999995E-3</c:v>
                </c:pt>
                <c:pt idx="22">
                  <c:v>-4.9769999999999997E-3</c:v>
                </c:pt>
                <c:pt idx="23">
                  <c:v>-4.1470000000000005E-3</c:v>
                </c:pt>
                <c:pt idx="24">
                  <c:v>-5.5500000000000002E-3</c:v>
                </c:pt>
                <c:pt idx="25">
                  <c:v>-6.169E-3</c:v>
                </c:pt>
                <c:pt idx="26">
                  <c:v>-7.3760000000000006E-3</c:v>
                </c:pt>
                <c:pt idx="27">
                  <c:v>-9.4669999999999997E-3</c:v>
                </c:pt>
                <c:pt idx="28">
                  <c:v>-1.068E-2</c:v>
                </c:pt>
                <c:pt idx="29">
                  <c:v>-1.1859999999999999E-2</c:v>
                </c:pt>
                <c:pt idx="30">
                  <c:v>-1.376E-2</c:v>
                </c:pt>
                <c:pt idx="31">
                  <c:v>-1.634E-2</c:v>
                </c:pt>
                <c:pt idx="32">
                  <c:v>-1.9390000000000001E-2</c:v>
                </c:pt>
                <c:pt idx="33">
                  <c:v>-2.2540000000000001E-2</c:v>
                </c:pt>
                <c:pt idx="34">
                  <c:v>-2.64E-2</c:v>
                </c:pt>
                <c:pt idx="35">
                  <c:v>-3.1329999999999997E-2</c:v>
                </c:pt>
                <c:pt idx="36">
                  <c:v>-3.4880000000000001E-2</c:v>
                </c:pt>
                <c:pt idx="37">
                  <c:v>-3.7919999999999995E-2</c:v>
                </c:pt>
                <c:pt idx="38">
                  <c:v>-4.0359999999999993E-2</c:v>
                </c:pt>
                <c:pt idx="39">
                  <c:v>-4.2350000000000006E-2</c:v>
                </c:pt>
                <c:pt idx="40">
                  <c:v>-4.4039999999999996E-2</c:v>
                </c:pt>
                <c:pt idx="41">
                  <c:v>-4.4729999999999999E-2</c:v>
                </c:pt>
                <c:pt idx="42">
                  <c:v>-4.3779999999999999E-2</c:v>
                </c:pt>
                <c:pt idx="43">
                  <c:v>-4.0379999999999999E-2</c:v>
                </c:pt>
                <c:pt idx="44">
                  <c:v>-3.916E-2</c:v>
                </c:pt>
                <c:pt idx="45">
                  <c:v>-3.909E-2</c:v>
                </c:pt>
                <c:pt idx="46">
                  <c:v>-4.1399999999999999E-2</c:v>
                </c:pt>
                <c:pt idx="47">
                  <c:v>-4.4699999999999997E-2</c:v>
                </c:pt>
                <c:pt idx="48">
                  <c:v>-4.8680000000000001E-2</c:v>
                </c:pt>
                <c:pt idx="49">
                  <c:v>-4.8680000000000001E-2</c:v>
                </c:pt>
                <c:pt idx="50">
                  <c:v>-4.8680000000000001E-2</c:v>
                </c:pt>
              </c:numCache>
            </c:numRef>
          </c:xVal>
          <c:yVal>
            <c:numRef>
              <c:f>'Extreme_backward difference'!$S$6:$S$56</c:f>
              <c:numCache>
                <c:formatCode>0.00E+00</c:formatCode>
                <c:ptCount val="51"/>
                <c:pt idx="0">
                  <c:v>0.1638</c:v>
                </c:pt>
                <c:pt idx="1">
                  <c:v>0.1638</c:v>
                </c:pt>
                <c:pt idx="2">
                  <c:v>0.1638</c:v>
                </c:pt>
                <c:pt idx="3">
                  <c:v>0.14779999999999999</c:v>
                </c:pt>
                <c:pt idx="4">
                  <c:v>0.13819999999999999</c:v>
                </c:pt>
                <c:pt idx="5">
                  <c:v>0.13059999999999999</c:v>
                </c:pt>
                <c:pt idx="6">
                  <c:v>0.1235</c:v>
                </c:pt>
                <c:pt idx="7">
                  <c:v>0.11810000000000001</c:v>
                </c:pt>
                <c:pt idx="8">
                  <c:v>0.1139</c:v>
                </c:pt>
                <c:pt idx="9">
                  <c:v>0.1057</c:v>
                </c:pt>
                <c:pt idx="10">
                  <c:v>9.8729999999999998E-2</c:v>
                </c:pt>
                <c:pt idx="11">
                  <c:v>9.3759999999999996E-2</c:v>
                </c:pt>
                <c:pt idx="12">
                  <c:v>8.5589999999999999E-2</c:v>
                </c:pt>
                <c:pt idx="13">
                  <c:v>7.5899999999999995E-2</c:v>
                </c:pt>
                <c:pt idx="14">
                  <c:v>6.3329999999999997E-2</c:v>
                </c:pt>
                <c:pt idx="15">
                  <c:v>5.4150000000000004E-2</c:v>
                </c:pt>
                <c:pt idx="16">
                  <c:v>4.7230000000000001E-2</c:v>
                </c:pt>
                <c:pt idx="17">
                  <c:v>4.1180000000000001E-2</c:v>
                </c:pt>
                <c:pt idx="18">
                  <c:v>3.6479999999999999E-2</c:v>
                </c:pt>
                <c:pt idx="19">
                  <c:v>3.381E-2</c:v>
                </c:pt>
                <c:pt idx="20">
                  <c:v>3.5019999999999996E-2</c:v>
                </c:pt>
                <c:pt idx="21">
                  <c:v>3.6499999999999998E-2</c:v>
                </c:pt>
                <c:pt idx="22">
                  <c:v>3.5150000000000001E-2</c:v>
                </c:pt>
                <c:pt idx="23">
                  <c:v>2.988E-2</c:v>
                </c:pt>
                <c:pt idx="24">
                  <c:v>2.2010000000000002E-2</c:v>
                </c:pt>
                <c:pt idx="25">
                  <c:v>1.3129999999999999E-2</c:v>
                </c:pt>
                <c:pt idx="26">
                  <c:v>5.6259999999999999E-3</c:v>
                </c:pt>
                <c:pt idx="27">
                  <c:v>1.9460000000000001E-4</c:v>
                </c:pt>
                <c:pt idx="28">
                  <c:v>-1.2520000000000001E-3</c:v>
                </c:pt>
                <c:pt idx="29">
                  <c:v>-7.4050000000000006E-4</c:v>
                </c:pt>
                <c:pt idx="30">
                  <c:v>3.6229999999999999E-3</c:v>
                </c:pt>
                <c:pt idx="31">
                  <c:v>7.1140000000000005E-3</c:v>
                </c:pt>
                <c:pt idx="32">
                  <c:v>1.0019999999999999E-2</c:v>
                </c:pt>
                <c:pt idx="33">
                  <c:v>1.4279999999999999E-2</c:v>
                </c:pt>
                <c:pt idx="34">
                  <c:v>1.5529999999999999E-2</c:v>
                </c:pt>
                <c:pt idx="35">
                  <c:v>1.2270000000000001E-2</c:v>
                </c:pt>
                <c:pt idx="36">
                  <c:v>1.4760000000000001E-2</c:v>
                </c:pt>
                <c:pt idx="37">
                  <c:v>1.8669999999999999E-2</c:v>
                </c:pt>
                <c:pt idx="38">
                  <c:v>2.2480000000000003E-2</c:v>
                </c:pt>
                <c:pt idx="39">
                  <c:v>2.6210000000000001E-2</c:v>
                </c:pt>
                <c:pt idx="40">
                  <c:v>2.9900000000000003E-2</c:v>
                </c:pt>
                <c:pt idx="41">
                  <c:v>3.1800000000000002E-2</c:v>
                </c:pt>
                <c:pt idx="42">
                  <c:v>3.4130000000000001E-2</c:v>
                </c:pt>
                <c:pt idx="43">
                  <c:v>3.7490000000000002E-2</c:v>
                </c:pt>
                <c:pt idx="44">
                  <c:v>3.526E-2</c:v>
                </c:pt>
                <c:pt idx="45">
                  <c:v>3.5459999999999998E-2</c:v>
                </c:pt>
                <c:pt idx="46">
                  <c:v>4.4219999999999995E-2</c:v>
                </c:pt>
                <c:pt idx="47">
                  <c:v>4.4790000000000003E-2</c:v>
                </c:pt>
                <c:pt idx="48">
                  <c:v>4.4029999999999993E-2</c:v>
                </c:pt>
                <c:pt idx="49">
                  <c:v>4.4029999999999993E-2</c:v>
                </c:pt>
                <c:pt idx="50">
                  <c:v>4.4029999999999993E-2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899392"/>
        <c:axId val="89901312"/>
      </c:scatterChart>
      <c:valAx>
        <c:axId val="89899392"/>
        <c:scaling>
          <c:orientation val="minMax"/>
          <c:max val="0.4"/>
          <c:min val="-0.30000000000000004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Current Velocity [m/s]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89901312"/>
        <c:crosses val="autoZero"/>
        <c:crossBetween val="midCat"/>
      </c:valAx>
      <c:valAx>
        <c:axId val="89901312"/>
        <c:scaling>
          <c:orientation val="maxMin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9899392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18 - Feb</a:t>
            </a:r>
            <a:r>
              <a:rPr lang="en-US" baseline="0"/>
              <a:t> - 1998</a:t>
            </a:r>
            <a:endParaRPr lang="en-US"/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'Extreme_backward difference'!$N$4</c:f>
              <c:strCache>
                <c:ptCount val="1"/>
                <c:pt idx="0">
                  <c:v>Velocity N/S</c:v>
                </c:pt>
              </c:strCache>
            </c:strRef>
          </c:tx>
          <c:marker>
            <c:symbol val="none"/>
          </c:marker>
          <c:xVal>
            <c:numRef>
              <c:f>'Extreme_backward difference'!$T$6:$T$56</c:f>
              <c:numCache>
                <c:formatCode>0.00E+00</c:formatCode>
                <c:ptCount val="51"/>
                <c:pt idx="0">
                  <c:v>3.1730000000000005E-3</c:v>
                </c:pt>
                <c:pt idx="1">
                  <c:v>3.1730000000000005E-3</c:v>
                </c:pt>
                <c:pt idx="2">
                  <c:v>3.1730000000000005E-3</c:v>
                </c:pt>
                <c:pt idx="3">
                  <c:v>-1.6479999999999999E-3</c:v>
                </c:pt>
                <c:pt idx="4">
                  <c:v>-1.245E-3</c:v>
                </c:pt>
                <c:pt idx="5">
                  <c:v>2.284E-4</c:v>
                </c:pt>
                <c:pt idx="6">
                  <c:v>7.5670000000000002E-4</c:v>
                </c:pt>
                <c:pt idx="7">
                  <c:v>-1.9109999999999999E-3</c:v>
                </c:pt>
                <c:pt idx="8">
                  <c:v>-6.7090000000000006E-3</c:v>
                </c:pt>
                <c:pt idx="9">
                  <c:v>-9.6819999999999996E-3</c:v>
                </c:pt>
                <c:pt idx="10">
                  <c:v>-1.3009999999999999E-2</c:v>
                </c:pt>
                <c:pt idx="11">
                  <c:v>-1.6879999999999999E-2</c:v>
                </c:pt>
                <c:pt idx="12">
                  <c:v>-1.704E-2</c:v>
                </c:pt>
                <c:pt idx="13">
                  <c:v>-1.5810000000000001E-2</c:v>
                </c:pt>
                <c:pt idx="14">
                  <c:v>-1.268E-2</c:v>
                </c:pt>
                <c:pt idx="15">
                  <c:v>-1.3080000000000001E-2</c:v>
                </c:pt>
                <c:pt idx="16">
                  <c:v>-1.583E-2</c:v>
                </c:pt>
                <c:pt idx="17">
                  <c:v>-3.0769999999999999E-2</c:v>
                </c:pt>
                <c:pt idx="18">
                  <c:v>-4.6829999999999997E-2</c:v>
                </c:pt>
                <c:pt idx="19">
                  <c:v>-6.4579999999999999E-2</c:v>
                </c:pt>
                <c:pt idx="20">
                  <c:v>-7.1870000000000003E-2</c:v>
                </c:pt>
                <c:pt idx="21">
                  <c:v>-7.5569999999999998E-2</c:v>
                </c:pt>
                <c:pt idx="22">
                  <c:v>-7.5310000000000002E-2</c:v>
                </c:pt>
                <c:pt idx="23">
                  <c:v>-6.5549999999999997E-2</c:v>
                </c:pt>
                <c:pt idx="24">
                  <c:v>-4.9439999999999998E-2</c:v>
                </c:pt>
                <c:pt idx="25">
                  <c:v>-3.3620000000000004E-2</c:v>
                </c:pt>
                <c:pt idx="26">
                  <c:v>-2.0019999999999996E-2</c:v>
                </c:pt>
                <c:pt idx="27">
                  <c:v>-9.7729999999999987E-3</c:v>
                </c:pt>
                <c:pt idx="28">
                  <c:v>-6.7610000000000005E-3</c:v>
                </c:pt>
                <c:pt idx="29">
                  <c:v>-6.4780000000000003E-3</c:v>
                </c:pt>
                <c:pt idx="30">
                  <c:v>-9.8779999999999996E-3</c:v>
                </c:pt>
                <c:pt idx="31">
                  <c:v>-1.391E-2</c:v>
                </c:pt>
                <c:pt idx="32">
                  <c:v>-1.8370000000000001E-2</c:v>
                </c:pt>
                <c:pt idx="33">
                  <c:v>-1.9519999999999999E-2</c:v>
                </c:pt>
                <c:pt idx="34">
                  <c:v>-1.9269999999999999E-2</c:v>
                </c:pt>
                <c:pt idx="35">
                  <c:v>-1.6910000000000001E-2</c:v>
                </c:pt>
                <c:pt idx="36">
                  <c:v>-1.426E-2</c:v>
                </c:pt>
                <c:pt idx="37">
                  <c:v>-1.268E-2</c:v>
                </c:pt>
                <c:pt idx="38">
                  <c:v>-1.5640000000000001E-2</c:v>
                </c:pt>
                <c:pt idx="39">
                  <c:v>-1.8509999999999999E-2</c:v>
                </c:pt>
                <c:pt idx="40">
                  <c:v>-2.1320000000000002E-2</c:v>
                </c:pt>
                <c:pt idx="41">
                  <c:v>-2.3959999999999999E-2</c:v>
                </c:pt>
                <c:pt idx="42">
                  <c:v>-2.5750000000000002E-2</c:v>
                </c:pt>
                <c:pt idx="43">
                  <c:v>-2.6280000000000001E-2</c:v>
                </c:pt>
                <c:pt idx="44">
                  <c:v>-2.9190000000000001E-2</c:v>
                </c:pt>
                <c:pt idx="45">
                  <c:v>-3.211E-2</c:v>
                </c:pt>
                <c:pt idx="46">
                  <c:v>-3.27E-2</c:v>
                </c:pt>
                <c:pt idx="47">
                  <c:v>-3.5089999999999996E-2</c:v>
                </c:pt>
                <c:pt idx="48">
                  <c:v>-3.8679999999999999E-2</c:v>
                </c:pt>
                <c:pt idx="49">
                  <c:v>-3.8679999999999999E-2</c:v>
                </c:pt>
                <c:pt idx="50">
                  <c:v>-3.8679999999999999E-2</c:v>
                </c:pt>
              </c:numCache>
            </c:numRef>
          </c:xVal>
          <c:yVal>
            <c:numRef>
              <c:f>'Extreme_backward difference'!$U$6:$U$56</c:f>
              <c:numCache>
                <c:formatCode>0.00E+00</c:formatCode>
                <c:ptCount val="51"/>
                <c:pt idx="0">
                  <c:v>0.11939999999999999</c:v>
                </c:pt>
                <c:pt idx="1">
                  <c:v>0.11939999999999999</c:v>
                </c:pt>
                <c:pt idx="2">
                  <c:v>0.11939999999999999</c:v>
                </c:pt>
                <c:pt idx="3">
                  <c:v>0.12759999999999999</c:v>
                </c:pt>
                <c:pt idx="4">
                  <c:v>0.1321</c:v>
                </c:pt>
                <c:pt idx="5">
                  <c:v>0.13489999999999999</c:v>
                </c:pt>
                <c:pt idx="6">
                  <c:v>0.1348</c:v>
                </c:pt>
                <c:pt idx="7">
                  <c:v>0.13439999999999999</c:v>
                </c:pt>
                <c:pt idx="8">
                  <c:v>0.13369999999999999</c:v>
                </c:pt>
                <c:pt idx="9">
                  <c:v>0.13600000000000001</c:v>
                </c:pt>
                <c:pt idx="10">
                  <c:v>0.13750000000000001</c:v>
                </c:pt>
                <c:pt idx="11">
                  <c:v>0.1376</c:v>
                </c:pt>
                <c:pt idx="12">
                  <c:v>0.13739999999999999</c:v>
                </c:pt>
                <c:pt idx="13">
                  <c:v>0.13739999999999999</c:v>
                </c:pt>
                <c:pt idx="14">
                  <c:v>0.13869999999999999</c:v>
                </c:pt>
                <c:pt idx="15">
                  <c:v>0.1381</c:v>
                </c:pt>
                <c:pt idx="16">
                  <c:v>0.1363</c:v>
                </c:pt>
                <c:pt idx="17">
                  <c:v>0.1217</c:v>
                </c:pt>
                <c:pt idx="18">
                  <c:v>0.106</c:v>
                </c:pt>
                <c:pt idx="19">
                  <c:v>8.8800000000000004E-2</c:v>
                </c:pt>
                <c:pt idx="20">
                  <c:v>8.0690000000000012E-2</c:v>
                </c:pt>
                <c:pt idx="21">
                  <c:v>7.3429999999999995E-2</c:v>
                </c:pt>
                <c:pt idx="22">
                  <c:v>6.0510000000000001E-2</c:v>
                </c:pt>
                <c:pt idx="23">
                  <c:v>5.16E-2</c:v>
                </c:pt>
                <c:pt idx="24">
                  <c:v>4.5359999999999998E-2</c:v>
                </c:pt>
                <c:pt idx="25">
                  <c:v>3.8690000000000002E-2</c:v>
                </c:pt>
                <c:pt idx="26">
                  <c:v>3.1719999999999998E-2</c:v>
                </c:pt>
                <c:pt idx="27">
                  <c:v>2.4279999999999999E-2</c:v>
                </c:pt>
                <c:pt idx="28">
                  <c:v>2.0250000000000001E-2</c:v>
                </c:pt>
                <c:pt idx="29">
                  <c:v>1.77E-2</c:v>
                </c:pt>
                <c:pt idx="30">
                  <c:v>1.7739999999999999E-2</c:v>
                </c:pt>
                <c:pt idx="31">
                  <c:v>1.9269999999999999E-2</c:v>
                </c:pt>
                <c:pt idx="32">
                  <c:v>2.181E-2</c:v>
                </c:pt>
                <c:pt idx="33">
                  <c:v>1.9799999999999998E-2</c:v>
                </c:pt>
                <c:pt idx="34">
                  <c:v>1.7150000000000002E-2</c:v>
                </c:pt>
                <c:pt idx="35">
                  <c:v>1.355E-2</c:v>
                </c:pt>
                <c:pt idx="36">
                  <c:v>1.409E-2</c:v>
                </c:pt>
                <c:pt idx="37">
                  <c:v>1.5800000000000002E-2</c:v>
                </c:pt>
                <c:pt idx="38">
                  <c:v>1.7979999999999999E-2</c:v>
                </c:pt>
                <c:pt idx="39">
                  <c:v>1.9950000000000002E-2</c:v>
                </c:pt>
                <c:pt idx="40">
                  <c:v>2.1760000000000002E-2</c:v>
                </c:pt>
                <c:pt idx="41">
                  <c:v>2.9300000000000003E-2</c:v>
                </c:pt>
                <c:pt idx="42">
                  <c:v>3.5740000000000001E-2</c:v>
                </c:pt>
                <c:pt idx="43">
                  <c:v>4.0549999999999996E-2</c:v>
                </c:pt>
                <c:pt idx="44">
                  <c:v>4.3270000000000003E-2</c:v>
                </c:pt>
                <c:pt idx="45">
                  <c:v>4.5690000000000001E-2</c:v>
                </c:pt>
                <c:pt idx="46">
                  <c:v>4.8959999999999997E-2</c:v>
                </c:pt>
                <c:pt idx="47">
                  <c:v>5.3520000000000005E-2</c:v>
                </c:pt>
                <c:pt idx="48">
                  <c:v>5.8949999999999995E-2</c:v>
                </c:pt>
                <c:pt idx="49">
                  <c:v>5.8949999999999995E-2</c:v>
                </c:pt>
                <c:pt idx="50">
                  <c:v>5.8949999999999995E-2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'Extreme_backward difference'!$O$4</c:f>
              <c:strCache>
                <c:ptCount val="1"/>
                <c:pt idx="0">
                  <c:v>Velocity E/W</c:v>
                </c:pt>
              </c:strCache>
            </c:strRef>
          </c:tx>
          <c:marker>
            <c:symbol val="none"/>
          </c:marker>
          <c:xVal>
            <c:numRef>
              <c:f>'Extreme_backward difference'!$U$6:$U$56</c:f>
              <c:numCache>
                <c:formatCode>0.00E+00</c:formatCode>
                <c:ptCount val="51"/>
                <c:pt idx="0">
                  <c:v>0.11939999999999999</c:v>
                </c:pt>
                <c:pt idx="1">
                  <c:v>0.11939999999999999</c:v>
                </c:pt>
                <c:pt idx="2">
                  <c:v>0.11939999999999999</c:v>
                </c:pt>
                <c:pt idx="3">
                  <c:v>0.12759999999999999</c:v>
                </c:pt>
                <c:pt idx="4">
                  <c:v>0.1321</c:v>
                </c:pt>
                <c:pt idx="5">
                  <c:v>0.13489999999999999</c:v>
                </c:pt>
                <c:pt idx="6">
                  <c:v>0.1348</c:v>
                </c:pt>
                <c:pt idx="7">
                  <c:v>0.13439999999999999</c:v>
                </c:pt>
                <c:pt idx="8">
                  <c:v>0.13369999999999999</c:v>
                </c:pt>
                <c:pt idx="9">
                  <c:v>0.13600000000000001</c:v>
                </c:pt>
                <c:pt idx="10">
                  <c:v>0.13750000000000001</c:v>
                </c:pt>
                <c:pt idx="11">
                  <c:v>0.1376</c:v>
                </c:pt>
                <c:pt idx="12">
                  <c:v>0.13739999999999999</c:v>
                </c:pt>
                <c:pt idx="13">
                  <c:v>0.13739999999999999</c:v>
                </c:pt>
                <c:pt idx="14">
                  <c:v>0.13869999999999999</c:v>
                </c:pt>
                <c:pt idx="15">
                  <c:v>0.1381</c:v>
                </c:pt>
                <c:pt idx="16">
                  <c:v>0.1363</c:v>
                </c:pt>
                <c:pt idx="17">
                  <c:v>0.1217</c:v>
                </c:pt>
                <c:pt idx="18">
                  <c:v>0.106</c:v>
                </c:pt>
                <c:pt idx="19">
                  <c:v>8.8800000000000004E-2</c:v>
                </c:pt>
                <c:pt idx="20">
                  <c:v>8.0690000000000012E-2</c:v>
                </c:pt>
                <c:pt idx="21">
                  <c:v>7.3429999999999995E-2</c:v>
                </c:pt>
                <c:pt idx="22">
                  <c:v>6.0510000000000001E-2</c:v>
                </c:pt>
                <c:pt idx="23">
                  <c:v>5.16E-2</c:v>
                </c:pt>
                <c:pt idx="24">
                  <c:v>4.5359999999999998E-2</c:v>
                </c:pt>
                <c:pt idx="25">
                  <c:v>3.8690000000000002E-2</c:v>
                </c:pt>
                <c:pt idx="26">
                  <c:v>3.1719999999999998E-2</c:v>
                </c:pt>
                <c:pt idx="27">
                  <c:v>2.4279999999999999E-2</c:v>
                </c:pt>
                <c:pt idx="28">
                  <c:v>2.0250000000000001E-2</c:v>
                </c:pt>
                <c:pt idx="29">
                  <c:v>1.77E-2</c:v>
                </c:pt>
                <c:pt idx="30">
                  <c:v>1.7739999999999999E-2</c:v>
                </c:pt>
                <c:pt idx="31">
                  <c:v>1.9269999999999999E-2</c:v>
                </c:pt>
                <c:pt idx="32">
                  <c:v>2.181E-2</c:v>
                </c:pt>
                <c:pt idx="33">
                  <c:v>1.9799999999999998E-2</c:v>
                </c:pt>
                <c:pt idx="34">
                  <c:v>1.7150000000000002E-2</c:v>
                </c:pt>
                <c:pt idx="35">
                  <c:v>1.355E-2</c:v>
                </c:pt>
                <c:pt idx="36">
                  <c:v>1.409E-2</c:v>
                </c:pt>
                <c:pt idx="37">
                  <c:v>1.5800000000000002E-2</c:v>
                </c:pt>
                <c:pt idx="38">
                  <c:v>1.7979999999999999E-2</c:v>
                </c:pt>
                <c:pt idx="39">
                  <c:v>1.9950000000000002E-2</c:v>
                </c:pt>
                <c:pt idx="40">
                  <c:v>2.1760000000000002E-2</c:v>
                </c:pt>
                <c:pt idx="41">
                  <c:v>2.9300000000000003E-2</c:v>
                </c:pt>
                <c:pt idx="42">
                  <c:v>3.5740000000000001E-2</c:v>
                </c:pt>
                <c:pt idx="43">
                  <c:v>4.0549999999999996E-2</c:v>
                </c:pt>
                <c:pt idx="44">
                  <c:v>4.3270000000000003E-2</c:v>
                </c:pt>
                <c:pt idx="45">
                  <c:v>4.5690000000000001E-2</c:v>
                </c:pt>
                <c:pt idx="46">
                  <c:v>4.8959999999999997E-2</c:v>
                </c:pt>
                <c:pt idx="47">
                  <c:v>5.3520000000000005E-2</c:v>
                </c:pt>
                <c:pt idx="48">
                  <c:v>5.8949999999999995E-2</c:v>
                </c:pt>
                <c:pt idx="49">
                  <c:v>5.8949999999999995E-2</c:v>
                </c:pt>
                <c:pt idx="50">
                  <c:v>5.8949999999999995E-2</c:v>
                </c:pt>
              </c:numCache>
            </c:numRef>
          </c:xVal>
          <c:yVal>
            <c:numRef>
              <c:f>'Extreme_backward difference'!$M$6:$M$56</c:f>
              <c:numCache>
                <c:formatCode>General</c:formatCode>
                <c:ptCount val="5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205184"/>
        <c:axId val="87569536"/>
      </c:scatterChart>
      <c:valAx>
        <c:axId val="90205184"/>
        <c:scaling>
          <c:orientation val="minMax"/>
          <c:max val="0.4"/>
          <c:min val="-0.30000000000000004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Current Velocity [m/s]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87569536"/>
        <c:crosses val="autoZero"/>
        <c:crossBetween val="midCat"/>
      </c:valAx>
      <c:valAx>
        <c:axId val="87569536"/>
        <c:scaling>
          <c:orientation val="maxMin"/>
          <c:min val="0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90205184"/>
        <c:crosses val="autoZero"/>
        <c:crossBetween val="midCat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07 - Jul - 1998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'Extreme_backward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difference'!$N$61:$N$111</c:f>
              <c:numCache>
                <c:formatCode>General</c:formatCode>
                <c:ptCount val="51"/>
                <c:pt idx="1">
                  <c:v>0</c:v>
                </c:pt>
                <c:pt idx="2">
                  <c:v>0</c:v>
                </c:pt>
                <c:pt idx="3">
                  <c:v>4.4800000000000005E-4</c:v>
                </c:pt>
                <c:pt idx="4">
                  <c:v>1.3000000000000012E-4</c:v>
                </c:pt>
                <c:pt idx="5">
                  <c:v>3.7999999999999704E-5</c:v>
                </c:pt>
                <c:pt idx="6">
                  <c:v>-1.0000000000000009E-5</c:v>
                </c:pt>
                <c:pt idx="7">
                  <c:v>2.4000000000000133E-5</c:v>
                </c:pt>
                <c:pt idx="8">
                  <c:v>4.1999999999999815E-5</c:v>
                </c:pt>
                <c:pt idx="9">
                  <c:v>1.3200000000000044E-4</c:v>
                </c:pt>
                <c:pt idx="10">
                  <c:v>1.639999999999997E-4</c:v>
                </c:pt>
                <c:pt idx="11">
                  <c:v>2.1199999999999998E-4</c:v>
                </c:pt>
                <c:pt idx="12">
                  <c:v>3.8000000000000253E-5</c:v>
                </c:pt>
                <c:pt idx="13">
                  <c:v>-4.200000000000037E-5</c:v>
                </c:pt>
                <c:pt idx="14">
                  <c:v>-1.8400000000000027E-4</c:v>
                </c:pt>
                <c:pt idx="15">
                  <c:v>-5.99999999999995E-5</c:v>
                </c:pt>
                <c:pt idx="16">
                  <c:v>2.5999999999999914E-5</c:v>
                </c:pt>
                <c:pt idx="17">
                  <c:v>4.5999999999999932E-5</c:v>
                </c:pt>
                <c:pt idx="18">
                  <c:v>2.0000000000000019E-5</c:v>
                </c:pt>
                <c:pt idx="19">
                  <c:v>-2.0000000000000019E-5</c:v>
                </c:pt>
                <c:pt idx="20">
                  <c:v>-1.2799999999999978E-4</c:v>
                </c:pt>
                <c:pt idx="21">
                  <c:v>-1.479999999999998E-4</c:v>
                </c:pt>
                <c:pt idx="22">
                  <c:v>-1.2800000000000035E-4</c:v>
                </c:pt>
                <c:pt idx="23">
                  <c:v>-1.7600000000000005E-4</c:v>
                </c:pt>
                <c:pt idx="24">
                  <c:v>-2.0999999999999963E-4</c:v>
                </c:pt>
                <c:pt idx="25">
                  <c:v>-1.6400000000000025E-4</c:v>
                </c:pt>
                <c:pt idx="26">
                  <c:v>-1.9999999999999963E-4</c:v>
                </c:pt>
                <c:pt idx="27">
                  <c:v>-2.5400000000000032E-4</c:v>
                </c:pt>
                <c:pt idx="28">
                  <c:v>-2.6600000000000012E-4</c:v>
                </c:pt>
                <c:pt idx="29">
                  <c:v>-2.6200000000000003E-4</c:v>
                </c:pt>
                <c:pt idx="30">
                  <c:v>-2.2400000000000002E-4</c:v>
                </c:pt>
                <c:pt idx="31">
                  <c:v>-1.7599999999999978E-4</c:v>
                </c:pt>
                <c:pt idx="32">
                  <c:v>-1.4400000000000025E-4</c:v>
                </c:pt>
                <c:pt idx="33">
                  <c:v>-1.5320000000000001E-4</c:v>
                </c:pt>
                <c:pt idx="34">
                  <c:v>-1.4279999999999987E-4</c:v>
                </c:pt>
                <c:pt idx="35">
                  <c:v>-1.283999999999999E-4</c:v>
                </c:pt>
                <c:pt idx="36">
                  <c:v>-1.6620000000000025E-4</c:v>
                </c:pt>
                <c:pt idx="37">
                  <c:v>-1.5960000000000003E-4</c:v>
                </c:pt>
                <c:pt idx="38">
                  <c:v>-9.5800000000000052E-5</c:v>
                </c:pt>
                <c:pt idx="39">
                  <c:v>-1.4239999999999975E-4</c:v>
                </c:pt>
                <c:pt idx="40">
                  <c:v>-1.7360000000000015E-4</c:v>
                </c:pt>
                <c:pt idx="41">
                  <c:v>-1.7839999999999995E-4</c:v>
                </c:pt>
                <c:pt idx="42">
                  <c:v>-1.9520000000000003E-4</c:v>
                </c:pt>
                <c:pt idx="43">
                  <c:v>-2.2059999999999997E-4</c:v>
                </c:pt>
                <c:pt idx="44">
                  <c:v>-2.4352E-4</c:v>
                </c:pt>
                <c:pt idx="45">
                  <c:v>-2.3773999999999996E-4</c:v>
                </c:pt>
                <c:pt idx="46">
                  <c:v>-1.9154E-4</c:v>
                </c:pt>
                <c:pt idx="47">
                  <c:v>-1.8020000000000002E-4</c:v>
                </c:pt>
                <c:pt idx="48">
                  <c:v>-1.7239999999999999E-4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'Extreme_backward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difference'!$O$61:$O$111</c:f>
              <c:numCache>
                <c:formatCode>General</c:formatCode>
                <c:ptCount val="51"/>
                <c:pt idx="1">
                  <c:v>0</c:v>
                </c:pt>
                <c:pt idx="2">
                  <c:v>0</c:v>
                </c:pt>
                <c:pt idx="3">
                  <c:v>1.6959999999999989E-4</c:v>
                </c:pt>
                <c:pt idx="4">
                  <c:v>2.040000000000014E-5</c:v>
                </c:pt>
                <c:pt idx="5">
                  <c:v>-2.0000000000006124E-7</c:v>
                </c:pt>
                <c:pt idx="6">
                  <c:v>6.6199999999999874E-5</c:v>
                </c:pt>
                <c:pt idx="7">
                  <c:v>-2.6799999999999879E-5</c:v>
                </c:pt>
                <c:pt idx="8">
                  <c:v>-8.9000000000000049E-5</c:v>
                </c:pt>
                <c:pt idx="9">
                  <c:v>-1.4079999999999995E-4</c:v>
                </c:pt>
                <c:pt idx="10">
                  <c:v>-8.480000000000015E-5</c:v>
                </c:pt>
                <c:pt idx="11">
                  <c:v>-7.9999999999982865E-7</c:v>
                </c:pt>
                <c:pt idx="12">
                  <c:v>3.8000000000000534E-6</c:v>
                </c:pt>
                <c:pt idx="13">
                  <c:v>-5.8000000000001105E-6</c:v>
                </c:pt>
                <c:pt idx="14">
                  <c:v>-4.9799999999999984E-5</c:v>
                </c:pt>
                <c:pt idx="15">
                  <c:v>-1.2620000000000006E-4</c:v>
                </c:pt>
                <c:pt idx="16">
                  <c:v>-1.772E-4</c:v>
                </c:pt>
                <c:pt idx="17">
                  <c:v>-3.2610000000000001E-4</c:v>
                </c:pt>
                <c:pt idx="18">
                  <c:v>-2.4850000000000002E-4</c:v>
                </c:pt>
                <c:pt idx="19">
                  <c:v>-1.3222E-4</c:v>
                </c:pt>
                <c:pt idx="20">
                  <c:v>-1.4580000000000009E-5</c:v>
                </c:pt>
                <c:pt idx="21">
                  <c:v>2.8440000000000029E-5</c:v>
                </c:pt>
                <c:pt idx="22">
                  <c:v>8.3620000000000002E-5</c:v>
                </c:pt>
                <c:pt idx="23">
                  <c:v>1.6599999999999983E-5</c:v>
                </c:pt>
                <c:pt idx="24">
                  <c:v>-2.8059999999999996E-5</c:v>
                </c:pt>
                <c:pt idx="25">
                  <c:v>-1.2379999999999995E-5</c:v>
                </c:pt>
                <c:pt idx="26">
                  <c:v>-2.4140000000000013E-5</c:v>
                </c:pt>
                <c:pt idx="27">
                  <c:v>-4.1819999999999982E-5</c:v>
                </c:pt>
                <c:pt idx="28">
                  <c:v>-2.4260000000000012E-5</c:v>
                </c:pt>
                <c:pt idx="29">
                  <c:v>-2.3599999999999974E-5</c:v>
                </c:pt>
                <c:pt idx="30">
                  <c:v>-3.8000000000000016E-5</c:v>
                </c:pt>
                <c:pt idx="31">
                  <c:v>-5.1600000000000014E-5</c:v>
                </c:pt>
                <c:pt idx="32">
                  <c:v>-6.1000000000000012E-5</c:v>
                </c:pt>
                <c:pt idx="33">
                  <c:v>-6.3E-5</c:v>
                </c:pt>
                <c:pt idx="34">
                  <c:v>-7.7199999999999979E-5</c:v>
                </c:pt>
                <c:pt idx="35">
                  <c:v>-9.8599999999999944E-5</c:v>
                </c:pt>
                <c:pt idx="36">
                  <c:v>-7.1000000000000086E-5</c:v>
                </c:pt>
                <c:pt idx="37">
                  <c:v>-6.0799999999999879E-5</c:v>
                </c:pt>
                <c:pt idx="38">
                  <c:v>-4.8799999999999953E-5</c:v>
                </c:pt>
                <c:pt idx="39">
                  <c:v>-3.9800000000000249E-5</c:v>
                </c:pt>
                <c:pt idx="40">
                  <c:v>-3.3799999999999805E-5</c:v>
                </c:pt>
                <c:pt idx="41">
                  <c:v>-1.3800000000000063E-5</c:v>
                </c:pt>
                <c:pt idx="42">
                  <c:v>1.8999999999999987E-5</c:v>
                </c:pt>
                <c:pt idx="43">
                  <c:v>6.7999999999999999E-5</c:v>
                </c:pt>
                <c:pt idx="44">
                  <c:v>2.4399999999999976E-5</c:v>
                </c:pt>
                <c:pt idx="45">
                  <c:v>1.4000000000000124E-6</c:v>
                </c:pt>
                <c:pt idx="46">
                  <c:v>-4.6199999999999991E-5</c:v>
                </c:pt>
                <c:pt idx="47">
                  <c:v>-6.5999999999999951E-5</c:v>
                </c:pt>
                <c:pt idx="48">
                  <c:v>-7.9600000000000092E-5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611264"/>
        <c:axId val="87617536"/>
      </c:scatterChart>
      <c:valAx>
        <c:axId val="87611264"/>
        <c:scaling>
          <c:orientation val="minMax"/>
          <c:max val="2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87617536"/>
        <c:crosses val="autoZero"/>
        <c:crossBetween val="midCat"/>
      </c:valAx>
      <c:valAx>
        <c:axId val="87617536"/>
        <c:scaling>
          <c:orientation val="minMax"/>
          <c:max val="8.0000000000000026E-4"/>
          <c:min val="-8.0000000000000026E-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[m/s</a:t>
                </a:r>
                <a:r>
                  <a:rPr lang="en-US" baseline="30000"/>
                  <a:t>2</a:t>
                </a:r>
                <a:r>
                  <a:rPr lang="en-US" baseline="0"/>
                  <a:t>]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7611264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08 - Jul - 1998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'Extreme_backward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difference'!$P$61:$P$111</c:f>
              <c:numCache>
                <c:formatCode>General</c:formatCode>
                <c:ptCount val="51"/>
                <c:pt idx="1">
                  <c:v>0</c:v>
                </c:pt>
                <c:pt idx="2">
                  <c:v>0</c:v>
                </c:pt>
                <c:pt idx="3">
                  <c:v>5.7799999999999909E-4</c:v>
                </c:pt>
                <c:pt idx="4">
                  <c:v>6.7600000000000049E-4</c:v>
                </c:pt>
                <c:pt idx="5">
                  <c:v>6.3800000000000022E-4</c:v>
                </c:pt>
                <c:pt idx="6">
                  <c:v>3.8799999999999946E-4</c:v>
                </c:pt>
                <c:pt idx="7">
                  <c:v>2.1400000000000086E-4</c:v>
                </c:pt>
                <c:pt idx="8">
                  <c:v>1.0000000000000009E-4</c:v>
                </c:pt>
                <c:pt idx="9">
                  <c:v>-3.4000000000000698E-5</c:v>
                </c:pt>
                <c:pt idx="10">
                  <c:v>-9.8000000000000309E-5</c:v>
                </c:pt>
                <c:pt idx="11">
                  <c:v>-1.9199999999999995E-4</c:v>
                </c:pt>
                <c:pt idx="12">
                  <c:v>-3.159999999999996E-4</c:v>
                </c:pt>
                <c:pt idx="13">
                  <c:v>-3.4599999999999963E-4</c:v>
                </c:pt>
                <c:pt idx="14">
                  <c:v>-3.3200000000000005E-4</c:v>
                </c:pt>
                <c:pt idx="15">
                  <c:v>-2.6400000000000035E-4</c:v>
                </c:pt>
                <c:pt idx="16">
                  <c:v>-2.1799999999999985E-4</c:v>
                </c:pt>
                <c:pt idx="17">
                  <c:v>-1.6400000000000025E-4</c:v>
                </c:pt>
                <c:pt idx="18">
                  <c:v>-1.479999999999998E-4</c:v>
                </c:pt>
                <c:pt idx="19">
                  <c:v>-1.26E-4</c:v>
                </c:pt>
                <c:pt idx="20">
                  <c:v>-5.99999999999995E-5</c:v>
                </c:pt>
                <c:pt idx="21">
                  <c:v>-6.4000000000000173E-5</c:v>
                </c:pt>
                <c:pt idx="22">
                  <c:v>-1.319999999999999E-4</c:v>
                </c:pt>
                <c:pt idx="23">
                  <c:v>-1.4400000000000079E-4</c:v>
                </c:pt>
                <c:pt idx="24">
                  <c:v>-1.539999999999997E-4</c:v>
                </c:pt>
                <c:pt idx="25">
                  <c:v>-2.0999999999999963E-4</c:v>
                </c:pt>
                <c:pt idx="26">
                  <c:v>-2.300000000000002E-4</c:v>
                </c:pt>
                <c:pt idx="27">
                  <c:v>-2.560000000000001E-4</c:v>
                </c:pt>
                <c:pt idx="28">
                  <c:v>-2.0800000000000012E-4</c:v>
                </c:pt>
                <c:pt idx="29">
                  <c:v>-1.9919999999999994E-4</c:v>
                </c:pt>
                <c:pt idx="30">
                  <c:v>-2.176E-4</c:v>
                </c:pt>
                <c:pt idx="31">
                  <c:v>-1.9919999999999994E-4</c:v>
                </c:pt>
                <c:pt idx="32">
                  <c:v>-1.8680000000000001E-4</c:v>
                </c:pt>
                <c:pt idx="33">
                  <c:v>-2.0100000000000006E-4</c:v>
                </c:pt>
                <c:pt idx="34">
                  <c:v>-2.0719999999999989E-4</c:v>
                </c:pt>
                <c:pt idx="35">
                  <c:v>-2.1600000000000007E-4</c:v>
                </c:pt>
                <c:pt idx="36">
                  <c:v>-1.9760000000000001E-4</c:v>
                </c:pt>
                <c:pt idx="37">
                  <c:v>-1.6679999999999993E-4</c:v>
                </c:pt>
                <c:pt idx="38">
                  <c:v>-6.2400000000000026E-5</c:v>
                </c:pt>
                <c:pt idx="39">
                  <c:v>-9.2E-5</c:v>
                </c:pt>
                <c:pt idx="40">
                  <c:v>-1.117E-4</c:v>
                </c:pt>
                <c:pt idx="41">
                  <c:v>-1.0471999999999999E-4</c:v>
                </c:pt>
                <c:pt idx="42">
                  <c:v>-9.8340000000000011E-5</c:v>
                </c:pt>
                <c:pt idx="43">
                  <c:v>-8.8739999999999994E-5</c:v>
                </c:pt>
                <c:pt idx="44">
                  <c:v>-5.3699999999999997E-5</c:v>
                </c:pt>
                <c:pt idx="45">
                  <c:v>-2.4999999999999988E-5</c:v>
                </c:pt>
                <c:pt idx="46">
                  <c:v>5.5139999999999984E-5</c:v>
                </c:pt>
                <c:pt idx="47">
                  <c:v>3.5320000000000007E-5</c:v>
                </c:pt>
                <c:pt idx="48">
                  <c:v>2.2179999999999994E-5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'Extreme_backward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difference'!$Q$61:$Q$111</c:f>
              <c:numCache>
                <c:formatCode>General</c:formatCode>
                <c:ptCount val="51"/>
                <c:pt idx="1">
                  <c:v>0</c:v>
                </c:pt>
                <c:pt idx="2">
                  <c:v>0</c:v>
                </c:pt>
                <c:pt idx="3">
                  <c:v>5.0851999999999994E-4</c:v>
                </c:pt>
                <c:pt idx="4">
                  <c:v>1.2080000000000001E-4</c:v>
                </c:pt>
                <c:pt idx="5">
                  <c:v>-3.5400000000000013E-5</c:v>
                </c:pt>
                <c:pt idx="6">
                  <c:v>-2.7255999999999998E-4</c:v>
                </c:pt>
                <c:pt idx="7">
                  <c:v>-1.4517800000000001E-4</c:v>
                </c:pt>
                <c:pt idx="8">
                  <c:v>-6.0242000000000004E-5</c:v>
                </c:pt>
                <c:pt idx="9">
                  <c:v>-1.4646E-4</c:v>
                </c:pt>
                <c:pt idx="10">
                  <c:v>-2.0276000000000002E-4</c:v>
                </c:pt>
                <c:pt idx="11">
                  <c:v>-2.8739999999999994E-4</c:v>
                </c:pt>
                <c:pt idx="12">
                  <c:v>-2.3039999999999991E-4</c:v>
                </c:pt>
                <c:pt idx="13">
                  <c:v>-1.7240000000000004E-4</c:v>
                </c:pt>
                <c:pt idx="14">
                  <c:v>1.9999999999999186E-6</c:v>
                </c:pt>
                <c:pt idx="15">
                  <c:v>5.1999999999999963E-5</c:v>
                </c:pt>
                <c:pt idx="16">
                  <c:v>8.5400000000000192E-5</c:v>
                </c:pt>
                <c:pt idx="17">
                  <c:v>4.7399999999999804E-5</c:v>
                </c:pt>
                <c:pt idx="18">
                  <c:v>2.8200000000000032E-5</c:v>
                </c:pt>
                <c:pt idx="19">
                  <c:v>-1.199999999999951E-6</c:v>
                </c:pt>
                <c:pt idx="20">
                  <c:v>6.8000000000000001E-6</c:v>
                </c:pt>
                <c:pt idx="21">
                  <c:v>1.5000000000000014E-5</c:v>
                </c:pt>
                <c:pt idx="22">
                  <c:v>4.040000000000002E-5</c:v>
                </c:pt>
                <c:pt idx="23">
                  <c:v>6.1999999999999559E-6</c:v>
                </c:pt>
                <c:pt idx="24">
                  <c:v>-1.6800000000000009E-5</c:v>
                </c:pt>
                <c:pt idx="25">
                  <c:v>-8.879999999999999E-5</c:v>
                </c:pt>
                <c:pt idx="26">
                  <c:v>-8.8200000000000084E-5</c:v>
                </c:pt>
                <c:pt idx="27">
                  <c:v>-8.7000000000000001E-5</c:v>
                </c:pt>
                <c:pt idx="28">
                  <c:v>-5.5599999999999813E-5</c:v>
                </c:pt>
                <c:pt idx="29">
                  <c:v>-5.159999999999998E-5</c:v>
                </c:pt>
                <c:pt idx="30">
                  <c:v>-6.7800000000000225E-5</c:v>
                </c:pt>
                <c:pt idx="31">
                  <c:v>-6.9799999999999867E-5</c:v>
                </c:pt>
                <c:pt idx="32">
                  <c:v>-7.1200000000000159E-5</c:v>
                </c:pt>
                <c:pt idx="33">
                  <c:v>-6.5999999999999951E-5</c:v>
                </c:pt>
                <c:pt idx="34">
                  <c:v>-6.7199999999999763E-5</c:v>
                </c:pt>
                <c:pt idx="35">
                  <c:v>-6.9200000000000096E-5</c:v>
                </c:pt>
                <c:pt idx="36">
                  <c:v>-3.8800000000000225E-5</c:v>
                </c:pt>
                <c:pt idx="37">
                  <c:v>-2.4399999999999976E-5</c:v>
                </c:pt>
                <c:pt idx="38">
                  <c:v>2.0000000000000571E-6</c:v>
                </c:pt>
                <c:pt idx="39">
                  <c:v>2.6600000000000233E-5</c:v>
                </c:pt>
                <c:pt idx="40">
                  <c:v>4.2999999999999703E-5</c:v>
                </c:pt>
                <c:pt idx="41">
                  <c:v>4.3400000000000106E-5</c:v>
                </c:pt>
                <c:pt idx="42">
                  <c:v>2.4399999999999976E-5</c:v>
                </c:pt>
                <c:pt idx="43">
                  <c:v>-4.3999999999999596E-6</c:v>
                </c:pt>
                <c:pt idx="44">
                  <c:v>-9.1400000000000094E-5</c:v>
                </c:pt>
                <c:pt idx="45">
                  <c:v>-9.7799999999999829E-5</c:v>
                </c:pt>
                <c:pt idx="46">
                  <c:v>-3.7400000000000211E-5</c:v>
                </c:pt>
                <c:pt idx="47">
                  <c:v>7.4000000000001841E-6</c:v>
                </c:pt>
                <c:pt idx="48">
                  <c:v>3.7000000000000086E-5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528576"/>
        <c:axId val="87530496"/>
      </c:scatterChart>
      <c:valAx>
        <c:axId val="87528576"/>
        <c:scaling>
          <c:orientation val="minMax"/>
          <c:max val="2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87530496"/>
        <c:crosses val="autoZero"/>
        <c:crossBetween val="midCat"/>
      </c:valAx>
      <c:valAx>
        <c:axId val="87530496"/>
        <c:scaling>
          <c:orientation val="minMax"/>
          <c:max val="8.0000000000000026E-4"/>
          <c:min val="-8.0000000000000026E-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[m/s</a:t>
                </a:r>
                <a:r>
                  <a:rPr lang="en-US" baseline="30000"/>
                  <a:t>2</a:t>
                </a:r>
                <a:r>
                  <a:rPr lang="en-US" baseline="0"/>
                  <a:t>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7528576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17 - Feb - 1998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'Extreme_backward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difference'!$R$61:$R$111</c:f>
              <c:numCache>
                <c:formatCode>General</c:formatCode>
                <c:ptCount val="51"/>
                <c:pt idx="1">
                  <c:v>0</c:v>
                </c:pt>
                <c:pt idx="2">
                  <c:v>0</c:v>
                </c:pt>
                <c:pt idx="3">
                  <c:v>-4.3399999999999992E-4</c:v>
                </c:pt>
                <c:pt idx="4">
                  <c:v>-3.1000000000000027E-4</c:v>
                </c:pt>
                <c:pt idx="5">
                  <c:v>-2.8999999999999968E-4</c:v>
                </c:pt>
                <c:pt idx="6">
                  <c:v>-2.040000000000003E-4</c:v>
                </c:pt>
                <c:pt idx="7">
                  <c:v>-1.2399999999999965E-4</c:v>
                </c:pt>
                <c:pt idx="8">
                  <c:v>-7.1999999999999839E-5</c:v>
                </c:pt>
                <c:pt idx="9">
                  <c:v>-1.7000000000000015E-4</c:v>
                </c:pt>
                <c:pt idx="10">
                  <c:v>-1.3800000000000035E-4</c:v>
                </c:pt>
                <c:pt idx="11">
                  <c:v>-9.7999999999999753E-5</c:v>
                </c:pt>
                <c:pt idx="12">
                  <c:v>-4.6000000000000488E-5</c:v>
                </c:pt>
                <c:pt idx="13">
                  <c:v>4.0000000000006698E-6</c:v>
                </c:pt>
                <c:pt idx="14">
                  <c:v>1.639999999999997E-4</c:v>
                </c:pt>
                <c:pt idx="15">
                  <c:v>2.999999999999997E-4</c:v>
                </c:pt>
                <c:pt idx="16">
                  <c:v>3.8999999999999978E-4</c:v>
                </c:pt>
                <c:pt idx="17">
                  <c:v>3.400000000000003E-4</c:v>
                </c:pt>
                <c:pt idx="18">
                  <c:v>3.9400000000000047E-4</c:v>
                </c:pt>
                <c:pt idx="19">
                  <c:v>4.7199999999999966E-4</c:v>
                </c:pt>
                <c:pt idx="20">
                  <c:v>5.5000000000000025E-4</c:v>
                </c:pt>
                <c:pt idx="21">
                  <c:v>5.8059999999999969E-4</c:v>
                </c:pt>
                <c:pt idx="22">
                  <c:v>6.1340000000000006E-4</c:v>
                </c:pt>
                <c:pt idx="23">
                  <c:v>5.5559999999999995E-4</c:v>
                </c:pt>
                <c:pt idx="24">
                  <c:v>5.1728000000000006E-4</c:v>
                </c:pt>
                <c:pt idx="25">
                  <c:v>3.9812000000000002E-4</c:v>
                </c:pt>
                <c:pt idx="26">
                  <c:v>2.5160000000000004E-4</c:v>
                </c:pt>
                <c:pt idx="27">
                  <c:v>3.1999999999999944E-5</c:v>
                </c:pt>
                <c:pt idx="28">
                  <c:v>-8.2599999999999961E-5</c:v>
                </c:pt>
                <c:pt idx="29">
                  <c:v>-1.0560000000000001E-4</c:v>
                </c:pt>
                <c:pt idx="30">
                  <c:v>-8.1999999999999987E-5</c:v>
                </c:pt>
                <c:pt idx="31">
                  <c:v>-5.199999999999996E-6</c:v>
                </c:pt>
                <c:pt idx="32">
                  <c:v>4.6E-5</c:v>
                </c:pt>
                <c:pt idx="33">
                  <c:v>-1.9400000000000007E-5</c:v>
                </c:pt>
                <c:pt idx="34">
                  <c:v>-3.1799999999999987E-5</c:v>
                </c:pt>
                <c:pt idx="35">
                  <c:v>-5.0480000000000038E-5</c:v>
                </c:pt>
                <c:pt idx="36">
                  <c:v>-6.6459999999999997E-5</c:v>
                </c:pt>
                <c:pt idx="37">
                  <c:v>-7.2599999999999989E-5</c:v>
                </c:pt>
                <c:pt idx="38">
                  <c:v>-8.1239999999999988E-5</c:v>
                </c:pt>
                <c:pt idx="39">
                  <c:v>2.3379999999999996E-5</c:v>
                </c:pt>
                <c:pt idx="40">
                  <c:v>9.3160000000000009E-5</c:v>
                </c:pt>
                <c:pt idx="41">
                  <c:v>8.0779999999999996E-5</c:v>
                </c:pt>
                <c:pt idx="42">
                  <c:v>4.5339999999999996E-5</c:v>
                </c:pt>
                <c:pt idx="43">
                  <c:v>8.8719999999999977E-5</c:v>
                </c:pt>
                <c:pt idx="44">
                  <c:v>-7.9999999999999861E-6</c:v>
                </c:pt>
                <c:pt idx="45">
                  <c:v>-6.4000000000000024E-5</c:v>
                </c:pt>
                <c:pt idx="46">
                  <c:v>-4.8319999999999978E-5</c:v>
                </c:pt>
                <c:pt idx="47">
                  <c:v>-7.6859999999999993E-5</c:v>
                </c:pt>
                <c:pt idx="48">
                  <c:v>6.8799999999999992E-5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'Extreme_backward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difference'!$S$61:$S$111</c:f>
              <c:numCache>
                <c:formatCode>General</c:formatCode>
                <c:ptCount val="51"/>
                <c:pt idx="1">
                  <c:v>0</c:v>
                </c:pt>
                <c:pt idx="2">
                  <c:v>0</c:v>
                </c:pt>
                <c:pt idx="3">
                  <c:v>-3.200000000000003E-4</c:v>
                </c:pt>
                <c:pt idx="4">
                  <c:v>-1.9199999999999995E-4</c:v>
                </c:pt>
                <c:pt idx="5">
                  <c:v>-1.519999999999999E-4</c:v>
                </c:pt>
                <c:pt idx="6">
                  <c:v>-1.419999999999999E-4</c:v>
                </c:pt>
                <c:pt idx="7">
                  <c:v>-1.0799999999999977E-4</c:v>
                </c:pt>
                <c:pt idx="8">
                  <c:v>-8.4000000000000185E-5</c:v>
                </c:pt>
                <c:pt idx="9">
                  <c:v>-1.6399999999999997E-4</c:v>
                </c:pt>
                <c:pt idx="10">
                  <c:v>-1.3940000000000008E-4</c:v>
                </c:pt>
                <c:pt idx="11">
                  <c:v>-9.9400000000000044E-5</c:v>
                </c:pt>
                <c:pt idx="12">
                  <c:v>-1.6339999999999993E-4</c:v>
                </c:pt>
                <c:pt idx="13">
                  <c:v>-1.9380000000000008E-4</c:v>
                </c:pt>
                <c:pt idx="14">
                  <c:v>-2.5139999999999993E-4</c:v>
                </c:pt>
                <c:pt idx="15">
                  <c:v>-1.8359999999999988E-4</c:v>
                </c:pt>
                <c:pt idx="16">
                  <c:v>-1.3840000000000006E-4</c:v>
                </c:pt>
                <c:pt idx="17">
                  <c:v>-1.21E-4</c:v>
                </c:pt>
                <c:pt idx="18">
                  <c:v>-9.4000000000000062E-5</c:v>
                </c:pt>
                <c:pt idx="19">
                  <c:v>-5.3399999999999977E-5</c:v>
                </c:pt>
                <c:pt idx="20">
                  <c:v>2.4199999999999917E-5</c:v>
                </c:pt>
                <c:pt idx="21">
                  <c:v>2.9600000000000042E-5</c:v>
                </c:pt>
                <c:pt idx="22">
                  <c:v>-2.6999999999999941E-5</c:v>
                </c:pt>
                <c:pt idx="23">
                  <c:v>-1.0540000000000001E-4</c:v>
                </c:pt>
                <c:pt idx="24">
                  <c:v>-1.5739999999999998E-4</c:v>
                </c:pt>
                <c:pt idx="25">
                  <c:v>-1.7760000000000006E-4</c:v>
                </c:pt>
                <c:pt idx="26">
                  <c:v>-1.5008E-4</c:v>
                </c:pt>
                <c:pt idx="27">
                  <c:v>-1.08628E-4</c:v>
                </c:pt>
                <c:pt idx="28">
                  <c:v>-2.8932000000000004E-5</c:v>
                </c:pt>
                <c:pt idx="29">
                  <c:v>1.023E-5</c:v>
                </c:pt>
                <c:pt idx="30">
                  <c:v>8.727000000000001E-5</c:v>
                </c:pt>
                <c:pt idx="31">
                  <c:v>6.9820000000000006E-5</c:v>
                </c:pt>
                <c:pt idx="32">
                  <c:v>5.8119999999999979E-5</c:v>
                </c:pt>
                <c:pt idx="33">
                  <c:v>8.5199999999999997E-5</c:v>
                </c:pt>
                <c:pt idx="34">
                  <c:v>2.4999999999999988E-5</c:v>
                </c:pt>
                <c:pt idx="35">
                  <c:v>-6.5199999999999945E-5</c:v>
                </c:pt>
                <c:pt idx="36">
                  <c:v>4.9799999999999984E-5</c:v>
                </c:pt>
                <c:pt idx="37">
                  <c:v>7.8199999999999976E-5</c:v>
                </c:pt>
                <c:pt idx="38">
                  <c:v>7.620000000000009E-5</c:v>
                </c:pt>
                <c:pt idx="39">
                  <c:v>7.4599999999999943E-5</c:v>
                </c:pt>
                <c:pt idx="40">
                  <c:v>7.3800000000000046E-5</c:v>
                </c:pt>
                <c:pt idx="41">
                  <c:v>3.7999999999999975E-5</c:v>
                </c:pt>
                <c:pt idx="42">
                  <c:v>4.6599999999999974E-5</c:v>
                </c:pt>
                <c:pt idx="43">
                  <c:v>6.7200000000000034E-5</c:v>
                </c:pt>
                <c:pt idx="44">
                  <c:v>-4.4600000000000054E-5</c:v>
                </c:pt>
                <c:pt idx="45">
                  <c:v>3.9999999999999761E-6</c:v>
                </c:pt>
                <c:pt idx="46">
                  <c:v>1.7519999999999995E-4</c:v>
                </c:pt>
                <c:pt idx="47">
                  <c:v>1.140000000000016E-5</c:v>
                </c:pt>
                <c:pt idx="48">
                  <c:v>-1.5200000000000214E-5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699840"/>
        <c:axId val="87701760"/>
      </c:scatterChart>
      <c:valAx>
        <c:axId val="87699840"/>
        <c:scaling>
          <c:orientation val="minMax"/>
          <c:max val="2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87701760"/>
        <c:crosses val="autoZero"/>
        <c:crossBetween val="midCat"/>
      </c:valAx>
      <c:valAx>
        <c:axId val="87701760"/>
        <c:scaling>
          <c:orientation val="minMax"/>
          <c:max val="8.0000000000000026E-4"/>
          <c:min val="-8.0000000000000026E-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[m/s</a:t>
                </a:r>
                <a:r>
                  <a:rPr lang="en-US" baseline="30000"/>
                  <a:t>2</a:t>
                </a:r>
                <a:r>
                  <a:rPr lang="en-US" baseline="0"/>
                  <a:t>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7699840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08 - Jul</a:t>
            </a:r>
            <a:r>
              <a:rPr lang="en-US" baseline="0"/>
              <a:t> - 1998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'Extreme_central difference'!$N$4</c:f>
              <c:strCache>
                <c:ptCount val="1"/>
                <c:pt idx="0">
                  <c:v>Velocity N/S</c:v>
                </c:pt>
              </c:strCache>
            </c:strRef>
          </c:tx>
          <c:marker>
            <c:symbol val="none"/>
          </c:marker>
          <c:xVal>
            <c:numRef>
              <c:f>'Extreme_central difference'!$P$6:$P$56</c:f>
              <c:numCache>
                <c:formatCode>0.00E+00</c:formatCode>
                <c:ptCount val="51"/>
                <c:pt idx="0">
                  <c:v>0.16440000000000002</c:v>
                </c:pt>
                <c:pt idx="1">
                  <c:v>0.16440000000000002</c:v>
                </c:pt>
                <c:pt idx="2">
                  <c:v>0.16440000000000002</c:v>
                </c:pt>
                <c:pt idx="3">
                  <c:v>0.19329999999999997</c:v>
                </c:pt>
                <c:pt idx="4">
                  <c:v>0.2271</c:v>
                </c:pt>
                <c:pt idx="5">
                  <c:v>0.25900000000000001</c:v>
                </c:pt>
                <c:pt idx="6">
                  <c:v>0.27839999999999998</c:v>
                </c:pt>
                <c:pt idx="7">
                  <c:v>0.28910000000000002</c:v>
                </c:pt>
                <c:pt idx="8">
                  <c:v>0.29410000000000003</c:v>
                </c:pt>
                <c:pt idx="9">
                  <c:v>0.29239999999999999</c:v>
                </c:pt>
                <c:pt idx="10">
                  <c:v>0.28749999999999998</c:v>
                </c:pt>
                <c:pt idx="11">
                  <c:v>0.27789999999999998</c:v>
                </c:pt>
                <c:pt idx="12">
                  <c:v>0.2621</c:v>
                </c:pt>
                <c:pt idx="13">
                  <c:v>0.24480000000000002</c:v>
                </c:pt>
                <c:pt idx="14">
                  <c:v>0.22820000000000001</c:v>
                </c:pt>
                <c:pt idx="15">
                  <c:v>0.215</c:v>
                </c:pt>
                <c:pt idx="16">
                  <c:v>0.2041</c:v>
                </c:pt>
                <c:pt idx="17">
                  <c:v>0.19589999999999999</c:v>
                </c:pt>
                <c:pt idx="18">
                  <c:v>0.1885</c:v>
                </c:pt>
                <c:pt idx="19">
                  <c:v>0.1822</c:v>
                </c:pt>
                <c:pt idx="20">
                  <c:v>0.17920000000000003</c:v>
                </c:pt>
                <c:pt idx="21">
                  <c:v>0.17600000000000002</c:v>
                </c:pt>
                <c:pt idx="22">
                  <c:v>0.16940000000000002</c:v>
                </c:pt>
                <c:pt idx="23">
                  <c:v>0.16219999999999998</c:v>
                </c:pt>
                <c:pt idx="24">
                  <c:v>0.1545</c:v>
                </c:pt>
                <c:pt idx="25">
                  <c:v>0.14400000000000002</c:v>
                </c:pt>
                <c:pt idx="26">
                  <c:v>0.13250000000000001</c:v>
                </c:pt>
                <c:pt idx="27">
                  <c:v>0.1197</c:v>
                </c:pt>
                <c:pt idx="28">
                  <c:v>0.10929999999999999</c:v>
                </c:pt>
                <c:pt idx="29">
                  <c:v>9.9339999999999998E-2</c:v>
                </c:pt>
                <c:pt idx="30">
                  <c:v>8.8459999999999997E-2</c:v>
                </c:pt>
                <c:pt idx="31">
                  <c:v>7.85E-2</c:v>
                </c:pt>
                <c:pt idx="32">
                  <c:v>6.9159999999999999E-2</c:v>
                </c:pt>
                <c:pt idx="33">
                  <c:v>5.9109999999999996E-2</c:v>
                </c:pt>
                <c:pt idx="34">
                  <c:v>4.8750000000000002E-2</c:v>
                </c:pt>
                <c:pt idx="35">
                  <c:v>3.7949999999999998E-2</c:v>
                </c:pt>
                <c:pt idx="36">
                  <c:v>2.8069999999999998E-2</c:v>
                </c:pt>
                <c:pt idx="37">
                  <c:v>1.9730000000000001E-2</c:v>
                </c:pt>
                <c:pt idx="38">
                  <c:v>1.661E-2</c:v>
                </c:pt>
                <c:pt idx="39">
                  <c:v>1.201E-2</c:v>
                </c:pt>
                <c:pt idx="40">
                  <c:v>6.4249999999999993E-3</c:v>
                </c:pt>
                <c:pt idx="41">
                  <c:v>1.189E-3</c:v>
                </c:pt>
                <c:pt idx="42">
                  <c:v>-3.7280000000000004E-3</c:v>
                </c:pt>
                <c:pt idx="43">
                  <c:v>-8.1650000000000004E-3</c:v>
                </c:pt>
                <c:pt idx="44">
                  <c:v>-1.085E-2</c:v>
                </c:pt>
                <c:pt idx="45">
                  <c:v>-1.21E-2</c:v>
                </c:pt>
                <c:pt idx="46">
                  <c:v>-9.3430000000000006E-3</c:v>
                </c:pt>
                <c:pt idx="47">
                  <c:v>-7.5770000000000004E-3</c:v>
                </c:pt>
                <c:pt idx="48">
                  <c:v>-6.4680000000000007E-3</c:v>
                </c:pt>
                <c:pt idx="49">
                  <c:v>-6.4680000000000007E-3</c:v>
                </c:pt>
                <c:pt idx="50">
                  <c:v>-6.4680000000000007E-3</c:v>
                </c:pt>
              </c:numCache>
            </c:numRef>
          </c:xVal>
          <c:yVal>
            <c:numRef>
              <c:f>'Extreme_central difference'!$M$6:$M$56</c:f>
              <c:numCache>
                <c:formatCode>General</c:formatCode>
                <c:ptCount val="5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'Extreme_central difference'!$O$4</c:f>
              <c:strCache>
                <c:ptCount val="1"/>
                <c:pt idx="0">
                  <c:v>Velocity E/W</c:v>
                </c:pt>
              </c:strCache>
            </c:strRef>
          </c:tx>
          <c:marker>
            <c:symbol val="none"/>
          </c:marker>
          <c:xVal>
            <c:numRef>
              <c:f>'Extreme_central difference'!$Q$6:$Q$56</c:f>
              <c:numCache>
                <c:formatCode>0.00E+00</c:formatCode>
                <c:ptCount val="51"/>
                <c:pt idx="0">
                  <c:v>-7.8859999999999989E-3</c:v>
                </c:pt>
                <c:pt idx="1">
                  <c:v>-7.8859999999999989E-3</c:v>
                </c:pt>
                <c:pt idx="2">
                  <c:v>-7.8859999999999989E-3</c:v>
                </c:pt>
                <c:pt idx="3">
                  <c:v>1.754E-2</c:v>
                </c:pt>
                <c:pt idx="4">
                  <c:v>2.358E-2</c:v>
                </c:pt>
                <c:pt idx="5">
                  <c:v>2.181E-2</c:v>
                </c:pt>
                <c:pt idx="6">
                  <c:v>8.182E-3</c:v>
                </c:pt>
                <c:pt idx="7">
                  <c:v>9.2310000000000005E-4</c:v>
                </c:pt>
                <c:pt idx="8">
                  <c:v>-2.0890000000000001E-3</c:v>
                </c:pt>
                <c:pt idx="9">
                  <c:v>-9.4120000000000002E-3</c:v>
                </c:pt>
                <c:pt idx="10">
                  <c:v>-1.9550000000000001E-2</c:v>
                </c:pt>
                <c:pt idx="11">
                  <c:v>-3.3919999999999999E-2</c:v>
                </c:pt>
                <c:pt idx="12">
                  <c:v>-4.5439999999999994E-2</c:v>
                </c:pt>
                <c:pt idx="13">
                  <c:v>-5.4059999999999997E-2</c:v>
                </c:pt>
                <c:pt idx="14">
                  <c:v>-5.3960000000000001E-2</c:v>
                </c:pt>
                <c:pt idx="15">
                  <c:v>-5.1360000000000003E-2</c:v>
                </c:pt>
                <c:pt idx="16">
                  <c:v>-4.7089999999999993E-2</c:v>
                </c:pt>
                <c:pt idx="17">
                  <c:v>-4.4720000000000003E-2</c:v>
                </c:pt>
                <c:pt idx="18">
                  <c:v>-4.3310000000000001E-2</c:v>
                </c:pt>
                <c:pt idx="19">
                  <c:v>-4.3369999999999999E-2</c:v>
                </c:pt>
                <c:pt idx="20">
                  <c:v>-4.3029999999999999E-2</c:v>
                </c:pt>
                <c:pt idx="21">
                  <c:v>-4.2279999999999998E-2</c:v>
                </c:pt>
                <c:pt idx="22">
                  <c:v>-4.0259999999999997E-2</c:v>
                </c:pt>
                <c:pt idx="23">
                  <c:v>-3.9949999999999999E-2</c:v>
                </c:pt>
                <c:pt idx="24">
                  <c:v>-4.079E-2</c:v>
                </c:pt>
                <c:pt idx="25">
                  <c:v>-4.5229999999999999E-2</c:v>
                </c:pt>
                <c:pt idx="26">
                  <c:v>-4.9640000000000004E-2</c:v>
                </c:pt>
                <c:pt idx="27">
                  <c:v>-5.3990000000000003E-2</c:v>
                </c:pt>
                <c:pt idx="28">
                  <c:v>-5.6769999999999994E-2</c:v>
                </c:pt>
                <c:pt idx="29">
                  <c:v>-5.9349999999999993E-2</c:v>
                </c:pt>
                <c:pt idx="30">
                  <c:v>-6.2740000000000004E-2</c:v>
                </c:pt>
                <c:pt idx="31">
                  <c:v>-6.6229999999999997E-2</c:v>
                </c:pt>
                <c:pt idx="32">
                  <c:v>-6.9790000000000005E-2</c:v>
                </c:pt>
                <c:pt idx="33">
                  <c:v>-7.3090000000000002E-2</c:v>
                </c:pt>
                <c:pt idx="34">
                  <c:v>-7.644999999999999E-2</c:v>
                </c:pt>
                <c:pt idx="35">
                  <c:v>-7.9909999999999995E-2</c:v>
                </c:pt>
                <c:pt idx="36">
                  <c:v>-8.1850000000000006E-2</c:v>
                </c:pt>
                <c:pt idx="37">
                  <c:v>-8.3070000000000005E-2</c:v>
                </c:pt>
                <c:pt idx="38">
                  <c:v>-8.2970000000000002E-2</c:v>
                </c:pt>
                <c:pt idx="39">
                  <c:v>-8.163999999999999E-2</c:v>
                </c:pt>
                <c:pt idx="40">
                  <c:v>-7.9490000000000005E-2</c:v>
                </c:pt>
                <c:pt idx="41">
                  <c:v>-7.732E-2</c:v>
                </c:pt>
                <c:pt idx="42">
                  <c:v>-7.6100000000000001E-2</c:v>
                </c:pt>
                <c:pt idx="43">
                  <c:v>-7.6319999999999999E-2</c:v>
                </c:pt>
                <c:pt idx="44">
                  <c:v>-8.0890000000000004E-2</c:v>
                </c:pt>
                <c:pt idx="45">
                  <c:v>-8.5779999999999995E-2</c:v>
                </c:pt>
                <c:pt idx="46">
                  <c:v>-8.7650000000000006E-2</c:v>
                </c:pt>
                <c:pt idx="47">
                  <c:v>-8.7279999999999996E-2</c:v>
                </c:pt>
                <c:pt idx="48">
                  <c:v>-8.5429999999999992E-2</c:v>
                </c:pt>
                <c:pt idx="49">
                  <c:v>-8.5429999999999992E-2</c:v>
                </c:pt>
                <c:pt idx="50">
                  <c:v>-8.5429999999999992E-2</c:v>
                </c:pt>
              </c:numCache>
            </c:numRef>
          </c:xVal>
          <c:yVal>
            <c:numRef>
              <c:f>'Extreme_central difference'!$M$6:$M$56</c:f>
              <c:numCache>
                <c:formatCode>General</c:formatCode>
                <c:ptCount val="5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84800"/>
        <c:axId val="29886720"/>
      </c:scatterChart>
      <c:valAx>
        <c:axId val="29884800"/>
        <c:scaling>
          <c:orientation val="minMax"/>
          <c:max val="0.4"/>
          <c:min val="-0.30000000000000004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Current Velocity [m/s]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29886720"/>
        <c:crosses val="autoZero"/>
        <c:crossBetween val="midCat"/>
      </c:valAx>
      <c:valAx>
        <c:axId val="29886720"/>
        <c:scaling>
          <c:orientation val="maxMin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884800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18 - Feb - 1998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'Extreme_backward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difference'!$T$61:$T$111</c:f>
              <c:numCache>
                <c:formatCode>General</c:formatCode>
                <c:ptCount val="51"/>
                <c:pt idx="1">
                  <c:v>0</c:v>
                </c:pt>
                <c:pt idx="2">
                  <c:v>0</c:v>
                </c:pt>
                <c:pt idx="3">
                  <c:v>-9.6420000000000015E-5</c:v>
                </c:pt>
                <c:pt idx="4">
                  <c:v>8.0599999999999991E-6</c:v>
                </c:pt>
                <c:pt idx="5">
                  <c:v>2.9468E-5</c:v>
                </c:pt>
                <c:pt idx="6">
                  <c:v>1.0566E-5</c:v>
                </c:pt>
                <c:pt idx="7">
                  <c:v>-5.3353999999999998E-5</c:v>
                </c:pt>
                <c:pt idx="8">
                  <c:v>-9.596000000000001E-5</c:v>
                </c:pt>
                <c:pt idx="9">
                  <c:v>-5.9459999999999983E-5</c:v>
                </c:pt>
                <c:pt idx="10">
                  <c:v>-6.6559999999999986E-5</c:v>
                </c:pt>
                <c:pt idx="11">
                  <c:v>-7.7399999999999998E-5</c:v>
                </c:pt>
                <c:pt idx="12">
                  <c:v>-3.2000000000000083E-6</c:v>
                </c:pt>
                <c:pt idx="13">
                  <c:v>2.4599999999999968E-5</c:v>
                </c:pt>
                <c:pt idx="14">
                  <c:v>6.2600000000000017E-5</c:v>
                </c:pt>
                <c:pt idx="15">
                  <c:v>-8.0000000000000217E-6</c:v>
                </c:pt>
                <c:pt idx="16">
                  <c:v>-5.4999999999999982E-5</c:v>
                </c:pt>
                <c:pt idx="17">
                  <c:v>-2.9879999999999994E-4</c:v>
                </c:pt>
                <c:pt idx="18">
                  <c:v>-3.2119999999999995E-4</c:v>
                </c:pt>
                <c:pt idx="19">
                  <c:v>-3.5500000000000006E-4</c:v>
                </c:pt>
                <c:pt idx="20">
                  <c:v>-1.458000000000001E-4</c:v>
                </c:pt>
                <c:pt idx="21">
                  <c:v>-7.3999999999999901E-5</c:v>
                </c:pt>
                <c:pt idx="22">
                  <c:v>5.1999999999999265E-6</c:v>
                </c:pt>
                <c:pt idx="23">
                  <c:v>1.9520000000000008E-4</c:v>
                </c:pt>
                <c:pt idx="24">
                  <c:v>3.2219999999999997E-4</c:v>
                </c:pt>
                <c:pt idx="25">
                  <c:v>3.1639999999999988E-4</c:v>
                </c:pt>
                <c:pt idx="26">
                  <c:v>2.7200000000000016E-4</c:v>
                </c:pt>
                <c:pt idx="27">
                  <c:v>2.0493999999999995E-4</c:v>
                </c:pt>
                <c:pt idx="28">
                  <c:v>6.0239999999999965E-5</c:v>
                </c:pt>
                <c:pt idx="29">
                  <c:v>5.6600000000000051E-6</c:v>
                </c:pt>
                <c:pt idx="30">
                  <c:v>-6.7999999999999986E-5</c:v>
                </c:pt>
                <c:pt idx="31">
                  <c:v>-8.0640000000000014E-5</c:v>
                </c:pt>
                <c:pt idx="32">
                  <c:v>-8.9200000000000013E-5</c:v>
                </c:pt>
                <c:pt idx="33">
                  <c:v>-2.2999999999999966E-5</c:v>
                </c:pt>
                <c:pt idx="34">
                  <c:v>5.0000000000000046E-6</c:v>
                </c:pt>
                <c:pt idx="35">
                  <c:v>4.7199999999999948E-5</c:v>
                </c:pt>
                <c:pt idx="36">
                  <c:v>5.3000000000000028E-5</c:v>
                </c:pt>
                <c:pt idx="37">
                  <c:v>3.1599999999999996E-5</c:v>
                </c:pt>
                <c:pt idx="38">
                  <c:v>-5.9200000000000016E-5</c:v>
                </c:pt>
                <c:pt idx="39">
                  <c:v>-5.7399999999999952E-5</c:v>
                </c:pt>
                <c:pt idx="40">
                  <c:v>-5.6200000000000072E-5</c:v>
                </c:pt>
                <c:pt idx="41">
                  <c:v>-5.2799999999999928E-5</c:v>
                </c:pt>
                <c:pt idx="42">
                  <c:v>-3.5800000000000071E-5</c:v>
                </c:pt>
                <c:pt idx="43">
                  <c:v>-1.0599999999999985E-5</c:v>
                </c:pt>
                <c:pt idx="44">
                  <c:v>-5.8199999999999985E-5</c:v>
                </c:pt>
                <c:pt idx="45">
                  <c:v>-5.8399999999999983E-5</c:v>
                </c:pt>
                <c:pt idx="46">
                  <c:v>-1.1800000000000006E-5</c:v>
                </c:pt>
                <c:pt idx="47">
                  <c:v>-4.7799999999999929E-5</c:v>
                </c:pt>
                <c:pt idx="48">
                  <c:v>-7.1800000000000065E-5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'Extreme_backward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difference'!$U$61:$U$111</c:f>
              <c:numCache>
                <c:formatCode>General</c:formatCode>
                <c:ptCount val="51"/>
                <c:pt idx="1">
                  <c:v>0</c:v>
                </c:pt>
                <c:pt idx="2">
                  <c:v>0</c:v>
                </c:pt>
                <c:pt idx="3">
                  <c:v>1.6399999999999997E-4</c:v>
                </c:pt>
                <c:pt idx="4">
                  <c:v>9.0000000000000073E-5</c:v>
                </c:pt>
                <c:pt idx="5">
                  <c:v>5.5999999999999938E-5</c:v>
                </c:pt>
                <c:pt idx="6">
                  <c:v>-1.9999999999997797E-6</c:v>
                </c:pt>
                <c:pt idx="7">
                  <c:v>-8.0000000000002283E-6</c:v>
                </c:pt>
                <c:pt idx="8">
                  <c:v>-1.4000000000000123E-5</c:v>
                </c:pt>
                <c:pt idx="9">
                  <c:v>4.6000000000000488E-5</c:v>
                </c:pt>
                <c:pt idx="10">
                  <c:v>3.0000000000000028E-5</c:v>
                </c:pt>
                <c:pt idx="11">
                  <c:v>1.9999999999997797E-6</c:v>
                </c:pt>
                <c:pt idx="12">
                  <c:v>-4.0000000000001142E-6</c:v>
                </c:pt>
                <c:pt idx="13">
                  <c:v>0</c:v>
                </c:pt>
                <c:pt idx="14">
                  <c:v>2.5999999999999914E-5</c:v>
                </c:pt>
                <c:pt idx="15">
                  <c:v>-1.1999999999999789E-5</c:v>
                </c:pt>
                <c:pt idx="16">
                  <c:v>-3.599999999999992E-5</c:v>
                </c:pt>
                <c:pt idx="17">
                  <c:v>-2.9200000000000005E-4</c:v>
                </c:pt>
                <c:pt idx="18">
                  <c:v>-3.140000000000001E-4</c:v>
                </c:pt>
                <c:pt idx="19">
                  <c:v>-3.4399999999999985E-4</c:v>
                </c:pt>
                <c:pt idx="20">
                  <c:v>-1.6219999999999985E-4</c:v>
                </c:pt>
                <c:pt idx="21">
                  <c:v>-1.4520000000000033E-4</c:v>
                </c:pt>
                <c:pt idx="22">
                  <c:v>-2.5839999999999988E-4</c:v>
                </c:pt>
                <c:pt idx="23">
                  <c:v>-1.7820000000000002E-4</c:v>
                </c:pt>
                <c:pt idx="24">
                  <c:v>-1.2480000000000005E-4</c:v>
                </c:pt>
                <c:pt idx="25">
                  <c:v>-1.3339999999999991E-4</c:v>
                </c:pt>
                <c:pt idx="26">
                  <c:v>-1.3940000000000008E-4</c:v>
                </c:pt>
                <c:pt idx="27">
                  <c:v>-1.4879999999999998E-4</c:v>
                </c:pt>
                <c:pt idx="28">
                  <c:v>-8.059999999999998E-5</c:v>
                </c:pt>
                <c:pt idx="29">
                  <c:v>-5.1000000000000006E-5</c:v>
                </c:pt>
                <c:pt idx="30">
                  <c:v>7.9999999999996735E-7</c:v>
                </c:pt>
                <c:pt idx="31">
                  <c:v>3.0600000000000005E-5</c:v>
                </c:pt>
                <c:pt idx="32">
                  <c:v>5.0800000000000015E-5</c:v>
                </c:pt>
                <c:pt idx="33">
                  <c:v>-4.0200000000000028E-5</c:v>
                </c:pt>
                <c:pt idx="34">
                  <c:v>-5.2999999999999919E-5</c:v>
                </c:pt>
                <c:pt idx="35">
                  <c:v>-7.2000000000000056E-5</c:v>
                </c:pt>
                <c:pt idx="36">
                  <c:v>1.0800000000000012E-5</c:v>
                </c:pt>
                <c:pt idx="37">
                  <c:v>3.4200000000000032E-5</c:v>
                </c:pt>
                <c:pt idx="38">
                  <c:v>4.3599999999999955E-5</c:v>
                </c:pt>
                <c:pt idx="39">
                  <c:v>3.9400000000000063E-5</c:v>
                </c:pt>
                <c:pt idx="40">
                  <c:v>3.6199999999999985E-5</c:v>
                </c:pt>
                <c:pt idx="41">
                  <c:v>1.5080000000000003E-4</c:v>
                </c:pt>
                <c:pt idx="42">
                  <c:v>1.2879999999999996E-4</c:v>
                </c:pt>
                <c:pt idx="43">
                  <c:v>9.6199999999999899E-5</c:v>
                </c:pt>
                <c:pt idx="44">
                  <c:v>5.4400000000000143E-5</c:v>
                </c:pt>
                <c:pt idx="45">
                  <c:v>4.839999999999997E-5</c:v>
                </c:pt>
                <c:pt idx="46">
                  <c:v>6.5399999999999909E-5</c:v>
                </c:pt>
                <c:pt idx="47">
                  <c:v>9.120000000000017E-5</c:v>
                </c:pt>
                <c:pt idx="48">
                  <c:v>1.0859999999999981E-4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723392"/>
        <c:axId val="87729664"/>
      </c:scatterChart>
      <c:valAx>
        <c:axId val="87723392"/>
        <c:scaling>
          <c:orientation val="minMax"/>
          <c:max val="25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low"/>
        <c:crossAx val="87729664"/>
        <c:crosses val="autoZero"/>
        <c:crossBetween val="midCat"/>
      </c:valAx>
      <c:valAx>
        <c:axId val="87729664"/>
        <c:scaling>
          <c:orientation val="minMax"/>
          <c:max val="8.0000000000000026E-4"/>
          <c:min val="-8.0000000000000026E-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[m/s</a:t>
                </a:r>
                <a:r>
                  <a:rPr lang="en-US" strike="noStrike" baseline="30000"/>
                  <a:t>2</a:t>
                </a:r>
                <a:r>
                  <a:rPr lang="en-US" baseline="0"/>
                  <a:t>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723392"/>
        <c:crosses val="autoZero"/>
        <c:crossBetween val="midCat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07 - Jul - 1998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'Extreme_backward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difference'!$N$117:$N$167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4.5714285714285715E-8</c:v>
                </c:pt>
                <c:pt idx="4">
                  <c:v>1.3265306122448992E-8</c:v>
                </c:pt>
                <c:pt idx="5">
                  <c:v>3.8775510204081323E-9</c:v>
                </c:pt>
                <c:pt idx="6">
                  <c:v>-1.0204081632653071E-9</c:v>
                </c:pt>
                <c:pt idx="7">
                  <c:v>2.4489795918367483E-9</c:v>
                </c:pt>
                <c:pt idx="8">
                  <c:v>4.2857142857142668E-9</c:v>
                </c:pt>
                <c:pt idx="9">
                  <c:v>1.3469387755102085E-8</c:v>
                </c:pt>
                <c:pt idx="10">
                  <c:v>1.6734693877550991E-8</c:v>
                </c:pt>
                <c:pt idx="11">
                  <c:v>2.1632653061224486E-8</c:v>
                </c:pt>
                <c:pt idx="12">
                  <c:v>3.8775510204081893E-9</c:v>
                </c:pt>
                <c:pt idx="13">
                  <c:v>-4.2857142857143239E-9</c:v>
                </c:pt>
                <c:pt idx="14">
                  <c:v>-1.8775510204081658E-8</c:v>
                </c:pt>
                <c:pt idx="15">
                  <c:v>-6.1224489795917852E-9</c:v>
                </c:pt>
                <c:pt idx="16">
                  <c:v>2.6530612244897871E-9</c:v>
                </c:pt>
                <c:pt idx="17">
                  <c:v>4.6938775510204013E-9</c:v>
                </c:pt>
                <c:pt idx="18">
                  <c:v>2.0408163265306142E-9</c:v>
                </c:pt>
                <c:pt idx="19">
                  <c:v>-2.0408163265306142E-9</c:v>
                </c:pt>
                <c:pt idx="20">
                  <c:v>-1.3061224489795894E-8</c:v>
                </c:pt>
                <c:pt idx="21">
                  <c:v>-1.5102040816326509E-8</c:v>
                </c:pt>
                <c:pt idx="22">
                  <c:v>-1.3061224489795954E-8</c:v>
                </c:pt>
                <c:pt idx="23">
                  <c:v>-1.7959183673469389E-8</c:v>
                </c:pt>
                <c:pt idx="24">
                  <c:v>-2.1428571428571389E-8</c:v>
                </c:pt>
                <c:pt idx="25">
                  <c:v>-1.6734693877551043E-8</c:v>
                </c:pt>
                <c:pt idx="26">
                  <c:v>-2.040816326530608E-8</c:v>
                </c:pt>
                <c:pt idx="27">
                  <c:v>-2.5918367346938804E-8</c:v>
                </c:pt>
                <c:pt idx="28">
                  <c:v>-2.7142857142857153E-8</c:v>
                </c:pt>
                <c:pt idx="29">
                  <c:v>-2.673469387755102E-8</c:v>
                </c:pt>
                <c:pt idx="30">
                  <c:v>-2.2857142857142858E-8</c:v>
                </c:pt>
                <c:pt idx="31">
                  <c:v>-1.7959183673469363E-8</c:v>
                </c:pt>
                <c:pt idx="32">
                  <c:v>-1.4693877551020432E-8</c:v>
                </c:pt>
                <c:pt idx="33">
                  <c:v>-1.5632653061224488E-8</c:v>
                </c:pt>
                <c:pt idx="34">
                  <c:v>-1.4571428571428558E-8</c:v>
                </c:pt>
                <c:pt idx="35">
                  <c:v>-1.3102040816326519E-8</c:v>
                </c:pt>
                <c:pt idx="36">
                  <c:v>-1.695918367346941E-8</c:v>
                </c:pt>
                <c:pt idx="37">
                  <c:v>-1.6285714285714287E-8</c:v>
                </c:pt>
                <c:pt idx="38">
                  <c:v>-9.7755102040816371E-9</c:v>
                </c:pt>
                <c:pt idx="39">
                  <c:v>-1.4530612244897933E-8</c:v>
                </c:pt>
                <c:pt idx="40">
                  <c:v>-1.7714285714285729E-8</c:v>
                </c:pt>
                <c:pt idx="41">
                  <c:v>-1.8204081632653056E-8</c:v>
                </c:pt>
                <c:pt idx="42">
                  <c:v>-1.9918367346938777E-8</c:v>
                </c:pt>
                <c:pt idx="43">
                  <c:v>-2.2510204081632648E-8</c:v>
                </c:pt>
                <c:pt idx="44">
                  <c:v>-2.4848979591836733E-8</c:v>
                </c:pt>
                <c:pt idx="45">
                  <c:v>-2.4259183673469379E-8</c:v>
                </c:pt>
                <c:pt idx="46">
                  <c:v>-1.9544897959183671E-8</c:v>
                </c:pt>
                <c:pt idx="47">
                  <c:v>-1.8387755102040815E-8</c:v>
                </c:pt>
                <c:pt idx="48">
                  <c:v>-1.7591836734693876E-8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'Extreme_backward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difference'!$O$117:$O$167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1.730612244897958E-8</c:v>
                </c:pt>
                <c:pt idx="4">
                  <c:v>2.0816326530612387E-9</c:v>
                </c:pt>
                <c:pt idx="5">
                  <c:v>-2.0408163265312372E-11</c:v>
                </c:pt>
                <c:pt idx="6">
                  <c:v>6.7551020408163135E-9</c:v>
                </c:pt>
                <c:pt idx="7">
                  <c:v>-2.7346938775510078E-9</c:v>
                </c:pt>
                <c:pt idx="8">
                  <c:v>-9.0816326530612294E-9</c:v>
                </c:pt>
                <c:pt idx="9">
                  <c:v>-1.4367346938775504E-8</c:v>
                </c:pt>
                <c:pt idx="10">
                  <c:v>-8.6530612244898114E-9</c:v>
                </c:pt>
                <c:pt idx="11">
                  <c:v>-8.1632653061207003E-11</c:v>
                </c:pt>
                <c:pt idx="12">
                  <c:v>3.8775510204082172E-10</c:v>
                </c:pt>
                <c:pt idx="13">
                  <c:v>-5.9183673469388882E-10</c:v>
                </c:pt>
                <c:pt idx="14">
                  <c:v>-5.0816326530612225E-9</c:v>
                </c:pt>
                <c:pt idx="15">
                  <c:v>-1.2877551020408169E-8</c:v>
                </c:pt>
                <c:pt idx="16">
                  <c:v>-1.8081632653061222E-8</c:v>
                </c:pt>
                <c:pt idx="17">
                  <c:v>-3.3275510204081626E-8</c:v>
                </c:pt>
                <c:pt idx="18">
                  <c:v>-2.5357142857142857E-8</c:v>
                </c:pt>
                <c:pt idx="19">
                  <c:v>-1.3491836734693876E-8</c:v>
                </c:pt>
                <c:pt idx="20">
                  <c:v>-1.4877551020408172E-9</c:v>
                </c:pt>
                <c:pt idx="21">
                  <c:v>2.9020408163265335E-9</c:v>
                </c:pt>
                <c:pt idx="22">
                  <c:v>8.532653061224489E-9</c:v>
                </c:pt>
                <c:pt idx="23">
                  <c:v>1.6938775510204063E-9</c:v>
                </c:pt>
                <c:pt idx="24">
                  <c:v>-2.8632653061224484E-9</c:v>
                </c:pt>
                <c:pt idx="25">
                  <c:v>-1.2632653061224483E-9</c:v>
                </c:pt>
                <c:pt idx="26">
                  <c:v>-2.4632653061224502E-9</c:v>
                </c:pt>
                <c:pt idx="27">
                  <c:v>-4.2673469387755082E-9</c:v>
                </c:pt>
                <c:pt idx="28">
                  <c:v>-2.4755102040816337E-9</c:v>
                </c:pt>
                <c:pt idx="29">
                  <c:v>-2.4081632653061193E-9</c:v>
                </c:pt>
                <c:pt idx="30">
                  <c:v>-3.8775510204081645E-9</c:v>
                </c:pt>
                <c:pt idx="31">
                  <c:v>-5.2653061224489807E-9</c:v>
                </c:pt>
                <c:pt idx="32">
                  <c:v>-6.2244897959183681E-9</c:v>
                </c:pt>
                <c:pt idx="33">
                  <c:v>-6.4285714285714279E-9</c:v>
                </c:pt>
                <c:pt idx="34">
                  <c:v>-7.8775510204081606E-9</c:v>
                </c:pt>
                <c:pt idx="35">
                  <c:v>-1.0061224489795912E-8</c:v>
                </c:pt>
                <c:pt idx="36">
                  <c:v>-7.2448979591836812E-9</c:v>
                </c:pt>
                <c:pt idx="37">
                  <c:v>-6.204081632653049E-9</c:v>
                </c:pt>
                <c:pt idx="38">
                  <c:v>-4.9795918367346885E-9</c:v>
                </c:pt>
                <c:pt idx="39">
                  <c:v>-4.0612244897959433E-9</c:v>
                </c:pt>
                <c:pt idx="40">
                  <c:v>-3.4489795918367147E-9</c:v>
                </c:pt>
                <c:pt idx="41">
                  <c:v>-1.4081632653061288E-9</c:v>
                </c:pt>
                <c:pt idx="42">
                  <c:v>1.9387755102040802E-9</c:v>
                </c:pt>
                <c:pt idx="43">
                  <c:v>6.9387755102040815E-9</c:v>
                </c:pt>
                <c:pt idx="44">
                  <c:v>2.4897959183673442E-9</c:v>
                </c:pt>
                <c:pt idx="45">
                  <c:v>1.4285714285714412E-10</c:v>
                </c:pt>
                <c:pt idx="46">
                  <c:v>-4.7142857142857129E-9</c:v>
                </c:pt>
                <c:pt idx="47">
                  <c:v>-6.7346938775510151E-9</c:v>
                </c:pt>
                <c:pt idx="48">
                  <c:v>-8.1224489795918453E-9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837312"/>
        <c:axId val="87843584"/>
      </c:scatterChart>
      <c:valAx>
        <c:axId val="87837312"/>
        <c:scaling>
          <c:orientation val="minMax"/>
          <c:max val="2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low"/>
        <c:crossAx val="87843584"/>
        <c:crosses val="autoZero"/>
        <c:crossBetween val="midCat"/>
      </c:valAx>
      <c:valAx>
        <c:axId val="87843584"/>
        <c:scaling>
          <c:orientation val="minMax"/>
          <c:max val="8.0000000000000041E-8"/>
          <c:min val="-8.0000000000000041E-8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[mg]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837312"/>
        <c:crosses val="autoZero"/>
        <c:crossBetween val="midCat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08 - Jul - 1998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'Extreme_backward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difference'!$P$117:$P$167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5.8979591836734596E-8</c:v>
                </c:pt>
                <c:pt idx="4">
                  <c:v>6.8979591836734732E-8</c:v>
                </c:pt>
                <c:pt idx="5">
                  <c:v>6.5102040816326543E-8</c:v>
                </c:pt>
                <c:pt idx="6">
                  <c:v>3.9591836734693822E-8</c:v>
                </c:pt>
                <c:pt idx="7">
                  <c:v>2.1836734693877638E-8</c:v>
                </c:pt>
                <c:pt idx="8">
                  <c:v>1.020408163265307E-8</c:v>
                </c:pt>
                <c:pt idx="9">
                  <c:v>-3.4693877551021119E-9</c:v>
                </c:pt>
                <c:pt idx="10">
                  <c:v>-1.0000000000000032E-8</c:v>
                </c:pt>
                <c:pt idx="11">
                  <c:v>-1.9591836734693871E-8</c:v>
                </c:pt>
                <c:pt idx="12">
                  <c:v>-3.2244897959183629E-8</c:v>
                </c:pt>
                <c:pt idx="13">
                  <c:v>-3.5306122448979546E-8</c:v>
                </c:pt>
                <c:pt idx="14">
                  <c:v>-3.387755102040816E-8</c:v>
                </c:pt>
                <c:pt idx="15">
                  <c:v>-2.6938775510204113E-8</c:v>
                </c:pt>
                <c:pt idx="16">
                  <c:v>-2.2244897959183655E-8</c:v>
                </c:pt>
                <c:pt idx="17">
                  <c:v>-1.6734693877551043E-8</c:v>
                </c:pt>
                <c:pt idx="18">
                  <c:v>-1.5102040816326509E-8</c:v>
                </c:pt>
                <c:pt idx="19">
                  <c:v>-1.2857142857142856E-8</c:v>
                </c:pt>
                <c:pt idx="20">
                  <c:v>-6.1224489795917852E-9</c:v>
                </c:pt>
                <c:pt idx="21">
                  <c:v>-6.5306122448979768E-9</c:v>
                </c:pt>
                <c:pt idx="22">
                  <c:v>-1.346938775510203E-8</c:v>
                </c:pt>
                <c:pt idx="23">
                  <c:v>-1.4693877551020488E-8</c:v>
                </c:pt>
                <c:pt idx="24">
                  <c:v>-1.5714285714285682E-8</c:v>
                </c:pt>
                <c:pt idx="25">
                  <c:v>-2.1428571428571389E-8</c:v>
                </c:pt>
                <c:pt idx="26">
                  <c:v>-2.346938775510206E-8</c:v>
                </c:pt>
                <c:pt idx="27">
                  <c:v>-2.6122448979591844E-8</c:v>
                </c:pt>
                <c:pt idx="28">
                  <c:v>-2.1224489795918379E-8</c:v>
                </c:pt>
                <c:pt idx="29">
                  <c:v>-2.032653061224489E-8</c:v>
                </c:pt>
                <c:pt idx="30">
                  <c:v>-2.2204081632653058E-8</c:v>
                </c:pt>
                <c:pt idx="31">
                  <c:v>-2.032653061224489E-8</c:v>
                </c:pt>
                <c:pt idx="32">
                  <c:v>-1.9061224489795918E-8</c:v>
                </c:pt>
                <c:pt idx="33">
                  <c:v>-2.0510204081632657E-8</c:v>
                </c:pt>
                <c:pt idx="34">
                  <c:v>-2.1142857142857129E-8</c:v>
                </c:pt>
                <c:pt idx="35">
                  <c:v>-2.2040816326530618E-8</c:v>
                </c:pt>
                <c:pt idx="36">
                  <c:v>-2.016326530612245E-8</c:v>
                </c:pt>
                <c:pt idx="37">
                  <c:v>-1.7020408163265297E-8</c:v>
                </c:pt>
                <c:pt idx="38">
                  <c:v>-6.3673469387755129E-9</c:v>
                </c:pt>
                <c:pt idx="39">
                  <c:v>-9.3877551020408158E-9</c:v>
                </c:pt>
                <c:pt idx="40">
                  <c:v>-1.1397959183673471E-8</c:v>
                </c:pt>
                <c:pt idx="41">
                  <c:v>-1.0685714285714284E-8</c:v>
                </c:pt>
                <c:pt idx="42">
                  <c:v>-1.0034693877551022E-8</c:v>
                </c:pt>
                <c:pt idx="43">
                  <c:v>-9.0551020408163258E-9</c:v>
                </c:pt>
                <c:pt idx="44">
                  <c:v>-5.479591836734693E-9</c:v>
                </c:pt>
                <c:pt idx="45">
                  <c:v>-2.5510204081632642E-9</c:v>
                </c:pt>
                <c:pt idx="46">
                  <c:v>5.6265306122448958E-9</c:v>
                </c:pt>
                <c:pt idx="47">
                  <c:v>3.6040816326530617E-9</c:v>
                </c:pt>
                <c:pt idx="48">
                  <c:v>2.263265306122448E-9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'Extreme_backward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difference'!$Q$117:$Q$167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5.1889795918367337E-8</c:v>
                </c:pt>
                <c:pt idx="4">
                  <c:v>1.2326530612244898E-8</c:v>
                </c:pt>
                <c:pt idx="5">
                  <c:v>-3.6122448979591848E-9</c:v>
                </c:pt>
                <c:pt idx="6">
                  <c:v>-2.7812244897959178E-8</c:v>
                </c:pt>
                <c:pt idx="7">
                  <c:v>-1.4814081632653061E-8</c:v>
                </c:pt>
                <c:pt idx="8">
                  <c:v>-6.1471428571428572E-9</c:v>
                </c:pt>
                <c:pt idx="9">
                  <c:v>-1.4944897959183672E-8</c:v>
                </c:pt>
                <c:pt idx="10">
                  <c:v>-2.0689795918367348E-8</c:v>
                </c:pt>
                <c:pt idx="11">
                  <c:v>-2.9326530612244891E-8</c:v>
                </c:pt>
                <c:pt idx="12">
                  <c:v>-2.3510204081632644E-8</c:v>
                </c:pt>
                <c:pt idx="13">
                  <c:v>-1.7591836734693879E-8</c:v>
                </c:pt>
                <c:pt idx="14">
                  <c:v>2.0408163265305291E-10</c:v>
                </c:pt>
                <c:pt idx="15">
                  <c:v>5.3061224489795873E-9</c:v>
                </c:pt>
                <c:pt idx="16">
                  <c:v>8.714285714285733E-9</c:v>
                </c:pt>
                <c:pt idx="17">
                  <c:v>4.8367346938775304E-9</c:v>
                </c:pt>
                <c:pt idx="18">
                  <c:v>2.8775510204081659E-9</c:v>
                </c:pt>
                <c:pt idx="19">
                  <c:v>-1.2244897959183174E-10</c:v>
                </c:pt>
                <c:pt idx="20">
                  <c:v>6.9387755102040807E-10</c:v>
                </c:pt>
                <c:pt idx="21">
                  <c:v>1.5306122448979606E-9</c:v>
                </c:pt>
                <c:pt idx="22">
                  <c:v>4.1224489795918385E-9</c:v>
                </c:pt>
                <c:pt idx="23">
                  <c:v>6.3265306122448525E-10</c:v>
                </c:pt>
                <c:pt idx="24">
                  <c:v>-1.7142857142857152E-9</c:v>
                </c:pt>
                <c:pt idx="25">
                  <c:v>-9.0612244897959178E-9</c:v>
                </c:pt>
                <c:pt idx="26">
                  <c:v>-9.0000000000000095E-9</c:v>
                </c:pt>
                <c:pt idx="27">
                  <c:v>-8.877551020408163E-9</c:v>
                </c:pt>
                <c:pt idx="28">
                  <c:v>-5.6734693877550821E-9</c:v>
                </c:pt>
                <c:pt idx="29">
                  <c:v>-5.2653061224489765E-9</c:v>
                </c:pt>
                <c:pt idx="30">
                  <c:v>-6.9183673469387972E-9</c:v>
                </c:pt>
                <c:pt idx="31">
                  <c:v>-7.1224489795918223E-9</c:v>
                </c:pt>
                <c:pt idx="32">
                  <c:v>-7.2653061224489953E-9</c:v>
                </c:pt>
                <c:pt idx="33">
                  <c:v>-6.7346938775510151E-9</c:v>
                </c:pt>
                <c:pt idx="34">
                  <c:v>-6.8571428571428326E-9</c:v>
                </c:pt>
                <c:pt idx="35">
                  <c:v>-7.061224489795928E-9</c:v>
                </c:pt>
                <c:pt idx="36">
                  <c:v>-3.9591836734694101E-9</c:v>
                </c:pt>
                <c:pt idx="37">
                  <c:v>-2.4897959183673442E-9</c:v>
                </c:pt>
                <c:pt idx="38">
                  <c:v>2.0408163265306705E-10</c:v>
                </c:pt>
                <c:pt idx="39">
                  <c:v>2.7142857142857376E-9</c:v>
                </c:pt>
                <c:pt idx="40">
                  <c:v>4.3877551020407859E-9</c:v>
                </c:pt>
                <c:pt idx="41">
                  <c:v>4.4285714285714389E-9</c:v>
                </c:pt>
                <c:pt idx="42">
                  <c:v>2.4897959183673442E-9</c:v>
                </c:pt>
                <c:pt idx="43">
                  <c:v>-4.4897959183673053E-10</c:v>
                </c:pt>
                <c:pt idx="44">
                  <c:v>-9.3265306122449058E-9</c:v>
                </c:pt>
                <c:pt idx="45">
                  <c:v>-9.9795918367346754E-9</c:v>
                </c:pt>
                <c:pt idx="46">
                  <c:v>-3.8163265306122661E-9</c:v>
                </c:pt>
                <c:pt idx="47">
                  <c:v>7.5510204081634527E-10</c:v>
                </c:pt>
                <c:pt idx="48">
                  <c:v>3.7755102040816412E-9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873408"/>
        <c:axId val="87629824"/>
      </c:scatterChart>
      <c:valAx>
        <c:axId val="87873408"/>
        <c:scaling>
          <c:orientation val="minMax"/>
          <c:max val="2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low"/>
        <c:crossAx val="87629824"/>
        <c:crosses val="autoZero"/>
        <c:crossBetween val="midCat"/>
      </c:valAx>
      <c:valAx>
        <c:axId val="87629824"/>
        <c:scaling>
          <c:orientation val="minMax"/>
          <c:max val="8.0000000000000041E-8"/>
          <c:min val="-8.0000000000000041E-8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[mg]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873408"/>
        <c:crosses val="autoZero"/>
        <c:crossBetween val="midCat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17 - Feb - 1998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'Extreme_backward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difference'!$R$117:$R$167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-4.4285714285714277E-8</c:v>
                </c:pt>
                <c:pt idx="4">
                  <c:v>-3.1632653061224516E-8</c:v>
                </c:pt>
                <c:pt idx="5">
                  <c:v>-2.9591836734693841E-8</c:v>
                </c:pt>
                <c:pt idx="6">
                  <c:v>-2.0816326530612273E-8</c:v>
                </c:pt>
                <c:pt idx="7">
                  <c:v>-1.265306122448976E-8</c:v>
                </c:pt>
                <c:pt idx="8">
                  <c:v>-7.3469387755101871E-9</c:v>
                </c:pt>
                <c:pt idx="9">
                  <c:v>-1.734693877551022E-8</c:v>
                </c:pt>
                <c:pt idx="10">
                  <c:v>-1.4081632653061259E-8</c:v>
                </c:pt>
                <c:pt idx="11">
                  <c:v>-9.9999999999999737E-9</c:v>
                </c:pt>
                <c:pt idx="12">
                  <c:v>-4.6938775510204584E-9</c:v>
                </c:pt>
                <c:pt idx="13">
                  <c:v>4.0816326530619076E-10</c:v>
                </c:pt>
                <c:pt idx="14">
                  <c:v>1.6734693877550991E-8</c:v>
                </c:pt>
                <c:pt idx="15">
                  <c:v>3.061224489795915E-8</c:v>
                </c:pt>
                <c:pt idx="16">
                  <c:v>3.9795918367346915E-8</c:v>
                </c:pt>
                <c:pt idx="17">
                  <c:v>3.4693877551020439E-8</c:v>
                </c:pt>
                <c:pt idx="18">
                  <c:v>4.0204081632653107E-8</c:v>
                </c:pt>
                <c:pt idx="19">
                  <c:v>4.8163265306122407E-8</c:v>
                </c:pt>
                <c:pt idx="20">
                  <c:v>5.6122448979591858E-8</c:v>
                </c:pt>
                <c:pt idx="21">
                  <c:v>5.9244897959183639E-8</c:v>
                </c:pt>
                <c:pt idx="22">
                  <c:v>6.2591836734693875E-8</c:v>
                </c:pt>
                <c:pt idx="23">
                  <c:v>5.6693877551020398E-8</c:v>
                </c:pt>
                <c:pt idx="24">
                  <c:v>5.2783673469387758E-8</c:v>
                </c:pt>
                <c:pt idx="25">
                  <c:v>4.0624489795918368E-8</c:v>
                </c:pt>
                <c:pt idx="26">
                  <c:v>2.5673469387755105E-8</c:v>
                </c:pt>
                <c:pt idx="27">
                  <c:v>3.2653061224489735E-9</c:v>
                </c:pt>
                <c:pt idx="28">
                  <c:v>-8.4285714285714235E-9</c:v>
                </c:pt>
                <c:pt idx="29">
                  <c:v>-1.0775510204081633E-8</c:v>
                </c:pt>
                <c:pt idx="30">
                  <c:v>-8.3673469387755085E-9</c:v>
                </c:pt>
                <c:pt idx="31">
                  <c:v>-5.3061224489795865E-10</c:v>
                </c:pt>
                <c:pt idx="32">
                  <c:v>4.6938775510204079E-9</c:v>
                </c:pt>
                <c:pt idx="33">
                  <c:v>-1.9795918367346943E-9</c:v>
                </c:pt>
                <c:pt idx="34">
                  <c:v>-3.2448979591836718E-9</c:v>
                </c:pt>
                <c:pt idx="35">
                  <c:v>-5.1510204081632684E-9</c:v>
                </c:pt>
                <c:pt idx="36">
                  <c:v>-6.7816326530612237E-9</c:v>
                </c:pt>
                <c:pt idx="37">
                  <c:v>-7.4081632653061211E-9</c:v>
                </c:pt>
                <c:pt idx="38">
                  <c:v>-8.2897959183673466E-9</c:v>
                </c:pt>
                <c:pt idx="39">
                  <c:v>2.3857142857142849E-9</c:v>
                </c:pt>
                <c:pt idx="40">
                  <c:v>9.5061224489795927E-9</c:v>
                </c:pt>
                <c:pt idx="41">
                  <c:v>8.2428571428571429E-9</c:v>
                </c:pt>
                <c:pt idx="42">
                  <c:v>4.6265306122448968E-9</c:v>
                </c:pt>
                <c:pt idx="43">
                  <c:v>9.0530612244897918E-9</c:v>
                </c:pt>
                <c:pt idx="44">
                  <c:v>-8.1632653061224338E-10</c:v>
                </c:pt>
                <c:pt idx="45">
                  <c:v>-6.5306122448979611E-9</c:v>
                </c:pt>
                <c:pt idx="46">
                  <c:v>-4.9306122448979567E-9</c:v>
                </c:pt>
                <c:pt idx="47">
                  <c:v>-7.842857142857141E-9</c:v>
                </c:pt>
                <c:pt idx="48">
                  <c:v>7.0204081632653048E-9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'Extreme_backward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difference'!$S$117:$S$167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-3.2653061224489828E-8</c:v>
                </c:pt>
                <c:pt idx="4">
                  <c:v>-1.9591836734693871E-8</c:v>
                </c:pt>
                <c:pt idx="5">
                  <c:v>-1.5510204081632642E-8</c:v>
                </c:pt>
                <c:pt idx="6">
                  <c:v>-1.4489795918367336E-8</c:v>
                </c:pt>
                <c:pt idx="7">
                  <c:v>-1.1020408163265281E-8</c:v>
                </c:pt>
                <c:pt idx="8">
                  <c:v>-8.5714285714285898E-9</c:v>
                </c:pt>
                <c:pt idx="9">
                  <c:v>-1.6734693877551017E-8</c:v>
                </c:pt>
                <c:pt idx="10">
                  <c:v>-1.4224489795918376E-8</c:v>
                </c:pt>
                <c:pt idx="11">
                  <c:v>-1.0142857142857147E-8</c:v>
                </c:pt>
                <c:pt idx="12">
                  <c:v>-1.6673469387755097E-8</c:v>
                </c:pt>
                <c:pt idx="13">
                  <c:v>-1.9775510204081641E-8</c:v>
                </c:pt>
                <c:pt idx="14">
                  <c:v>-2.5653061224489785E-8</c:v>
                </c:pt>
                <c:pt idx="15">
                  <c:v>-1.8734693877551008E-8</c:v>
                </c:pt>
                <c:pt idx="16">
                  <c:v>-1.4122448979591841E-8</c:v>
                </c:pt>
                <c:pt idx="17">
                  <c:v>-1.2346938775510203E-8</c:v>
                </c:pt>
                <c:pt idx="18">
                  <c:v>-9.5918367346938839E-9</c:v>
                </c:pt>
                <c:pt idx="19">
                  <c:v>-5.4489795918367322E-9</c:v>
                </c:pt>
                <c:pt idx="20">
                  <c:v>2.4693877551020322E-9</c:v>
                </c:pt>
                <c:pt idx="21">
                  <c:v>3.0204081632653103E-9</c:v>
                </c:pt>
                <c:pt idx="22">
                  <c:v>-2.7551020408163203E-9</c:v>
                </c:pt>
                <c:pt idx="23">
                  <c:v>-1.0755102040816328E-8</c:v>
                </c:pt>
                <c:pt idx="24">
                  <c:v>-1.6061224489795914E-8</c:v>
                </c:pt>
                <c:pt idx="25">
                  <c:v>-1.8122448979591842E-8</c:v>
                </c:pt>
                <c:pt idx="26">
                  <c:v>-1.5314285714285711E-8</c:v>
                </c:pt>
                <c:pt idx="27">
                  <c:v>-1.1084489795918366E-8</c:v>
                </c:pt>
                <c:pt idx="28">
                  <c:v>-2.9522448979591838E-9</c:v>
                </c:pt>
                <c:pt idx="29">
                  <c:v>1.0438775510204081E-9</c:v>
                </c:pt>
                <c:pt idx="30">
                  <c:v>8.9051020408163261E-9</c:v>
                </c:pt>
                <c:pt idx="31">
                  <c:v>7.124489795918367E-9</c:v>
                </c:pt>
                <c:pt idx="32">
                  <c:v>5.9306122448979565E-9</c:v>
                </c:pt>
                <c:pt idx="33">
                  <c:v>8.6938775510204082E-9</c:v>
                </c:pt>
                <c:pt idx="34">
                  <c:v>2.5510204081632642E-9</c:v>
                </c:pt>
                <c:pt idx="35">
                  <c:v>-6.6530612244897902E-9</c:v>
                </c:pt>
                <c:pt idx="36">
                  <c:v>5.0816326530612225E-9</c:v>
                </c:pt>
                <c:pt idx="37">
                  <c:v>7.9795918367346905E-9</c:v>
                </c:pt>
                <c:pt idx="38">
                  <c:v>7.7755102040816407E-9</c:v>
                </c:pt>
                <c:pt idx="39">
                  <c:v>7.6122448979591776E-9</c:v>
                </c:pt>
                <c:pt idx="40">
                  <c:v>7.5306122448979643E-9</c:v>
                </c:pt>
                <c:pt idx="41">
                  <c:v>3.8775510204081604E-9</c:v>
                </c:pt>
                <c:pt idx="42">
                  <c:v>4.7551020408163229E-9</c:v>
                </c:pt>
                <c:pt idx="43">
                  <c:v>6.8571428571428608E-9</c:v>
                </c:pt>
                <c:pt idx="44">
                  <c:v>-4.5510204081632705E-9</c:v>
                </c:pt>
                <c:pt idx="45">
                  <c:v>4.0816326530611998E-10</c:v>
                </c:pt>
                <c:pt idx="46">
                  <c:v>1.7877551020408156E-8</c:v>
                </c:pt>
                <c:pt idx="47">
                  <c:v>1.1632653061224652E-9</c:v>
                </c:pt>
                <c:pt idx="48">
                  <c:v>-1.5510204081632869E-9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659648"/>
        <c:axId val="87661568"/>
      </c:scatterChart>
      <c:valAx>
        <c:axId val="87659648"/>
        <c:scaling>
          <c:orientation val="minMax"/>
          <c:max val="2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low"/>
        <c:crossAx val="87661568"/>
        <c:crosses val="autoZero"/>
        <c:crossBetween val="midCat"/>
      </c:valAx>
      <c:valAx>
        <c:axId val="87661568"/>
        <c:scaling>
          <c:orientation val="minMax"/>
          <c:max val="8.0000000000000041E-8"/>
          <c:min val="-8.0000000000000041E-8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[mg]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659648"/>
        <c:crosses val="autoZero"/>
        <c:crossBetween val="midCat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18 - Feb - 1998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'Extreme_backward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difference'!$T$117:$T$167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-9.8387755102040827E-9</c:v>
                </c:pt>
                <c:pt idx="4">
                  <c:v>8.2244897959183661E-10</c:v>
                </c:pt>
                <c:pt idx="5">
                  <c:v>3.0069387755102037E-9</c:v>
                </c:pt>
                <c:pt idx="6">
                  <c:v>1.0781632653061223E-9</c:v>
                </c:pt>
                <c:pt idx="7">
                  <c:v>-5.4442857142857135E-9</c:v>
                </c:pt>
                <c:pt idx="8">
                  <c:v>-9.7918367346938774E-9</c:v>
                </c:pt>
                <c:pt idx="9">
                  <c:v>-6.0673469387755077E-9</c:v>
                </c:pt>
                <c:pt idx="10">
                  <c:v>-6.7918367346938754E-9</c:v>
                </c:pt>
                <c:pt idx="11">
                  <c:v>-7.8979591836734673E-9</c:v>
                </c:pt>
                <c:pt idx="12">
                  <c:v>-3.2653061224489879E-10</c:v>
                </c:pt>
                <c:pt idx="13">
                  <c:v>2.5102040816326497E-9</c:v>
                </c:pt>
                <c:pt idx="14">
                  <c:v>6.3877551020408179E-9</c:v>
                </c:pt>
                <c:pt idx="15">
                  <c:v>-8.163265306122471E-10</c:v>
                </c:pt>
                <c:pt idx="16">
                  <c:v>-5.612244897959182E-9</c:v>
                </c:pt>
                <c:pt idx="17">
                  <c:v>-3.0489795918367337E-8</c:v>
                </c:pt>
                <c:pt idx="18">
                  <c:v>-3.2775510204081621E-8</c:v>
                </c:pt>
                <c:pt idx="19">
                  <c:v>-3.6224489795918374E-8</c:v>
                </c:pt>
                <c:pt idx="20">
                  <c:v>-1.4877551020408172E-8</c:v>
                </c:pt>
                <c:pt idx="21">
                  <c:v>-7.5510204081632544E-9</c:v>
                </c:pt>
                <c:pt idx="22">
                  <c:v>5.3061224489795172E-10</c:v>
                </c:pt>
                <c:pt idx="23">
                  <c:v>1.991836734693878E-8</c:v>
                </c:pt>
                <c:pt idx="24">
                  <c:v>3.2877551020408158E-8</c:v>
                </c:pt>
                <c:pt idx="25">
                  <c:v>3.2285714285714269E-8</c:v>
                </c:pt>
                <c:pt idx="26">
                  <c:v>2.7755102040816339E-8</c:v>
                </c:pt>
                <c:pt idx="27">
                  <c:v>2.0912244897959176E-8</c:v>
                </c:pt>
                <c:pt idx="28">
                  <c:v>6.1469387755102003E-9</c:v>
                </c:pt>
                <c:pt idx="29">
                  <c:v>5.7755102040816372E-10</c:v>
                </c:pt>
                <c:pt idx="30">
                  <c:v>-6.9387755102040799E-9</c:v>
                </c:pt>
                <c:pt idx="31">
                  <c:v>-8.2285714285714299E-9</c:v>
                </c:pt>
                <c:pt idx="32">
                  <c:v>-9.1020408163265327E-9</c:v>
                </c:pt>
                <c:pt idx="33">
                  <c:v>-2.3469387755102006E-9</c:v>
                </c:pt>
                <c:pt idx="34">
                  <c:v>5.1020408163265356E-10</c:v>
                </c:pt>
                <c:pt idx="35">
                  <c:v>4.8163265306122387E-9</c:v>
                </c:pt>
                <c:pt idx="36">
                  <c:v>5.4081632653061247E-9</c:v>
                </c:pt>
                <c:pt idx="37">
                  <c:v>3.2244897959183668E-9</c:v>
                </c:pt>
                <c:pt idx="38">
                  <c:v>-6.0408163265306132E-9</c:v>
                </c:pt>
                <c:pt idx="39">
                  <c:v>-5.8571428571428518E-9</c:v>
                </c:pt>
                <c:pt idx="40">
                  <c:v>-5.7346938775510268E-9</c:v>
                </c:pt>
                <c:pt idx="41">
                  <c:v>-5.3877551020408089E-9</c:v>
                </c:pt>
                <c:pt idx="42">
                  <c:v>-3.653061224489803E-9</c:v>
                </c:pt>
                <c:pt idx="43">
                  <c:v>-1.0816326530612229E-9</c:v>
                </c:pt>
                <c:pt idx="44">
                  <c:v>-5.93877551020408E-9</c:v>
                </c:pt>
                <c:pt idx="45">
                  <c:v>-5.9591836734693858E-9</c:v>
                </c:pt>
                <c:pt idx="46">
                  <c:v>-1.2040816326530617E-9</c:v>
                </c:pt>
                <c:pt idx="47">
                  <c:v>-4.8775510204081561E-9</c:v>
                </c:pt>
                <c:pt idx="48">
                  <c:v>-7.3265306122449044E-9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'Extreme_backward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'Extreme_backward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'Extreme_backward difference'!$U$117:$U$167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1.6734693877551017E-8</c:v>
                </c:pt>
                <c:pt idx="4">
                  <c:v>9.1836734693877626E-9</c:v>
                </c:pt>
                <c:pt idx="5">
                  <c:v>5.7142857142857078E-9</c:v>
                </c:pt>
                <c:pt idx="6">
                  <c:v>-2.0408163265303874E-10</c:v>
                </c:pt>
                <c:pt idx="7">
                  <c:v>-8.1632653061226819E-10</c:v>
                </c:pt>
                <c:pt idx="8">
                  <c:v>-1.4285714285714412E-9</c:v>
                </c:pt>
                <c:pt idx="9">
                  <c:v>4.6938775510204584E-9</c:v>
                </c:pt>
                <c:pt idx="10">
                  <c:v>3.0612244897959211E-9</c:v>
                </c:pt>
                <c:pt idx="11">
                  <c:v>2.0408163265303874E-10</c:v>
                </c:pt>
                <c:pt idx="12">
                  <c:v>-4.081632653061341E-10</c:v>
                </c:pt>
                <c:pt idx="13">
                  <c:v>0</c:v>
                </c:pt>
                <c:pt idx="14">
                  <c:v>2.6530612244897871E-9</c:v>
                </c:pt>
                <c:pt idx="15">
                  <c:v>-1.2244897959183458E-9</c:v>
                </c:pt>
                <c:pt idx="16">
                  <c:v>-3.6734693877550936E-9</c:v>
                </c:pt>
                <c:pt idx="17">
                  <c:v>-2.9795918367346941E-8</c:v>
                </c:pt>
                <c:pt idx="18">
                  <c:v>-3.2040816326530622E-8</c:v>
                </c:pt>
                <c:pt idx="19">
                  <c:v>-3.5102040816326512E-8</c:v>
                </c:pt>
                <c:pt idx="20">
                  <c:v>-1.6551020408163247E-8</c:v>
                </c:pt>
                <c:pt idx="21">
                  <c:v>-1.4816326530612277E-8</c:v>
                </c:pt>
                <c:pt idx="22">
                  <c:v>-2.6367346938775494E-8</c:v>
                </c:pt>
                <c:pt idx="23">
                  <c:v>-1.8183673469387756E-8</c:v>
                </c:pt>
                <c:pt idx="24">
                  <c:v>-1.2734693877551026E-8</c:v>
                </c:pt>
                <c:pt idx="25">
                  <c:v>-1.3612244897959173E-8</c:v>
                </c:pt>
                <c:pt idx="26">
                  <c:v>-1.4224489795918376E-8</c:v>
                </c:pt>
                <c:pt idx="27">
                  <c:v>-1.5183673469387752E-8</c:v>
                </c:pt>
                <c:pt idx="28">
                  <c:v>-8.2244897959183653E-9</c:v>
                </c:pt>
                <c:pt idx="29">
                  <c:v>-5.2040816326530616E-9</c:v>
                </c:pt>
                <c:pt idx="30">
                  <c:v>8.1632653061221156E-11</c:v>
                </c:pt>
                <c:pt idx="31">
                  <c:v>3.1224489795918369E-9</c:v>
                </c:pt>
                <c:pt idx="32">
                  <c:v>5.1836734693877566E-9</c:v>
                </c:pt>
                <c:pt idx="33">
                  <c:v>-4.1020408163265335E-9</c:v>
                </c:pt>
                <c:pt idx="34">
                  <c:v>-5.4081632653061139E-9</c:v>
                </c:pt>
                <c:pt idx="35">
                  <c:v>-7.3469387755102094E-9</c:v>
                </c:pt>
                <c:pt idx="36">
                  <c:v>1.1020408163265316E-9</c:v>
                </c:pt>
                <c:pt idx="37">
                  <c:v>3.4897959183673499E-9</c:v>
                </c:pt>
                <c:pt idx="38">
                  <c:v>4.4489795918367298E-9</c:v>
                </c:pt>
                <c:pt idx="39">
                  <c:v>4.0204081632653127E-9</c:v>
                </c:pt>
                <c:pt idx="40">
                  <c:v>3.6938775510204068E-9</c:v>
                </c:pt>
                <c:pt idx="41">
                  <c:v>1.5387755102040818E-8</c:v>
                </c:pt>
                <c:pt idx="42">
                  <c:v>1.3142857142857137E-8</c:v>
                </c:pt>
                <c:pt idx="43">
                  <c:v>9.8163265306122338E-9</c:v>
                </c:pt>
                <c:pt idx="44">
                  <c:v>5.5510204081632795E-9</c:v>
                </c:pt>
                <c:pt idx="45">
                  <c:v>4.9387755102040785E-9</c:v>
                </c:pt>
                <c:pt idx="46">
                  <c:v>6.6734693877550927E-9</c:v>
                </c:pt>
                <c:pt idx="47">
                  <c:v>9.3061224489796074E-9</c:v>
                </c:pt>
                <c:pt idx="48">
                  <c:v>1.1081632653061204E-8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683840"/>
        <c:axId val="87685760"/>
      </c:scatterChart>
      <c:valAx>
        <c:axId val="87683840"/>
        <c:scaling>
          <c:orientation val="minMax"/>
          <c:max val="25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low"/>
        <c:crossAx val="87685760"/>
        <c:crosses val="autoZero"/>
        <c:crossBetween val="midCat"/>
      </c:valAx>
      <c:valAx>
        <c:axId val="87685760"/>
        <c:scaling>
          <c:orientation val="minMax"/>
          <c:max val="8.0000000000000041E-8"/>
          <c:min val="-8.0000000000000041E-8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[mg]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683840"/>
        <c:crosses val="autoZero"/>
        <c:crossBetween val="midCat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Current Profile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'Case 1'!$Q$7:$Q$14</c:f>
              <c:numCache>
                <c:formatCode>General</c:formatCode>
                <c:ptCount val="8"/>
                <c:pt idx="0">
                  <c:v>0</c:v>
                </c:pt>
                <c:pt idx="1">
                  <c:v>0.16</c:v>
                </c:pt>
                <c:pt idx="2">
                  <c:v>0.182</c:v>
                </c:pt>
                <c:pt idx="3">
                  <c:v>0.2</c:v>
                </c:pt>
                <c:pt idx="4">
                  <c:v>0.22</c:v>
                </c:pt>
                <c:pt idx="5">
                  <c:v>0.04</c:v>
                </c:pt>
                <c:pt idx="6">
                  <c:v>4.0500000000000001E-2</c:v>
                </c:pt>
                <c:pt idx="7">
                  <c:v>4.0600000000000004E-2</c:v>
                </c:pt>
              </c:numCache>
            </c:numRef>
          </c:xVal>
          <c:yVal>
            <c:numRef>
              <c:f>'Case 1'!$S$7:$S$14</c:f>
              <c:numCache>
                <c:formatCode>General</c:formatCode>
                <c:ptCount val="8"/>
                <c:pt idx="0" formatCode="0.00">
                  <c:v>9.9999999999999995E-21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1.2</c:v>
                </c:pt>
                <c:pt idx="7">
                  <c:v>1.4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683584"/>
        <c:axId val="84145664"/>
      </c:scatterChart>
      <c:valAx>
        <c:axId val="85683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Current</a:t>
                </a:r>
                <a:r>
                  <a:rPr lang="en-US" baseline="0"/>
                  <a:t> Velocity (m/s)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84145664"/>
        <c:crosses val="autoZero"/>
        <c:crossBetween val="midCat"/>
      </c:valAx>
      <c:valAx>
        <c:axId val="84145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 Height Above Bottom,  (m)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856835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17 - Feb</a:t>
            </a:r>
            <a:r>
              <a:rPr lang="en-US" baseline="0"/>
              <a:t>- 1998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'Extreme_central difference'!$N$4</c:f>
              <c:strCache>
                <c:ptCount val="1"/>
                <c:pt idx="0">
                  <c:v>Velocity N/S</c:v>
                </c:pt>
              </c:strCache>
            </c:strRef>
          </c:tx>
          <c:marker>
            <c:symbol val="none"/>
          </c:marker>
          <c:xVal>
            <c:numRef>
              <c:f>'Extreme_central difference'!$R$6:$R$56</c:f>
              <c:numCache>
                <c:formatCode>0.00E+00</c:formatCode>
                <c:ptCount val="51"/>
                <c:pt idx="0">
                  <c:v>-0.15909999999999999</c:v>
                </c:pt>
                <c:pt idx="1">
                  <c:v>-0.15909999999999999</c:v>
                </c:pt>
                <c:pt idx="2">
                  <c:v>-0.15909999999999999</c:v>
                </c:pt>
                <c:pt idx="3">
                  <c:v>-0.18079999999999999</c:v>
                </c:pt>
                <c:pt idx="4">
                  <c:v>-0.1963</c:v>
                </c:pt>
                <c:pt idx="5">
                  <c:v>-0.21079999999999999</c:v>
                </c:pt>
                <c:pt idx="6">
                  <c:v>-0.221</c:v>
                </c:pt>
                <c:pt idx="7">
                  <c:v>-0.22719999999999999</c:v>
                </c:pt>
                <c:pt idx="8">
                  <c:v>-0.23079999999999998</c:v>
                </c:pt>
                <c:pt idx="9">
                  <c:v>-0.23929999999999998</c:v>
                </c:pt>
                <c:pt idx="10">
                  <c:v>-0.2462</c:v>
                </c:pt>
                <c:pt idx="11">
                  <c:v>-0.25109999999999999</c:v>
                </c:pt>
                <c:pt idx="12">
                  <c:v>-0.25340000000000001</c:v>
                </c:pt>
                <c:pt idx="13">
                  <c:v>-0.25319999999999998</c:v>
                </c:pt>
                <c:pt idx="14">
                  <c:v>-0.245</c:v>
                </c:pt>
                <c:pt idx="15">
                  <c:v>-0.23</c:v>
                </c:pt>
                <c:pt idx="16">
                  <c:v>-0.21050000000000002</c:v>
                </c:pt>
                <c:pt idx="17">
                  <c:v>-0.19350000000000001</c:v>
                </c:pt>
                <c:pt idx="18">
                  <c:v>-0.17379999999999998</c:v>
                </c:pt>
                <c:pt idx="19">
                  <c:v>-0.1502</c:v>
                </c:pt>
                <c:pt idx="20">
                  <c:v>-0.12269999999999999</c:v>
                </c:pt>
                <c:pt idx="21">
                  <c:v>-9.3670000000000003E-2</c:v>
                </c:pt>
                <c:pt idx="22">
                  <c:v>-6.3E-2</c:v>
                </c:pt>
                <c:pt idx="23">
                  <c:v>-3.5220000000000001E-2</c:v>
                </c:pt>
                <c:pt idx="24">
                  <c:v>-9.3559999999999997E-3</c:v>
                </c:pt>
                <c:pt idx="25">
                  <c:v>1.0549999999999999E-2</c:v>
                </c:pt>
                <c:pt idx="26">
                  <c:v>2.3130000000000001E-2</c:v>
                </c:pt>
                <c:pt idx="27">
                  <c:v>2.4729999999999999E-2</c:v>
                </c:pt>
                <c:pt idx="28">
                  <c:v>2.06E-2</c:v>
                </c:pt>
                <c:pt idx="29">
                  <c:v>1.532E-2</c:v>
                </c:pt>
                <c:pt idx="30">
                  <c:v>1.1220000000000001E-2</c:v>
                </c:pt>
                <c:pt idx="31">
                  <c:v>1.0960000000000001E-2</c:v>
                </c:pt>
                <c:pt idx="32">
                  <c:v>1.3260000000000001E-2</c:v>
                </c:pt>
                <c:pt idx="33">
                  <c:v>1.2290000000000001E-2</c:v>
                </c:pt>
                <c:pt idx="34">
                  <c:v>1.0700000000000001E-2</c:v>
                </c:pt>
                <c:pt idx="35">
                  <c:v>8.1759999999999992E-3</c:v>
                </c:pt>
                <c:pt idx="36">
                  <c:v>4.8529999999999997E-3</c:v>
                </c:pt>
                <c:pt idx="37">
                  <c:v>1.2230000000000001E-3</c:v>
                </c:pt>
                <c:pt idx="38">
                  <c:v>-2.8389999999999999E-3</c:v>
                </c:pt>
                <c:pt idx="39">
                  <c:v>-1.67E-3</c:v>
                </c:pt>
                <c:pt idx="40">
                  <c:v>2.9880000000000002E-3</c:v>
                </c:pt>
                <c:pt idx="41">
                  <c:v>7.0270000000000003E-3</c:v>
                </c:pt>
                <c:pt idx="42">
                  <c:v>9.2940000000000002E-3</c:v>
                </c:pt>
                <c:pt idx="43">
                  <c:v>1.3729999999999999E-2</c:v>
                </c:pt>
                <c:pt idx="44">
                  <c:v>1.333E-2</c:v>
                </c:pt>
                <c:pt idx="45">
                  <c:v>1.0129999999999998E-2</c:v>
                </c:pt>
                <c:pt idx="46">
                  <c:v>7.7139999999999995E-3</c:v>
                </c:pt>
                <c:pt idx="47">
                  <c:v>3.8709999999999999E-3</c:v>
                </c:pt>
                <c:pt idx="48">
                  <c:v>7.3109999999999998E-3</c:v>
                </c:pt>
                <c:pt idx="49">
                  <c:v>7.3109999999999998E-3</c:v>
                </c:pt>
                <c:pt idx="50">
                  <c:v>7.3109999999999998E-3</c:v>
                </c:pt>
              </c:numCache>
            </c:numRef>
          </c:xVal>
          <c:yVal>
            <c:numRef>
              <c:f>'Extreme_central difference'!$M$6:$M$56</c:f>
              <c:numCache>
                <c:formatCode>General</c:formatCode>
                <c:ptCount val="5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'Extreme_central difference'!$O$4</c:f>
              <c:strCache>
                <c:ptCount val="1"/>
                <c:pt idx="0">
                  <c:v>Velocity E/W</c:v>
                </c:pt>
              </c:strCache>
            </c:strRef>
          </c:tx>
          <c:marker>
            <c:symbol val="none"/>
          </c:marker>
          <c:xVal>
            <c:numRef>
              <c:f>'Extreme_central difference'!$O$6:$O$56</c:f>
              <c:numCache>
                <c:formatCode>0.00E+00</c:formatCode>
                <c:ptCount val="51"/>
                <c:pt idx="0">
                  <c:v>4.7560000000000005E-2</c:v>
                </c:pt>
                <c:pt idx="1">
                  <c:v>4.7560000000000005E-2</c:v>
                </c:pt>
                <c:pt idx="2">
                  <c:v>4.7560000000000005E-2</c:v>
                </c:pt>
                <c:pt idx="3">
                  <c:v>5.604E-2</c:v>
                </c:pt>
                <c:pt idx="4">
                  <c:v>5.7060000000000007E-2</c:v>
                </c:pt>
                <c:pt idx="5">
                  <c:v>5.7050000000000003E-2</c:v>
                </c:pt>
                <c:pt idx="6">
                  <c:v>6.0359999999999997E-2</c:v>
                </c:pt>
                <c:pt idx="7">
                  <c:v>5.9020000000000003E-2</c:v>
                </c:pt>
                <c:pt idx="8">
                  <c:v>5.457E-2</c:v>
                </c:pt>
                <c:pt idx="9">
                  <c:v>4.7530000000000003E-2</c:v>
                </c:pt>
                <c:pt idx="10">
                  <c:v>4.3289999999999995E-2</c:v>
                </c:pt>
                <c:pt idx="11">
                  <c:v>4.3250000000000004E-2</c:v>
                </c:pt>
                <c:pt idx="12">
                  <c:v>4.3440000000000006E-2</c:v>
                </c:pt>
                <c:pt idx="13">
                  <c:v>4.3150000000000001E-2</c:v>
                </c:pt>
                <c:pt idx="14">
                  <c:v>4.0660000000000002E-2</c:v>
                </c:pt>
                <c:pt idx="15">
                  <c:v>3.4349999999999999E-2</c:v>
                </c:pt>
                <c:pt idx="16">
                  <c:v>2.5489999999999999E-2</c:v>
                </c:pt>
                <c:pt idx="17">
                  <c:v>9.1850000000000005E-3</c:v>
                </c:pt>
                <c:pt idx="18">
                  <c:v>-3.2400000000000003E-3</c:v>
                </c:pt>
                <c:pt idx="19">
                  <c:v>-9.8510000000000004E-3</c:v>
                </c:pt>
                <c:pt idx="20">
                  <c:v>-1.0580000000000001E-2</c:v>
                </c:pt>
                <c:pt idx="21">
                  <c:v>-9.1579999999999995E-3</c:v>
                </c:pt>
                <c:pt idx="22">
                  <c:v>-4.9769999999999997E-3</c:v>
                </c:pt>
                <c:pt idx="23">
                  <c:v>-4.1470000000000005E-3</c:v>
                </c:pt>
                <c:pt idx="24">
                  <c:v>-5.5500000000000002E-3</c:v>
                </c:pt>
                <c:pt idx="25">
                  <c:v>-6.169E-3</c:v>
                </c:pt>
                <c:pt idx="26">
                  <c:v>-7.3760000000000006E-3</c:v>
                </c:pt>
                <c:pt idx="27">
                  <c:v>-9.4669999999999997E-3</c:v>
                </c:pt>
                <c:pt idx="28">
                  <c:v>-1.068E-2</c:v>
                </c:pt>
                <c:pt idx="29">
                  <c:v>-1.1859999999999999E-2</c:v>
                </c:pt>
                <c:pt idx="30">
                  <c:v>-1.376E-2</c:v>
                </c:pt>
                <c:pt idx="31">
                  <c:v>-1.634E-2</c:v>
                </c:pt>
                <c:pt idx="32">
                  <c:v>-1.9390000000000001E-2</c:v>
                </c:pt>
                <c:pt idx="33">
                  <c:v>-2.2540000000000001E-2</c:v>
                </c:pt>
                <c:pt idx="34">
                  <c:v>-2.64E-2</c:v>
                </c:pt>
                <c:pt idx="35">
                  <c:v>-3.1329999999999997E-2</c:v>
                </c:pt>
                <c:pt idx="36">
                  <c:v>-3.4880000000000001E-2</c:v>
                </c:pt>
                <c:pt idx="37">
                  <c:v>-3.7919999999999995E-2</c:v>
                </c:pt>
                <c:pt idx="38">
                  <c:v>-4.0359999999999993E-2</c:v>
                </c:pt>
                <c:pt idx="39">
                  <c:v>-4.2350000000000006E-2</c:v>
                </c:pt>
                <c:pt idx="40">
                  <c:v>-4.4039999999999996E-2</c:v>
                </c:pt>
                <c:pt idx="41">
                  <c:v>-4.4729999999999999E-2</c:v>
                </c:pt>
                <c:pt idx="42">
                  <c:v>-4.3779999999999999E-2</c:v>
                </c:pt>
                <c:pt idx="43">
                  <c:v>-4.0379999999999999E-2</c:v>
                </c:pt>
                <c:pt idx="44">
                  <c:v>-3.916E-2</c:v>
                </c:pt>
                <c:pt idx="45">
                  <c:v>-3.909E-2</c:v>
                </c:pt>
                <c:pt idx="46">
                  <c:v>-4.1399999999999999E-2</c:v>
                </c:pt>
                <c:pt idx="47">
                  <c:v>-4.4699999999999997E-2</c:v>
                </c:pt>
                <c:pt idx="48">
                  <c:v>-4.8680000000000001E-2</c:v>
                </c:pt>
                <c:pt idx="49">
                  <c:v>-4.8680000000000001E-2</c:v>
                </c:pt>
                <c:pt idx="50">
                  <c:v>-4.8680000000000001E-2</c:v>
                </c:pt>
              </c:numCache>
            </c:numRef>
          </c:xVal>
          <c:yVal>
            <c:numRef>
              <c:f>'Extreme_central difference'!$S$6:$S$56</c:f>
              <c:numCache>
                <c:formatCode>0.00E+00</c:formatCode>
                <c:ptCount val="51"/>
                <c:pt idx="0">
                  <c:v>0.1638</c:v>
                </c:pt>
                <c:pt idx="1">
                  <c:v>0.1638</c:v>
                </c:pt>
                <c:pt idx="2">
                  <c:v>0.1638</c:v>
                </c:pt>
                <c:pt idx="3">
                  <c:v>0.14779999999999999</c:v>
                </c:pt>
                <c:pt idx="4">
                  <c:v>0.13819999999999999</c:v>
                </c:pt>
                <c:pt idx="5">
                  <c:v>0.13059999999999999</c:v>
                </c:pt>
                <c:pt idx="6">
                  <c:v>0.1235</c:v>
                </c:pt>
                <c:pt idx="7">
                  <c:v>0.11810000000000001</c:v>
                </c:pt>
                <c:pt idx="8">
                  <c:v>0.1139</c:v>
                </c:pt>
                <c:pt idx="9">
                  <c:v>0.1057</c:v>
                </c:pt>
                <c:pt idx="10">
                  <c:v>9.8729999999999998E-2</c:v>
                </c:pt>
                <c:pt idx="11">
                  <c:v>9.3759999999999996E-2</c:v>
                </c:pt>
                <c:pt idx="12">
                  <c:v>8.5589999999999999E-2</c:v>
                </c:pt>
                <c:pt idx="13">
                  <c:v>7.5899999999999995E-2</c:v>
                </c:pt>
                <c:pt idx="14">
                  <c:v>6.3329999999999997E-2</c:v>
                </c:pt>
                <c:pt idx="15">
                  <c:v>5.4150000000000004E-2</c:v>
                </c:pt>
                <c:pt idx="16">
                  <c:v>4.7230000000000001E-2</c:v>
                </c:pt>
                <c:pt idx="17">
                  <c:v>4.1180000000000001E-2</c:v>
                </c:pt>
                <c:pt idx="18">
                  <c:v>3.6479999999999999E-2</c:v>
                </c:pt>
                <c:pt idx="19">
                  <c:v>3.381E-2</c:v>
                </c:pt>
                <c:pt idx="20">
                  <c:v>3.5019999999999996E-2</c:v>
                </c:pt>
                <c:pt idx="21">
                  <c:v>3.6499999999999998E-2</c:v>
                </c:pt>
                <c:pt idx="22">
                  <c:v>3.5150000000000001E-2</c:v>
                </c:pt>
                <c:pt idx="23">
                  <c:v>2.988E-2</c:v>
                </c:pt>
                <c:pt idx="24">
                  <c:v>2.2010000000000002E-2</c:v>
                </c:pt>
                <c:pt idx="25">
                  <c:v>1.3129999999999999E-2</c:v>
                </c:pt>
                <c:pt idx="26">
                  <c:v>5.6259999999999999E-3</c:v>
                </c:pt>
                <c:pt idx="27">
                  <c:v>1.9460000000000001E-4</c:v>
                </c:pt>
                <c:pt idx="28">
                  <c:v>-1.2520000000000001E-3</c:v>
                </c:pt>
                <c:pt idx="29">
                  <c:v>-7.4050000000000006E-4</c:v>
                </c:pt>
                <c:pt idx="30">
                  <c:v>3.6229999999999999E-3</c:v>
                </c:pt>
                <c:pt idx="31">
                  <c:v>7.1140000000000005E-3</c:v>
                </c:pt>
                <c:pt idx="32">
                  <c:v>1.0019999999999999E-2</c:v>
                </c:pt>
                <c:pt idx="33">
                  <c:v>1.4279999999999999E-2</c:v>
                </c:pt>
                <c:pt idx="34">
                  <c:v>1.5529999999999999E-2</c:v>
                </c:pt>
                <c:pt idx="35">
                  <c:v>1.2270000000000001E-2</c:v>
                </c:pt>
                <c:pt idx="36">
                  <c:v>1.4760000000000001E-2</c:v>
                </c:pt>
                <c:pt idx="37">
                  <c:v>1.8669999999999999E-2</c:v>
                </c:pt>
                <c:pt idx="38">
                  <c:v>2.2480000000000003E-2</c:v>
                </c:pt>
                <c:pt idx="39">
                  <c:v>2.6210000000000001E-2</c:v>
                </c:pt>
                <c:pt idx="40">
                  <c:v>2.9900000000000003E-2</c:v>
                </c:pt>
                <c:pt idx="41">
                  <c:v>3.1800000000000002E-2</c:v>
                </c:pt>
                <c:pt idx="42">
                  <c:v>3.4130000000000001E-2</c:v>
                </c:pt>
                <c:pt idx="43">
                  <c:v>3.7490000000000002E-2</c:v>
                </c:pt>
                <c:pt idx="44">
                  <c:v>3.526E-2</c:v>
                </c:pt>
                <c:pt idx="45">
                  <c:v>3.5459999999999998E-2</c:v>
                </c:pt>
                <c:pt idx="46">
                  <c:v>4.4219999999999995E-2</c:v>
                </c:pt>
                <c:pt idx="47">
                  <c:v>4.4790000000000003E-2</c:v>
                </c:pt>
                <c:pt idx="48">
                  <c:v>4.4029999999999993E-2</c:v>
                </c:pt>
                <c:pt idx="49">
                  <c:v>4.4029999999999993E-2</c:v>
                </c:pt>
                <c:pt idx="50">
                  <c:v>4.4029999999999993E-2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99776"/>
        <c:axId val="29914240"/>
      </c:scatterChart>
      <c:valAx>
        <c:axId val="29899776"/>
        <c:scaling>
          <c:orientation val="minMax"/>
          <c:max val="0.4"/>
          <c:min val="-0.30000000000000004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Current Velocity [m/s]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29914240"/>
        <c:crosses val="autoZero"/>
        <c:crossBetween val="midCat"/>
      </c:valAx>
      <c:valAx>
        <c:axId val="29914240"/>
        <c:scaling>
          <c:orientation val="maxMin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899776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18 - Feb</a:t>
            </a:r>
            <a:r>
              <a:rPr lang="en-US" baseline="0"/>
              <a:t> - 1998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'Extreme_central difference'!$N$4</c:f>
              <c:strCache>
                <c:ptCount val="1"/>
                <c:pt idx="0">
                  <c:v>Velocity N/S</c:v>
                </c:pt>
              </c:strCache>
            </c:strRef>
          </c:tx>
          <c:marker>
            <c:symbol val="none"/>
          </c:marker>
          <c:xVal>
            <c:numRef>
              <c:f>'Extreme_central difference'!$T$6:$T$56</c:f>
              <c:numCache>
                <c:formatCode>0.00E+00</c:formatCode>
                <c:ptCount val="51"/>
                <c:pt idx="0">
                  <c:v>3.1730000000000005E-3</c:v>
                </c:pt>
                <c:pt idx="1">
                  <c:v>3.1730000000000005E-3</c:v>
                </c:pt>
                <c:pt idx="2">
                  <c:v>3.1730000000000005E-3</c:v>
                </c:pt>
                <c:pt idx="3">
                  <c:v>-1.6479999999999999E-3</c:v>
                </c:pt>
                <c:pt idx="4">
                  <c:v>-1.245E-3</c:v>
                </c:pt>
                <c:pt idx="5">
                  <c:v>2.284E-4</c:v>
                </c:pt>
                <c:pt idx="6">
                  <c:v>7.5670000000000002E-4</c:v>
                </c:pt>
                <c:pt idx="7">
                  <c:v>-1.9109999999999999E-3</c:v>
                </c:pt>
                <c:pt idx="8">
                  <c:v>-6.7090000000000006E-3</c:v>
                </c:pt>
                <c:pt idx="9">
                  <c:v>-9.6819999999999996E-3</c:v>
                </c:pt>
                <c:pt idx="10">
                  <c:v>-1.3009999999999999E-2</c:v>
                </c:pt>
                <c:pt idx="11">
                  <c:v>-1.6879999999999999E-2</c:v>
                </c:pt>
                <c:pt idx="12">
                  <c:v>-1.704E-2</c:v>
                </c:pt>
                <c:pt idx="13">
                  <c:v>-1.5810000000000001E-2</c:v>
                </c:pt>
                <c:pt idx="14">
                  <c:v>-1.268E-2</c:v>
                </c:pt>
                <c:pt idx="15">
                  <c:v>-1.3080000000000001E-2</c:v>
                </c:pt>
                <c:pt idx="16">
                  <c:v>-1.583E-2</c:v>
                </c:pt>
                <c:pt idx="17">
                  <c:v>-3.0769999999999999E-2</c:v>
                </c:pt>
                <c:pt idx="18">
                  <c:v>-4.6829999999999997E-2</c:v>
                </c:pt>
                <c:pt idx="19">
                  <c:v>-6.4579999999999999E-2</c:v>
                </c:pt>
                <c:pt idx="20">
                  <c:v>-7.1870000000000003E-2</c:v>
                </c:pt>
                <c:pt idx="21">
                  <c:v>-7.5569999999999998E-2</c:v>
                </c:pt>
                <c:pt idx="22">
                  <c:v>-7.5310000000000002E-2</c:v>
                </c:pt>
                <c:pt idx="23">
                  <c:v>-6.5549999999999997E-2</c:v>
                </c:pt>
                <c:pt idx="24">
                  <c:v>-4.9439999999999998E-2</c:v>
                </c:pt>
                <c:pt idx="25">
                  <c:v>-3.3620000000000004E-2</c:v>
                </c:pt>
                <c:pt idx="26">
                  <c:v>-2.0019999999999996E-2</c:v>
                </c:pt>
                <c:pt idx="27">
                  <c:v>-9.7729999999999987E-3</c:v>
                </c:pt>
                <c:pt idx="28">
                  <c:v>-6.7610000000000005E-3</c:v>
                </c:pt>
                <c:pt idx="29">
                  <c:v>-6.4780000000000003E-3</c:v>
                </c:pt>
                <c:pt idx="30">
                  <c:v>-9.8779999999999996E-3</c:v>
                </c:pt>
                <c:pt idx="31">
                  <c:v>-1.391E-2</c:v>
                </c:pt>
                <c:pt idx="32">
                  <c:v>-1.8370000000000001E-2</c:v>
                </c:pt>
                <c:pt idx="33">
                  <c:v>-1.9519999999999999E-2</c:v>
                </c:pt>
                <c:pt idx="34">
                  <c:v>-1.9269999999999999E-2</c:v>
                </c:pt>
                <c:pt idx="35">
                  <c:v>-1.6910000000000001E-2</c:v>
                </c:pt>
                <c:pt idx="36">
                  <c:v>-1.426E-2</c:v>
                </c:pt>
                <c:pt idx="37">
                  <c:v>-1.268E-2</c:v>
                </c:pt>
                <c:pt idx="38">
                  <c:v>-1.5640000000000001E-2</c:v>
                </c:pt>
                <c:pt idx="39">
                  <c:v>-1.8509999999999999E-2</c:v>
                </c:pt>
                <c:pt idx="40">
                  <c:v>-2.1320000000000002E-2</c:v>
                </c:pt>
                <c:pt idx="41">
                  <c:v>-2.3959999999999999E-2</c:v>
                </c:pt>
                <c:pt idx="42">
                  <c:v>-2.5750000000000002E-2</c:v>
                </c:pt>
                <c:pt idx="43">
                  <c:v>-2.6280000000000001E-2</c:v>
                </c:pt>
                <c:pt idx="44">
                  <c:v>-2.9190000000000001E-2</c:v>
                </c:pt>
                <c:pt idx="45">
                  <c:v>-3.211E-2</c:v>
                </c:pt>
                <c:pt idx="46">
                  <c:v>-3.27E-2</c:v>
                </c:pt>
                <c:pt idx="47">
                  <c:v>-3.5089999999999996E-2</c:v>
                </c:pt>
                <c:pt idx="48">
                  <c:v>-3.8679999999999999E-2</c:v>
                </c:pt>
                <c:pt idx="49">
                  <c:v>-3.8679999999999999E-2</c:v>
                </c:pt>
                <c:pt idx="50">
                  <c:v>-3.8679999999999999E-2</c:v>
                </c:pt>
              </c:numCache>
            </c:numRef>
          </c:xVal>
          <c:yVal>
            <c:numRef>
              <c:f>'Extreme_central difference'!$U$6:$U$56</c:f>
              <c:numCache>
                <c:formatCode>0.00E+00</c:formatCode>
                <c:ptCount val="51"/>
                <c:pt idx="0">
                  <c:v>0.11939999999999999</c:v>
                </c:pt>
                <c:pt idx="1">
                  <c:v>0.11939999999999999</c:v>
                </c:pt>
                <c:pt idx="2">
                  <c:v>0.11939999999999999</c:v>
                </c:pt>
                <c:pt idx="3">
                  <c:v>0.12759999999999999</c:v>
                </c:pt>
                <c:pt idx="4">
                  <c:v>0.1321</c:v>
                </c:pt>
                <c:pt idx="5">
                  <c:v>0.13489999999999999</c:v>
                </c:pt>
                <c:pt idx="6">
                  <c:v>0.1348</c:v>
                </c:pt>
                <c:pt idx="7">
                  <c:v>0.13439999999999999</c:v>
                </c:pt>
                <c:pt idx="8">
                  <c:v>0.13369999999999999</c:v>
                </c:pt>
                <c:pt idx="9">
                  <c:v>0.13600000000000001</c:v>
                </c:pt>
                <c:pt idx="10">
                  <c:v>0.13750000000000001</c:v>
                </c:pt>
                <c:pt idx="11">
                  <c:v>0.1376</c:v>
                </c:pt>
                <c:pt idx="12">
                  <c:v>0.13739999999999999</c:v>
                </c:pt>
                <c:pt idx="13">
                  <c:v>0.13739999999999999</c:v>
                </c:pt>
                <c:pt idx="14">
                  <c:v>0.13869999999999999</c:v>
                </c:pt>
                <c:pt idx="15">
                  <c:v>0.1381</c:v>
                </c:pt>
                <c:pt idx="16">
                  <c:v>0.1363</c:v>
                </c:pt>
                <c:pt idx="17">
                  <c:v>0.1217</c:v>
                </c:pt>
                <c:pt idx="18">
                  <c:v>0.106</c:v>
                </c:pt>
                <c:pt idx="19">
                  <c:v>8.8800000000000004E-2</c:v>
                </c:pt>
                <c:pt idx="20">
                  <c:v>8.0690000000000012E-2</c:v>
                </c:pt>
                <c:pt idx="21">
                  <c:v>7.3429999999999995E-2</c:v>
                </c:pt>
                <c:pt idx="22">
                  <c:v>6.0510000000000001E-2</c:v>
                </c:pt>
                <c:pt idx="23">
                  <c:v>5.16E-2</c:v>
                </c:pt>
                <c:pt idx="24">
                  <c:v>4.5359999999999998E-2</c:v>
                </c:pt>
                <c:pt idx="25">
                  <c:v>3.8690000000000002E-2</c:v>
                </c:pt>
                <c:pt idx="26">
                  <c:v>3.1719999999999998E-2</c:v>
                </c:pt>
                <c:pt idx="27">
                  <c:v>2.4279999999999999E-2</c:v>
                </c:pt>
                <c:pt idx="28">
                  <c:v>2.0250000000000001E-2</c:v>
                </c:pt>
                <c:pt idx="29">
                  <c:v>1.77E-2</c:v>
                </c:pt>
                <c:pt idx="30">
                  <c:v>1.7739999999999999E-2</c:v>
                </c:pt>
                <c:pt idx="31">
                  <c:v>1.9269999999999999E-2</c:v>
                </c:pt>
                <c:pt idx="32">
                  <c:v>2.181E-2</c:v>
                </c:pt>
                <c:pt idx="33">
                  <c:v>1.9799999999999998E-2</c:v>
                </c:pt>
                <c:pt idx="34">
                  <c:v>1.7150000000000002E-2</c:v>
                </c:pt>
                <c:pt idx="35">
                  <c:v>1.355E-2</c:v>
                </c:pt>
                <c:pt idx="36">
                  <c:v>1.409E-2</c:v>
                </c:pt>
                <c:pt idx="37">
                  <c:v>1.5800000000000002E-2</c:v>
                </c:pt>
                <c:pt idx="38">
                  <c:v>1.7979999999999999E-2</c:v>
                </c:pt>
                <c:pt idx="39">
                  <c:v>1.9950000000000002E-2</c:v>
                </c:pt>
                <c:pt idx="40">
                  <c:v>2.1760000000000002E-2</c:v>
                </c:pt>
                <c:pt idx="41">
                  <c:v>2.9300000000000003E-2</c:v>
                </c:pt>
                <c:pt idx="42">
                  <c:v>3.5740000000000001E-2</c:v>
                </c:pt>
                <c:pt idx="43">
                  <c:v>4.0549999999999996E-2</c:v>
                </c:pt>
                <c:pt idx="44">
                  <c:v>4.3270000000000003E-2</c:v>
                </c:pt>
                <c:pt idx="45">
                  <c:v>4.5690000000000001E-2</c:v>
                </c:pt>
                <c:pt idx="46">
                  <c:v>4.8959999999999997E-2</c:v>
                </c:pt>
                <c:pt idx="47">
                  <c:v>5.3520000000000005E-2</c:v>
                </c:pt>
                <c:pt idx="48">
                  <c:v>5.8949999999999995E-2</c:v>
                </c:pt>
                <c:pt idx="49">
                  <c:v>5.8949999999999995E-2</c:v>
                </c:pt>
                <c:pt idx="50">
                  <c:v>5.8949999999999995E-2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'Extreme_central difference'!$O$4</c:f>
              <c:strCache>
                <c:ptCount val="1"/>
                <c:pt idx="0">
                  <c:v>Velocity E/W</c:v>
                </c:pt>
              </c:strCache>
            </c:strRef>
          </c:tx>
          <c:marker>
            <c:symbol val="none"/>
          </c:marker>
          <c:xVal>
            <c:numRef>
              <c:f>'Extreme_central difference'!$U$6:$U$56</c:f>
              <c:numCache>
                <c:formatCode>0.00E+00</c:formatCode>
                <c:ptCount val="51"/>
                <c:pt idx="0">
                  <c:v>0.11939999999999999</c:v>
                </c:pt>
                <c:pt idx="1">
                  <c:v>0.11939999999999999</c:v>
                </c:pt>
                <c:pt idx="2">
                  <c:v>0.11939999999999999</c:v>
                </c:pt>
                <c:pt idx="3">
                  <c:v>0.12759999999999999</c:v>
                </c:pt>
                <c:pt idx="4">
                  <c:v>0.1321</c:v>
                </c:pt>
                <c:pt idx="5">
                  <c:v>0.13489999999999999</c:v>
                </c:pt>
                <c:pt idx="6">
                  <c:v>0.1348</c:v>
                </c:pt>
                <c:pt idx="7">
                  <c:v>0.13439999999999999</c:v>
                </c:pt>
                <c:pt idx="8">
                  <c:v>0.13369999999999999</c:v>
                </c:pt>
                <c:pt idx="9">
                  <c:v>0.13600000000000001</c:v>
                </c:pt>
                <c:pt idx="10">
                  <c:v>0.13750000000000001</c:v>
                </c:pt>
                <c:pt idx="11">
                  <c:v>0.1376</c:v>
                </c:pt>
                <c:pt idx="12">
                  <c:v>0.13739999999999999</c:v>
                </c:pt>
                <c:pt idx="13">
                  <c:v>0.13739999999999999</c:v>
                </c:pt>
                <c:pt idx="14">
                  <c:v>0.13869999999999999</c:v>
                </c:pt>
                <c:pt idx="15">
                  <c:v>0.1381</c:v>
                </c:pt>
                <c:pt idx="16">
                  <c:v>0.1363</c:v>
                </c:pt>
                <c:pt idx="17">
                  <c:v>0.1217</c:v>
                </c:pt>
                <c:pt idx="18">
                  <c:v>0.106</c:v>
                </c:pt>
                <c:pt idx="19">
                  <c:v>8.8800000000000004E-2</c:v>
                </c:pt>
                <c:pt idx="20">
                  <c:v>8.0690000000000012E-2</c:v>
                </c:pt>
                <c:pt idx="21">
                  <c:v>7.3429999999999995E-2</c:v>
                </c:pt>
                <c:pt idx="22">
                  <c:v>6.0510000000000001E-2</c:v>
                </c:pt>
                <c:pt idx="23">
                  <c:v>5.16E-2</c:v>
                </c:pt>
                <c:pt idx="24">
                  <c:v>4.5359999999999998E-2</c:v>
                </c:pt>
                <c:pt idx="25">
                  <c:v>3.8690000000000002E-2</c:v>
                </c:pt>
                <c:pt idx="26">
                  <c:v>3.1719999999999998E-2</c:v>
                </c:pt>
                <c:pt idx="27">
                  <c:v>2.4279999999999999E-2</c:v>
                </c:pt>
                <c:pt idx="28">
                  <c:v>2.0250000000000001E-2</c:v>
                </c:pt>
                <c:pt idx="29">
                  <c:v>1.77E-2</c:v>
                </c:pt>
                <c:pt idx="30">
                  <c:v>1.7739999999999999E-2</c:v>
                </c:pt>
                <c:pt idx="31">
                  <c:v>1.9269999999999999E-2</c:v>
                </c:pt>
                <c:pt idx="32">
                  <c:v>2.181E-2</c:v>
                </c:pt>
                <c:pt idx="33">
                  <c:v>1.9799999999999998E-2</c:v>
                </c:pt>
                <c:pt idx="34">
                  <c:v>1.7150000000000002E-2</c:v>
                </c:pt>
                <c:pt idx="35">
                  <c:v>1.355E-2</c:v>
                </c:pt>
                <c:pt idx="36">
                  <c:v>1.409E-2</c:v>
                </c:pt>
                <c:pt idx="37">
                  <c:v>1.5800000000000002E-2</c:v>
                </c:pt>
                <c:pt idx="38">
                  <c:v>1.7979999999999999E-2</c:v>
                </c:pt>
                <c:pt idx="39">
                  <c:v>1.9950000000000002E-2</c:v>
                </c:pt>
                <c:pt idx="40">
                  <c:v>2.1760000000000002E-2</c:v>
                </c:pt>
                <c:pt idx="41">
                  <c:v>2.9300000000000003E-2</c:v>
                </c:pt>
                <c:pt idx="42">
                  <c:v>3.5740000000000001E-2</c:v>
                </c:pt>
                <c:pt idx="43">
                  <c:v>4.0549999999999996E-2</c:v>
                </c:pt>
                <c:pt idx="44">
                  <c:v>4.3270000000000003E-2</c:v>
                </c:pt>
                <c:pt idx="45">
                  <c:v>4.5690000000000001E-2</c:v>
                </c:pt>
                <c:pt idx="46">
                  <c:v>4.8959999999999997E-2</c:v>
                </c:pt>
                <c:pt idx="47">
                  <c:v>5.3520000000000005E-2</c:v>
                </c:pt>
                <c:pt idx="48">
                  <c:v>5.8949999999999995E-2</c:v>
                </c:pt>
                <c:pt idx="49">
                  <c:v>5.8949999999999995E-2</c:v>
                </c:pt>
                <c:pt idx="50">
                  <c:v>5.8949999999999995E-2</c:v>
                </c:pt>
              </c:numCache>
            </c:numRef>
          </c:xVal>
          <c:yVal>
            <c:numRef>
              <c:f>'Extreme_central difference'!$M$6:$M$56</c:f>
              <c:numCache>
                <c:formatCode>General</c:formatCode>
                <c:ptCount val="51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  <c:pt idx="9">
                  <c:v>50</c:v>
                </c:pt>
                <c:pt idx="10">
                  <c:v>55</c:v>
                </c:pt>
                <c:pt idx="11">
                  <c:v>60</c:v>
                </c:pt>
                <c:pt idx="12">
                  <c:v>65</c:v>
                </c:pt>
                <c:pt idx="13">
                  <c:v>70</c:v>
                </c:pt>
                <c:pt idx="14">
                  <c:v>75</c:v>
                </c:pt>
                <c:pt idx="15">
                  <c:v>80</c:v>
                </c:pt>
                <c:pt idx="16">
                  <c:v>85</c:v>
                </c:pt>
                <c:pt idx="17">
                  <c:v>90</c:v>
                </c:pt>
                <c:pt idx="18">
                  <c:v>95</c:v>
                </c:pt>
                <c:pt idx="19">
                  <c:v>100</c:v>
                </c:pt>
                <c:pt idx="20">
                  <c:v>105</c:v>
                </c:pt>
                <c:pt idx="21">
                  <c:v>110</c:v>
                </c:pt>
                <c:pt idx="22">
                  <c:v>115</c:v>
                </c:pt>
                <c:pt idx="23">
                  <c:v>120</c:v>
                </c:pt>
                <c:pt idx="24">
                  <c:v>125</c:v>
                </c:pt>
                <c:pt idx="25">
                  <c:v>130</c:v>
                </c:pt>
                <c:pt idx="26">
                  <c:v>135</c:v>
                </c:pt>
                <c:pt idx="27">
                  <c:v>140</c:v>
                </c:pt>
                <c:pt idx="28">
                  <c:v>145</c:v>
                </c:pt>
                <c:pt idx="29">
                  <c:v>150</c:v>
                </c:pt>
                <c:pt idx="30">
                  <c:v>155</c:v>
                </c:pt>
                <c:pt idx="31">
                  <c:v>160</c:v>
                </c:pt>
                <c:pt idx="32">
                  <c:v>165</c:v>
                </c:pt>
                <c:pt idx="33">
                  <c:v>170</c:v>
                </c:pt>
                <c:pt idx="34">
                  <c:v>175</c:v>
                </c:pt>
                <c:pt idx="35">
                  <c:v>180</c:v>
                </c:pt>
                <c:pt idx="36">
                  <c:v>185</c:v>
                </c:pt>
                <c:pt idx="37">
                  <c:v>190</c:v>
                </c:pt>
                <c:pt idx="38">
                  <c:v>195</c:v>
                </c:pt>
                <c:pt idx="39">
                  <c:v>200</c:v>
                </c:pt>
                <c:pt idx="40">
                  <c:v>205</c:v>
                </c:pt>
                <c:pt idx="41">
                  <c:v>210</c:v>
                </c:pt>
                <c:pt idx="42">
                  <c:v>215</c:v>
                </c:pt>
                <c:pt idx="43">
                  <c:v>220</c:v>
                </c:pt>
                <c:pt idx="44">
                  <c:v>225</c:v>
                </c:pt>
                <c:pt idx="45">
                  <c:v>230</c:v>
                </c:pt>
                <c:pt idx="46">
                  <c:v>235</c:v>
                </c:pt>
                <c:pt idx="47">
                  <c:v>240</c:v>
                </c:pt>
                <c:pt idx="48">
                  <c:v>245</c:v>
                </c:pt>
                <c:pt idx="49">
                  <c:v>250</c:v>
                </c:pt>
                <c:pt idx="50">
                  <c:v>255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27296"/>
        <c:axId val="29941760"/>
      </c:scatterChart>
      <c:valAx>
        <c:axId val="29927296"/>
        <c:scaling>
          <c:orientation val="minMax"/>
          <c:max val="0.4"/>
          <c:min val="-0.30000000000000004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Current Velocity [m/s]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29941760"/>
        <c:crosses val="autoZero"/>
        <c:crossBetween val="midCat"/>
      </c:valAx>
      <c:valAx>
        <c:axId val="29941760"/>
        <c:scaling>
          <c:orientation val="maxMin"/>
          <c:min val="0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29927296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07 - Jul - 1998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'Extreme_central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difference'!$N$61:$N$111</c:f>
              <c:numCache>
                <c:formatCode>General</c:formatCode>
                <c:ptCount val="51"/>
                <c:pt idx="1">
                  <c:v>0</c:v>
                </c:pt>
                <c:pt idx="2">
                  <c:v>2.2400000000000002E-4</c:v>
                </c:pt>
                <c:pt idx="3">
                  <c:v>2.8900000000000009E-4</c:v>
                </c:pt>
                <c:pt idx="4">
                  <c:v>8.3999999999999914E-5</c:v>
                </c:pt>
                <c:pt idx="5">
                  <c:v>1.3999999999999846E-5</c:v>
                </c:pt>
                <c:pt idx="6">
                  <c:v>7.0000000000000617E-6</c:v>
                </c:pt>
                <c:pt idx="7">
                  <c:v>3.2999999999999975E-5</c:v>
                </c:pt>
                <c:pt idx="8">
                  <c:v>8.7000000000000136E-5</c:v>
                </c:pt>
                <c:pt idx="9">
                  <c:v>1.4800000000000007E-4</c:v>
                </c:pt>
                <c:pt idx="10">
                  <c:v>1.8799999999999983E-4</c:v>
                </c:pt>
                <c:pt idx="11">
                  <c:v>1.2500000000000011E-4</c:v>
                </c:pt>
                <c:pt idx="12">
                  <c:v>-2.0000000000000571E-6</c:v>
                </c:pt>
                <c:pt idx="13">
                  <c:v>-1.1300000000000032E-4</c:v>
                </c:pt>
                <c:pt idx="14">
                  <c:v>-1.2199999999999989E-4</c:v>
                </c:pt>
                <c:pt idx="15">
                  <c:v>-1.6999999999999793E-5</c:v>
                </c:pt>
                <c:pt idx="16">
                  <c:v>3.599999999999992E-5</c:v>
                </c:pt>
                <c:pt idx="17">
                  <c:v>3.2999999999999975E-5</c:v>
                </c:pt>
                <c:pt idx="18">
                  <c:v>0</c:v>
                </c:pt>
                <c:pt idx="19">
                  <c:v>-7.3999999999999901E-5</c:v>
                </c:pt>
                <c:pt idx="20">
                  <c:v>-1.3799999999999978E-4</c:v>
                </c:pt>
                <c:pt idx="21">
                  <c:v>-1.3800000000000007E-4</c:v>
                </c:pt>
                <c:pt idx="22">
                  <c:v>-1.520000000000002E-4</c:v>
                </c:pt>
                <c:pt idx="23">
                  <c:v>-1.9299999999999984E-4</c:v>
                </c:pt>
                <c:pt idx="24">
                  <c:v>-1.8699999999999994E-4</c:v>
                </c:pt>
                <c:pt idx="25">
                  <c:v>-1.8199999999999995E-4</c:v>
                </c:pt>
                <c:pt idx="26">
                  <c:v>-2.2699999999999999E-4</c:v>
                </c:pt>
                <c:pt idx="27">
                  <c:v>-2.6000000000000025E-4</c:v>
                </c:pt>
                <c:pt idx="28">
                  <c:v>-2.6400000000000007E-4</c:v>
                </c:pt>
                <c:pt idx="29">
                  <c:v>-2.4300000000000002E-4</c:v>
                </c:pt>
                <c:pt idx="30">
                  <c:v>-1.999999999999999E-4</c:v>
                </c:pt>
                <c:pt idx="31">
                  <c:v>-1.6000000000000001E-4</c:v>
                </c:pt>
                <c:pt idx="32">
                  <c:v>-1.4860000000000012E-4</c:v>
                </c:pt>
                <c:pt idx="33">
                  <c:v>-1.4799999999999994E-4</c:v>
                </c:pt>
                <c:pt idx="34">
                  <c:v>-1.3559999999999988E-4</c:v>
                </c:pt>
                <c:pt idx="35">
                  <c:v>-1.4730000000000006E-4</c:v>
                </c:pt>
                <c:pt idx="36">
                  <c:v>-1.6290000000000014E-4</c:v>
                </c:pt>
                <c:pt idx="37">
                  <c:v>-1.2770000000000004E-4</c:v>
                </c:pt>
                <c:pt idx="38">
                  <c:v>-1.190999999999999E-4</c:v>
                </c:pt>
                <c:pt idx="39">
                  <c:v>-1.5799999999999994E-4</c:v>
                </c:pt>
                <c:pt idx="40">
                  <c:v>-1.7600000000000005E-4</c:v>
                </c:pt>
                <c:pt idx="41">
                  <c:v>-1.8679999999999999E-4</c:v>
                </c:pt>
                <c:pt idx="42">
                  <c:v>-2.0789999999999998E-4</c:v>
                </c:pt>
                <c:pt idx="43">
                  <c:v>-2.3205999999999997E-4</c:v>
                </c:pt>
                <c:pt idx="44">
                  <c:v>-2.4063000000000001E-4</c:v>
                </c:pt>
                <c:pt idx="45">
                  <c:v>-2.1463999999999999E-4</c:v>
                </c:pt>
                <c:pt idx="46">
                  <c:v>-1.8586999999999998E-4</c:v>
                </c:pt>
                <c:pt idx="47">
                  <c:v>-1.763E-4</c:v>
                </c:pt>
                <c:pt idx="48">
                  <c:v>-8.6199999999999995E-5</c:v>
                </c:pt>
                <c:pt idx="49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'Extreme_central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difference'!$O$61:$O$111</c:f>
              <c:numCache>
                <c:formatCode>General</c:formatCode>
                <c:ptCount val="51"/>
                <c:pt idx="1">
                  <c:v>0</c:v>
                </c:pt>
                <c:pt idx="2">
                  <c:v>8.4799999999999947E-5</c:v>
                </c:pt>
                <c:pt idx="3">
                  <c:v>9.5000000000000019E-5</c:v>
                </c:pt>
                <c:pt idx="4">
                  <c:v>1.0100000000000039E-5</c:v>
                </c:pt>
                <c:pt idx="5">
                  <c:v>3.2999999999999908E-5</c:v>
                </c:pt>
                <c:pt idx="6">
                  <c:v>1.9699999999999994E-5</c:v>
                </c:pt>
                <c:pt idx="7">
                  <c:v>-5.7899999999999964E-5</c:v>
                </c:pt>
                <c:pt idx="8">
                  <c:v>-1.149E-4</c:v>
                </c:pt>
                <c:pt idx="9">
                  <c:v>-1.1280000000000006E-4</c:v>
                </c:pt>
                <c:pt idx="10">
                  <c:v>-4.279999999999999E-5</c:v>
                </c:pt>
                <c:pt idx="11">
                  <c:v>1.5000000000001123E-6</c:v>
                </c:pt>
                <c:pt idx="12">
                  <c:v>-1.0000000000000285E-6</c:v>
                </c:pt>
                <c:pt idx="13">
                  <c:v>-2.7800000000000046E-5</c:v>
                </c:pt>
                <c:pt idx="14">
                  <c:v>-8.8000000000000025E-5</c:v>
                </c:pt>
                <c:pt idx="15">
                  <c:v>-1.5170000000000003E-4</c:v>
                </c:pt>
                <c:pt idx="16">
                  <c:v>-2.5165000000000002E-4</c:v>
                </c:pt>
                <c:pt idx="17">
                  <c:v>-2.8729999999999999E-4</c:v>
                </c:pt>
                <c:pt idx="18">
                  <c:v>-1.9036000000000001E-4</c:v>
                </c:pt>
                <c:pt idx="19">
                  <c:v>-7.3400000000000009E-5</c:v>
                </c:pt>
                <c:pt idx="20">
                  <c:v>6.930000000000009E-6</c:v>
                </c:pt>
                <c:pt idx="21">
                  <c:v>5.6030000000000011E-5</c:v>
                </c:pt>
                <c:pt idx="22">
                  <c:v>5.0109999999999993E-5</c:v>
                </c:pt>
                <c:pt idx="23">
                  <c:v>-5.7300000000000061E-6</c:v>
                </c:pt>
                <c:pt idx="24">
                  <c:v>-2.0219999999999996E-5</c:v>
                </c:pt>
                <c:pt idx="25">
                  <c:v>-1.8260000000000005E-5</c:v>
                </c:pt>
                <c:pt idx="26">
                  <c:v>-3.2979999999999999E-5</c:v>
                </c:pt>
                <c:pt idx="27">
                  <c:v>-3.3039999999999995E-5</c:v>
                </c:pt>
                <c:pt idx="28">
                  <c:v>-2.3929999999999993E-5</c:v>
                </c:pt>
                <c:pt idx="29">
                  <c:v>-3.0799999999999996E-5</c:v>
                </c:pt>
                <c:pt idx="30">
                  <c:v>-4.4800000000000012E-5</c:v>
                </c:pt>
                <c:pt idx="31">
                  <c:v>-5.6300000000000013E-5</c:v>
                </c:pt>
                <c:pt idx="32">
                  <c:v>-6.2000000000000003E-5</c:v>
                </c:pt>
                <c:pt idx="33">
                  <c:v>-7.0099999999999983E-5</c:v>
                </c:pt>
                <c:pt idx="34">
                  <c:v>-8.7899999999999955E-5</c:v>
                </c:pt>
                <c:pt idx="35">
                  <c:v>-8.4800000000000015E-5</c:v>
                </c:pt>
                <c:pt idx="36">
                  <c:v>-6.5899999999999989E-5</c:v>
                </c:pt>
                <c:pt idx="37">
                  <c:v>-5.4799999999999916E-5</c:v>
                </c:pt>
                <c:pt idx="38">
                  <c:v>-4.4300000000000101E-5</c:v>
                </c:pt>
                <c:pt idx="39">
                  <c:v>-3.6800000000000027E-5</c:v>
                </c:pt>
                <c:pt idx="40">
                  <c:v>-2.3799999999999931E-5</c:v>
                </c:pt>
                <c:pt idx="41">
                  <c:v>2.5999999999999632E-6</c:v>
                </c:pt>
                <c:pt idx="42">
                  <c:v>4.35E-5</c:v>
                </c:pt>
                <c:pt idx="43">
                  <c:v>4.6199999999999991E-5</c:v>
                </c:pt>
                <c:pt idx="44">
                  <c:v>1.2899999999999995E-5</c:v>
                </c:pt>
                <c:pt idx="45">
                  <c:v>-2.2399999999999989E-5</c:v>
                </c:pt>
                <c:pt idx="46">
                  <c:v>-5.6099999999999968E-5</c:v>
                </c:pt>
                <c:pt idx="47">
                  <c:v>-7.2800000000000021E-5</c:v>
                </c:pt>
                <c:pt idx="48">
                  <c:v>-3.9800000000000046E-5</c:v>
                </c:pt>
                <c:pt idx="49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734400"/>
        <c:axId val="31757056"/>
      </c:scatterChart>
      <c:valAx>
        <c:axId val="31734400"/>
        <c:scaling>
          <c:orientation val="minMax"/>
          <c:max val="2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31757056"/>
        <c:crosses val="autoZero"/>
        <c:crossBetween val="midCat"/>
      </c:valAx>
      <c:valAx>
        <c:axId val="31757056"/>
        <c:scaling>
          <c:orientation val="minMax"/>
          <c:max val="8.0000000000000026E-4"/>
          <c:min val="-8.0000000000000026E-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[m/s</a:t>
                </a:r>
                <a:r>
                  <a:rPr lang="en-US" baseline="30000"/>
                  <a:t>2</a:t>
                </a:r>
                <a:r>
                  <a:rPr lang="en-US" baseline="0"/>
                  <a:t>]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734400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08 - Jul - 1998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'Extreme_central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difference'!$P$61:$P$111</c:f>
              <c:numCache>
                <c:formatCode>General</c:formatCode>
                <c:ptCount val="51"/>
                <c:pt idx="1">
                  <c:v>0</c:v>
                </c:pt>
                <c:pt idx="2">
                  <c:v>2.8899999999999954E-4</c:v>
                </c:pt>
                <c:pt idx="3">
                  <c:v>6.2699999999999974E-4</c:v>
                </c:pt>
                <c:pt idx="4">
                  <c:v>6.5700000000000036E-4</c:v>
                </c:pt>
                <c:pt idx="5">
                  <c:v>5.1299999999999989E-4</c:v>
                </c:pt>
                <c:pt idx="6">
                  <c:v>3.0100000000000016E-4</c:v>
                </c:pt>
                <c:pt idx="7">
                  <c:v>1.5700000000000048E-4</c:v>
                </c:pt>
                <c:pt idx="8">
                  <c:v>3.2999999999999698E-5</c:v>
                </c:pt>
                <c:pt idx="9">
                  <c:v>-6.6000000000000507E-5</c:v>
                </c:pt>
                <c:pt idx="10">
                  <c:v>-1.4500000000000014E-4</c:v>
                </c:pt>
                <c:pt idx="11">
                  <c:v>-2.5399999999999978E-4</c:v>
                </c:pt>
                <c:pt idx="12">
                  <c:v>-3.3099999999999964E-4</c:v>
                </c:pt>
                <c:pt idx="13">
                  <c:v>-3.3899999999999984E-4</c:v>
                </c:pt>
                <c:pt idx="14">
                  <c:v>-2.980000000000002E-4</c:v>
                </c:pt>
                <c:pt idx="15">
                  <c:v>-2.4100000000000011E-4</c:v>
                </c:pt>
                <c:pt idx="16">
                  <c:v>-1.9100000000000006E-4</c:v>
                </c:pt>
                <c:pt idx="17">
                  <c:v>-1.5600000000000002E-4</c:v>
                </c:pt>
                <c:pt idx="18">
                  <c:v>-1.3699999999999989E-4</c:v>
                </c:pt>
                <c:pt idx="19">
                  <c:v>-9.2999999999999753E-5</c:v>
                </c:pt>
                <c:pt idx="20">
                  <c:v>-6.1999999999999827E-5</c:v>
                </c:pt>
                <c:pt idx="21">
                  <c:v>-9.8000000000000037E-5</c:v>
                </c:pt>
                <c:pt idx="22">
                  <c:v>-1.3800000000000035E-4</c:v>
                </c:pt>
                <c:pt idx="23">
                  <c:v>-1.4900000000000023E-4</c:v>
                </c:pt>
                <c:pt idx="24">
                  <c:v>-1.8199999999999965E-4</c:v>
                </c:pt>
                <c:pt idx="25">
                  <c:v>-2.1999999999999993E-4</c:v>
                </c:pt>
                <c:pt idx="26">
                  <c:v>-2.4300000000000016E-4</c:v>
                </c:pt>
                <c:pt idx="27">
                  <c:v>-2.3200000000000011E-4</c:v>
                </c:pt>
                <c:pt idx="28">
                  <c:v>-2.0360000000000004E-4</c:v>
                </c:pt>
                <c:pt idx="29">
                  <c:v>-2.0839999999999997E-4</c:v>
                </c:pt>
                <c:pt idx="30">
                  <c:v>-2.0839999999999997E-4</c:v>
                </c:pt>
                <c:pt idx="31">
                  <c:v>-1.9299999999999997E-4</c:v>
                </c:pt>
                <c:pt idx="32">
                  <c:v>-1.9390000000000005E-4</c:v>
                </c:pt>
                <c:pt idx="33">
                  <c:v>-2.0409999999999997E-4</c:v>
                </c:pt>
                <c:pt idx="34">
                  <c:v>-2.1159999999999999E-4</c:v>
                </c:pt>
                <c:pt idx="35">
                  <c:v>-2.0680000000000004E-4</c:v>
                </c:pt>
                <c:pt idx="36">
                  <c:v>-1.8219999999999996E-4</c:v>
                </c:pt>
                <c:pt idx="37">
                  <c:v>-1.1459999999999998E-4</c:v>
                </c:pt>
                <c:pt idx="38">
                  <c:v>-7.7200000000000006E-5</c:v>
                </c:pt>
                <c:pt idx="39">
                  <c:v>-1.0185E-4</c:v>
                </c:pt>
                <c:pt idx="40">
                  <c:v>-1.0821000000000001E-4</c:v>
                </c:pt>
                <c:pt idx="41">
                  <c:v>-1.0152999999999999E-4</c:v>
                </c:pt>
                <c:pt idx="42">
                  <c:v>-9.3540000000000016E-5</c:v>
                </c:pt>
                <c:pt idx="43">
                  <c:v>-7.1219999999999999E-5</c:v>
                </c:pt>
                <c:pt idx="44">
                  <c:v>-3.9349999999999994E-5</c:v>
                </c:pt>
                <c:pt idx="45">
                  <c:v>1.5069999999999996E-5</c:v>
                </c:pt>
                <c:pt idx="46">
                  <c:v>4.5229999999999992E-5</c:v>
                </c:pt>
                <c:pt idx="47">
                  <c:v>2.8750000000000001E-5</c:v>
                </c:pt>
                <c:pt idx="48">
                  <c:v>1.1089999999999997E-5</c:v>
                </c:pt>
                <c:pt idx="49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'Extreme_central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difference'!$Q$61:$Q$111</c:f>
              <c:numCache>
                <c:formatCode>General</c:formatCode>
                <c:ptCount val="51"/>
                <c:pt idx="1">
                  <c:v>0</c:v>
                </c:pt>
                <c:pt idx="2">
                  <c:v>2.5425999999999997E-4</c:v>
                </c:pt>
                <c:pt idx="3">
                  <c:v>3.1466000000000003E-4</c:v>
                </c:pt>
                <c:pt idx="4">
                  <c:v>4.2699999999999994E-5</c:v>
                </c:pt>
                <c:pt idx="5">
                  <c:v>-1.5398000000000001E-4</c:v>
                </c:pt>
                <c:pt idx="6">
                  <c:v>-2.0886900000000001E-4</c:v>
                </c:pt>
                <c:pt idx="7">
                  <c:v>-1.0271000000000001E-4</c:v>
                </c:pt>
                <c:pt idx="8">
                  <c:v>-1.0335099999999999E-4</c:v>
                </c:pt>
                <c:pt idx="9">
                  <c:v>-1.7461000000000001E-4</c:v>
                </c:pt>
                <c:pt idx="10">
                  <c:v>-2.4508E-4</c:v>
                </c:pt>
                <c:pt idx="11">
                  <c:v>-2.5889999999999995E-4</c:v>
                </c:pt>
                <c:pt idx="12">
                  <c:v>-2.0139999999999999E-4</c:v>
                </c:pt>
                <c:pt idx="13">
                  <c:v>-8.5200000000000065E-5</c:v>
                </c:pt>
                <c:pt idx="14">
                  <c:v>2.6999999999999941E-5</c:v>
                </c:pt>
                <c:pt idx="15">
                  <c:v>6.8700000000000084E-5</c:v>
                </c:pt>
                <c:pt idx="16">
                  <c:v>6.6400000000000001E-5</c:v>
                </c:pt>
                <c:pt idx="17">
                  <c:v>3.7799999999999916E-5</c:v>
                </c:pt>
                <c:pt idx="18">
                  <c:v>1.350000000000004E-5</c:v>
                </c:pt>
                <c:pt idx="19">
                  <c:v>2.8000000000000249E-6</c:v>
                </c:pt>
                <c:pt idx="20">
                  <c:v>1.0900000000000007E-5</c:v>
                </c:pt>
                <c:pt idx="21">
                  <c:v>2.7700000000000016E-5</c:v>
                </c:pt>
                <c:pt idx="22">
                  <c:v>2.3299999999999987E-5</c:v>
                </c:pt>
                <c:pt idx="23">
                  <c:v>-5.3000000000000272E-6</c:v>
                </c:pt>
                <c:pt idx="24">
                  <c:v>-5.2800000000000003E-5</c:v>
                </c:pt>
                <c:pt idx="25">
                  <c:v>-8.8500000000000037E-5</c:v>
                </c:pt>
                <c:pt idx="26">
                  <c:v>-8.7600000000000042E-5</c:v>
                </c:pt>
                <c:pt idx="27">
                  <c:v>-7.1299999999999903E-5</c:v>
                </c:pt>
                <c:pt idx="28">
                  <c:v>-5.35999999999999E-5</c:v>
                </c:pt>
                <c:pt idx="29">
                  <c:v>-5.9700000000000103E-5</c:v>
                </c:pt>
                <c:pt idx="30">
                  <c:v>-6.8800000000000046E-5</c:v>
                </c:pt>
                <c:pt idx="31">
                  <c:v>-7.0500000000000006E-5</c:v>
                </c:pt>
                <c:pt idx="32">
                  <c:v>-6.8600000000000055E-5</c:v>
                </c:pt>
                <c:pt idx="33">
                  <c:v>-6.6599999999999857E-5</c:v>
                </c:pt>
                <c:pt idx="34">
                  <c:v>-6.8199999999999923E-5</c:v>
                </c:pt>
                <c:pt idx="35">
                  <c:v>-5.4000000000000161E-5</c:v>
                </c:pt>
                <c:pt idx="36">
                  <c:v>-3.1600000000000097E-5</c:v>
                </c:pt>
                <c:pt idx="37">
                  <c:v>-1.1199999999999961E-5</c:v>
                </c:pt>
                <c:pt idx="38">
                  <c:v>1.4300000000000146E-5</c:v>
                </c:pt>
                <c:pt idx="39">
                  <c:v>3.4799999999999972E-5</c:v>
                </c:pt>
                <c:pt idx="40">
                  <c:v>4.3199999999999905E-5</c:v>
                </c:pt>
                <c:pt idx="41">
                  <c:v>3.3900000000000038E-5</c:v>
                </c:pt>
                <c:pt idx="42">
                  <c:v>1.0000000000000009E-5</c:v>
                </c:pt>
                <c:pt idx="43">
                  <c:v>-4.7900000000000026E-5</c:v>
                </c:pt>
                <c:pt idx="44">
                  <c:v>-9.4599999999999968E-5</c:v>
                </c:pt>
                <c:pt idx="45">
                  <c:v>-6.7600000000000017E-5</c:v>
                </c:pt>
                <c:pt idx="46">
                  <c:v>-1.5000000000000014E-5</c:v>
                </c:pt>
                <c:pt idx="47">
                  <c:v>2.2200000000000136E-5</c:v>
                </c:pt>
                <c:pt idx="48">
                  <c:v>1.8500000000000043E-5</c:v>
                </c:pt>
                <c:pt idx="49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848320"/>
        <c:axId val="55005184"/>
      </c:scatterChart>
      <c:valAx>
        <c:axId val="31848320"/>
        <c:scaling>
          <c:orientation val="minMax"/>
          <c:max val="2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55005184"/>
        <c:crosses val="autoZero"/>
        <c:crossBetween val="midCat"/>
      </c:valAx>
      <c:valAx>
        <c:axId val="55005184"/>
        <c:scaling>
          <c:orientation val="minMax"/>
          <c:max val="8.0000000000000026E-4"/>
          <c:min val="-8.0000000000000026E-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[m/s</a:t>
                </a:r>
                <a:r>
                  <a:rPr lang="en-US" baseline="30000"/>
                  <a:t>2</a:t>
                </a:r>
                <a:r>
                  <a:rPr lang="en-US" baseline="0"/>
                  <a:t>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848320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17 - Feb - 1998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'Extreme_central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difference'!$R$61:$R$111</c:f>
              <c:numCache>
                <c:formatCode>General</c:formatCode>
                <c:ptCount val="51"/>
                <c:pt idx="1">
                  <c:v>0</c:v>
                </c:pt>
                <c:pt idx="2">
                  <c:v>-2.1699999999999996E-4</c:v>
                </c:pt>
                <c:pt idx="3">
                  <c:v>-3.720000000000001E-4</c:v>
                </c:pt>
                <c:pt idx="4">
                  <c:v>-2.9999999999999997E-4</c:v>
                </c:pt>
                <c:pt idx="5">
                  <c:v>-2.4699999999999999E-4</c:v>
                </c:pt>
                <c:pt idx="6">
                  <c:v>-1.6399999999999997E-4</c:v>
                </c:pt>
                <c:pt idx="7">
                  <c:v>-9.7999999999999753E-5</c:v>
                </c:pt>
                <c:pt idx="8">
                  <c:v>-1.21E-4</c:v>
                </c:pt>
                <c:pt idx="9">
                  <c:v>-1.5400000000000025E-4</c:v>
                </c:pt>
                <c:pt idx="10">
                  <c:v>-1.1800000000000005E-4</c:v>
                </c:pt>
                <c:pt idx="11">
                  <c:v>-7.2000000000000124E-5</c:v>
                </c:pt>
                <c:pt idx="12">
                  <c:v>-2.0999999999999907E-5</c:v>
                </c:pt>
                <c:pt idx="13">
                  <c:v>8.4000000000000185E-5</c:v>
                </c:pt>
                <c:pt idx="14">
                  <c:v>2.319999999999997E-4</c:v>
                </c:pt>
                <c:pt idx="15">
                  <c:v>3.4499999999999977E-4</c:v>
                </c:pt>
                <c:pt idx="16">
                  <c:v>3.6500000000000004E-4</c:v>
                </c:pt>
                <c:pt idx="17">
                  <c:v>3.6700000000000036E-4</c:v>
                </c:pt>
                <c:pt idx="18">
                  <c:v>4.3300000000000006E-4</c:v>
                </c:pt>
                <c:pt idx="19">
                  <c:v>5.1099999999999995E-4</c:v>
                </c:pt>
                <c:pt idx="20">
                  <c:v>5.6529999999999992E-4</c:v>
                </c:pt>
                <c:pt idx="21">
                  <c:v>5.9699999999999987E-4</c:v>
                </c:pt>
                <c:pt idx="22">
                  <c:v>5.8450000000000006E-4</c:v>
                </c:pt>
                <c:pt idx="23">
                  <c:v>5.3644000000000001E-4</c:v>
                </c:pt>
                <c:pt idx="24">
                  <c:v>4.5769999999999996E-4</c:v>
                </c:pt>
                <c:pt idx="25">
                  <c:v>3.2486E-4</c:v>
                </c:pt>
                <c:pt idx="26">
                  <c:v>1.418E-4</c:v>
                </c:pt>
                <c:pt idx="27">
                  <c:v>-2.5300000000000008E-5</c:v>
                </c:pt>
                <c:pt idx="28">
                  <c:v>-9.4099999999999983E-5</c:v>
                </c:pt>
                <c:pt idx="29">
                  <c:v>-9.379999999999999E-5</c:v>
                </c:pt>
                <c:pt idx="30">
                  <c:v>-4.3599999999999996E-5</c:v>
                </c:pt>
                <c:pt idx="31">
                  <c:v>2.0400000000000001E-5</c:v>
                </c:pt>
                <c:pt idx="32">
                  <c:v>1.3299999999999996E-5</c:v>
                </c:pt>
                <c:pt idx="33">
                  <c:v>-2.5599999999999999E-5</c:v>
                </c:pt>
                <c:pt idx="34">
                  <c:v>-4.1140000000000016E-5</c:v>
                </c:pt>
                <c:pt idx="35">
                  <c:v>-5.8470000000000014E-5</c:v>
                </c:pt>
                <c:pt idx="36">
                  <c:v>-6.9529999999999993E-5</c:v>
                </c:pt>
                <c:pt idx="37">
                  <c:v>-7.6919999999999989E-5</c:v>
                </c:pt>
                <c:pt idx="38">
                  <c:v>-2.8930000000000003E-5</c:v>
                </c:pt>
                <c:pt idx="39">
                  <c:v>5.8270000000000003E-5</c:v>
                </c:pt>
                <c:pt idx="40">
                  <c:v>8.6970000000000002E-5</c:v>
                </c:pt>
                <c:pt idx="41">
                  <c:v>6.3059999999999996E-5</c:v>
                </c:pt>
                <c:pt idx="42">
                  <c:v>6.7029999999999987E-5</c:v>
                </c:pt>
                <c:pt idx="43">
                  <c:v>4.036E-5</c:v>
                </c:pt>
                <c:pt idx="44">
                  <c:v>-3.6000000000000008E-5</c:v>
                </c:pt>
                <c:pt idx="45">
                  <c:v>-5.6160000000000004E-5</c:v>
                </c:pt>
                <c:pt idx="46">
                  <c:v>-6.2589999999999995E-5</c:v>
                </c:pt>
                <c:pt idx="47">
                  <c:v>-4.029999999999997E-6</c:v>
                </c:pt>
                <c:pt idx="48">
                  <c:v>3.4399999999999996E-5</c:v>
                </c:pt>
                <c:pt idx="49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'Extreme_central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difference'!$S$61:$S$111</c:f>
              <c:numCache>
                <c:formatCode>General</c:formatCode>
                <c:ptCount val="51"/>
                <c:pt idx="1">
                  <c:v>0</c:v>
                </c:pt>
                <c:pt idx="2">
                  <c:v>-1.6000000000000015E-4</c:v>
                </c:pt>
                <c:pt idx="3">
                  <c:v>-2.560000000000001E-4</c:v>
                </c:pt>
                <c:pt idx="4">
                  <c:v>-1.7199999999999993E-4</c:v>
                </c:pt>
                <c:pt idx="5">
                  <c:v>-1.4699999999999991E-4</c:v>
                </c:pt>
                <c:pt idx="6">
                  <c:v>-1.2499999999999984E-4</c:v>
                </c:pt>
                <c:pt idx="7">
                  <c:v>-9.5999999999999975E-5</c:v>
                </c:pt>
                <c:pt idx="8">
                  <c:v>-1.2400000000000009E-4</c:v>
                </c:pt>
                <c:pt idx="9">
                  <c:v>-1.5170000000000003E-4</c:v>
                </c:pt>
                <c:pt idx="10">
                  <c:v>-1.1940000000000006E-4</c:v>
                </c:pt>
                <c:pt idx="11">
                  <c:v>-1.314E-4</c:v>
                </c:pt>
                <c:pt idx="12">
                  <c:v>-1.786E-4</c:v>
                </c:pt>
                <c:pt idx="13">
                  <c:v>-2.2260000000000002E-4</c:v>
                </c:pt>
                <c:pt idx="14">
                  <c:v>-2.1749999999999992E-4</c:v>
                </c:pt>
                <c:pt idx="15">
                  <c:v>-1.6099999999999996E-4</c:v>
                </c:pt>
                <c:pt idx="16">
                  <c:v>-1.2970000000000004E-4</c:v>
                </c:pt>
                <c:pt idx="17">
                  <c:v>-1.0750000000000002E-4</c:v>
                </c:pt>
                <c:pt idx="18">
                  <c:v>-7.3700000000000016E-5</c:v>
                </c:pt>
                <c:pt idx="19">
                  <c:v>-1.460000000000003E-5</c:v>
                </c:pt>
                <c:pt idx="20">
                  <c:v>2.689999999999998E-5</c:v>
                </c:pt>
                <c:pt idx="21">
                  <c:v>1.3000000000000511E-6</c:v>
                </c:pt>
                <c:pt idx="22">
                  <c:v>-6.6199999999999969E-5</c:v>
                </c:pt>
                <c:pt idx="23">
                  <c:v>-1.314E-4</c:v>
                </c:pt>
                <c:pt idx="24">
                  <c:v>-1.6750000000000001E-4</c:v>
                </c:pt>
                <c:pt idx="25">
                  <c:v>-1.6384000000000003E-4</c:v>
                </c:pt>
                <c:pt idx="26">
                  <c:v>-1.2935400000000001E-4</c:v>
                </c:pt>
                <c:pt idx="27">
                  <c:v>-6.8780000000000002E-5</c:v>
                </c:pt>
                <c:pt idx="28">
                  <c:v>-9.3510000000000008E-6</c:v>
                </c:pt>
                <c:pt idx="29">
                  <c:v>4.8749999999999999E-5</c:v>
                </c:pt>
                <c:pt idx="30">
                  <c:v>7.8545000000000001E-5</c:v>
                </c:pt>
                <c:pt idx="31">
                  <c:v>6.3969999999999999E-5</c:v>
                </c:pt>
                <c:pt idx="32">
                  <c:v>7.1659999999999988E-5</c:v>
                </c:pt>
                <c:pt idx="33">
                  <c:v>5.5099999999999991E-5</c:v>
                </c:pt>
                <c:pt idx="34">
                  <c:v>-2.009999999999998E-5</c:v>
                </c:pt>
                <c:pt idx="35">
                  <c:v>-7.6999999999999805E-6</c:v>
                </c:pt>
                <c:pt idx="36">
                  <c:v>6.3999999999999984E-5</c:v>
                </c:pt>
                <c:pt idx="37">
                  <c:v>7.7200000000000033E-5</c:v>
                </c:pt>
                <c:pt idx="38">
                  <c:v>7.5400000000000017E-5</c:v>
                </c:pt>
                <c:pt idx="39">
                  <c:v>7.4200000000000001E-5</c:v>
                </c:pt>
                <c:pt idx="40">
                  <c:v>5.590000000000001E-5</c:v>
                </c:pt>
                <c:pt idx="41">
                  <c:v>4.2299999999999978E-5</c:v>
                </c:pt>
                <c:pt idx="42">
                  <c:v>5.6900000000000007E-5</c:v>
                </c:pt>
                <c:pt idx="43">
                  <c:v>1.129999999999999E-5</c:v>
                </c:pt>
                <c:pt idx="44">
                  <c:v>-2.0300000000000039E-5</c:v>
                </c:pt>
                <c:pt idx="45">
                  <c:v>8.9599999999999955E-5</c:v>
                </c:pt>
                <c:pt idx="46">
                  <c:v>9.3300000000000045E-5</c:v>
                </c:pt>
                <c:pt idx="47">
                  <c:v>-1.9000000000000267E-6</c:v>
                </c:pt>
                <c:pt idx="48">
                  <c:v>-7.6000000000001068E-6</c:v>
                </c:pt>
                <c:pt idx="49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26816"/>
        <c:axId val="55028736"/>
      </c:scatterChart>
      <c:valAx>
        <c:axId val="55026816"/>
        <c:scaling>
          <c:orientation val="minMax"/>
          <c:max val="2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55028736"/>
        <c:crosses val="autoZero"/>
        <c:crossBetween val="midCat"/>
      </c:valAx>
      <c:valAx>
        <c:axId val="55028736"/>
        <c:scaling>
          <c:orientation val="minMax"/>
          <c:max val="8.0000000000000026E-4"/>
          <c:min val="-8.0000000000000026E-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[m/s</a:t>
                </a:r>
                <a:r>
                  <a:rPr lang="en-US" baseline="30000"/>
                  <a:t>2</a:t>
                </a:r>
                <a:r>
                  <a:rPr lang="en-US" baseline="0"/>
                  <a:t>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5026816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18 - Feb - 1998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'Extreme_central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difference'!$T$61:$T$111</c:f>
              <c:numCache>
                <c:formatCode>General</c:formatCode>
                <c:ptCount val="51"/>
                <c:pt idx="1">
                  <c:v>0</c:v>
                </c:pt>
                <c:pt idx="2">
                  <c:v>-4.8210000000000008E-5</c:v>
                </c:pt>
                <c:pt idx="3">
                  <c:v>-4.4180000000000001E-5</c:v>
                </c:pt>
                <c:pt idx="4">
                  <c:v>1.8763999999999999E-5</c:v>
                </c:pt>
                <c:pt idx="5">
                  <c:v>2.0016999999999998E-5</c:v>
                </c:pt>
                <c:pt idx="6">
                  <c:v>-2.1394000000000002E-5</c:v>
                </c:pt>
                <c:pt idx="7">
                  <c:v>-7.4657E-5</c:v>
                </c:pt>
                <c:pt idx="8">
                  <c:v>-7.771E-5</c:v>
                </c:pt>
                <c:pt idx="9">
                  <c:v>-6.3009999999999981E-5</c:v>
                </c:pt>
                <c:pt idx="10">
                  <c:v>-7.1979999999999999E-5</c:v>
                </c:pt>
                <c:pt idx="11">
                  <c:v>-4.0300000000000004E-5</c:v>
                </c:pt>
                <c:pt idx="12">
                  <c:v>1.0699999999999981E-5</c:v>
                </c:pt>
                <c:pt idx="13">
                  <c:v>4.3599999999999996E-5</c:v>
                </c:pt>
                <c:pt idx="14">
                  <c:v>2.73E-5</c:v>
                </c:pt>
                <c:pt idx="15">
                  <c:v>-3.15E-5</c:v>
                </c:pt>
                <c:pt idx="16">
                  <c:v>-1.7689999999999996E-4</c:v>
                </c:pt>
                <c:pt idx="17">
                  <c:v>-3.0999999999999995E-4</c:v>
                </c:pt>
                <c:pt idx="18">
                  <c:v>-3.3809999999999998E-4</c:v>
                </c:pt>
                <c:pt idx="19">
                  <c:v>-2.5040000000000007E-4</c:v>
                </c:pt>
                <c:pt idx="20">
                  <c:v>-1.099E-4</c:v>
                </c:pt>
                <c:pt idx="21">
                  <c:v>-3.4399999999999989E-5</c:v>
                </c:pt>
                <c:pt idx="22">
                  <c:v>1.0020000000000001E-4</c:v>
                </c:pt>
                <c:pt idx="23">
                  <c:v>2.5870000000000005E-4</c:v>
                </c:pt>
                <c:pt idx="24">
                  <c:v>3.1929999999999995E-4</c:v>
                </c:pt>
                <c:pt idx="25">
                  <c:v>2.942E-4</c:v>
                </c:pt>
                <c:pt idx="26">
                  <c:v>2.3847000000000007E-4</c:v>
                </c:pt>
                <c:pt idx="27">
                  <c:v>1.3258999999999998E-4</c:v>
                </c:pt>
                <c:pt idx="28">
                  <c:v>3.2949999999999988E-5</c:v>
                </c:pt>
                <c:pt idx="29">
                  <c:v>-3.1169999999999988E-5</c:v>
                </c:pt>
                <c:pt idx="30">
                  <c:v>-7.4320000000000007E-5</c:v>
                </c:pt>
                <c:pt idx="31">
                  <c:v>-8.4920000000000007E-5</c:v>
                </c:pt>
                <c:pt idx="32">
                  <c:v>-5.6099999999999988E-5</c:v>
                </c:pt>
                <c:pt idx="33">
                  <c:v>-8.9999999999999799E-6</c:v>
                </c:pt>
                <c:pt idx="34">
                  <c:v>2.6099999999999977E-5</c:v>
                </c:pt>
                <c:pt idx="35">
                  <c:v>5.0099999999999991E-5</c:v>
                </c:pt>
                <c:pt idx="36">
                  <c:v>4.2300000000000012E-5</c:v>
                </c:pt>
                <c:pt idx="37">
                  <c:v>-1.380000000000001E-5</c:v>
                </c:pt>
                <c:pt idx="38">
                  <c:v>-5.8299999999999981E-5</c:v>
                </c:pt>
                <c:pt idx="39">
                  <c:v>-5.6800000000000012E-5</c:v>
                </c:pt>
                <c:pt idx="40">
                  <c:v>-5.4499999999999997E-5</c:v>
                </c:pt>
                <c:pt idx="41">
                  <c:v>-4.4299999999999999E-5</c:v>
                </c:pt>
                <c:pt idx="42">
                  <c:v>-2.3200000000000025E-5</c:v>
                </c:pt>
                <c:pt idx="43">
                  <c:v>-3.4399999999999989E-5</c:v>
                </c:pt>
                <c:pt idx="44">
                  <c:v>-5.8299999999999981E-5</c:v>
                </c:pt>
                <c:pt idx="45">
                  <c:v>-3.5099999999999993E-5</c:v>
                </c:pt>
                <c:pt idx="46">
                  <c:v>-2.9799999999999965E-5</c:v>
                </c:pt>
                <c:pt idx="47">
                  <c:v>-5.979999999999999E-5</c:v>
                </c:pt>
                <c:pt idx="48">
                  <c:v>-3.5900000000000032E-5</c:v>
                </c:pt>
                <c:pt idx="49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'Extreme_central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difference'!$U$61:$U$111</c:f>
              <c:numCache>
                <c:formatCode>General</c:formatCode>
                <c:ptCount val="51"/>
                <c:pt idx="1">
                  <c:v>0</c:v>
                </c:pt>
                <c:pt idx="2">
                  <c:v>8.1999999999999987E-5</c:v>
                </c:pt>
                <c:pt idx="3">
                  <c:v>1.2700000000000002E-4</c:v>
                </c:pt>
                <c:pt idx="4">
                  <c:v>7.3000000000000013E-5</c:v>
                </c:pt>
                <c:pt idx="5">
                  <c:v>2.700000000000008E-5</c:v>
                </c:pt>
                <c:pt idx="6">
                  <c:v>-5.0000000000000046E-6</c:v>
                </c:pt>
                <c:pt idx="7">
                  <c:v>-1.1000000000000176E-5</c:v>
                </c:pt>
                <c:pt idx="8">
                  <c:v>1.6000000000000182E-5</c:v>
                </c:pt>
                <c:pt idx="9">
                  <c:v>3.8000000000000253E-5</c:v>
                </c:pt>
                <c:pt idx="10">
                  <c:v>1.5999999999999904E-5</c:v>
                </c:pt>
                <c:pt idx="11">
                  <c:v>-1.0000000000001675E-6</c:v>
                </c:pt>
                <c:pt idx="12">
                  <c:v>-2.0000000000000571E-6</c:v>
                </c:pt>
                <c:pt idx="13">
                  <c:v>1.2999999999999957E-5</c:v>
                </c:pt>
                <c:pt idx="14">
                  <c:v>7.0000000000000617E-6</c:v>
                </c:pt>
                <c:pt idx="15">
                  <c:v>-2.3999999999999855E-5</c:v>
                </c:pt>
                <c:pt idx="16">
                  <c:v>-1.6399999999999997E-4</c:v>
                </c:pt>
                <c:pt idx="17">
                  <c:v>-3.030000000000001E-4</c:v>
                </c:pt>
                <c:pt idx="18">
                  <c:v>-3.2899999999999997E-4</c:v>
                </c:pt>
                <c:pt idx="19">
                  <c:v>-2.5309999999999986E-4</c:v>
                </c:pt>
                <c:pt idx="20">
                  <c:v>-1.5370000000000008E-4</c:v>
                </c:pt>
                <c:pt idx="21">
                  <c:v>-2.0180000000000011E-4</c:v>
                </c:pt>
                <c:pt idx="22">
                  <c:v>-2.1829999999999994E-4</c:v>
                </c:pt>
                <c:pt idx="23">
                  <c:v>-1.5150000000000005E-4</c:v>
                </c:pt>
                <c:pt idx="24">
                  <c:v>-1.2909999999999997E-4</c:v>
                </c:pt>
                <c:pt idx="25">
                  <c:v>-1.3639999999999998E-4</c:v>
                </c:pt>
                <c:pt idx="26">
                  <c:v>-1.4410000000000003E-4</c:v>
                </c:pt>
                <c:pt idx="27">
                  <c:v>-1.1469999999999997E-4</c:v>
                </c:pt>
                <c:pt idx="28">
                  <c:v>-6.5799999999999987E-5</c:v>
                </c:pt>
                <c:pt idx="29">
                  <c:v>-2.5100000000000017E-5</c:v>
                </c:pt>
                <c:pt idx="30">
                  <c:v>1.5699999999999985E-5</c:v>
                </c:pt>
                <c:pt idx="31">
                  <c:v>4.0700000000000007E-5</c:v>
                </c:pt>
                <c:pt idx="32">
                  <c:v>5.2999999999999925E-6</c:v>
                </c:pt>
                <c:pt idx="33">
                  <c:v>-4.6599999999999974E-5</c:v>
                </c:pt>
                <c:pt idx="34">
                  <c:v>-6.2499999999999988E-5</c:v>
                </c:pt>
                <c:pt idx="35">
                  <c:v>-3.0600000000000019E-5</c:v>
                </c:pt>
                <c:pt idx="36">
                  <c:v>2.2500000000000018E-5</c:v>
                </c:pt>
                <c:pt idx="37">
                  <c:v>3.8899999999999997E-5</c:v>
                </c:pt>
                <c:pt idx="38">
                  <c:v>4.1500000000000006E-5</c:v>
                </c:pt>
                <c:pt idx="39">
                  <c:v>3.7800000000000024E-5</c:v>
                </c:pt>
                <c:pt idx="40">
                  <c:v>9.3500000000000009E-5</c:v>
                </c:pt>
                <c:pt idx="41">
                  <c:v>1.3979999999999998E-4</c:v>
                </c:pt>
                <c:pt idx="42">
                  <c:v>1.1249999999999993E-4</c:v>
                </c:pt>
                <c:pt idx="43">
                  <c:v>7.5300000000000014E-5</c:v>
                </c:pt>
                <c:pt idx="44">
                  <c:v>5.1400000000000057E-5</c:v>
                </c:pt>
                <c:pt idx="45">
                  <c:v>5.689999999999994E-5</c:v>
                </c:pt>
                <c:pt idx="46">
                  <c:v>7.8300000000000033E-5</c:v>
                </c:pt>
                <c:pt idx="47">
                  <c:v>9.9899999999999989E-5</c:v>
                </c:pt>
                <c:pt idx="48">
                  <c:v>5.4299999999999904E-5</c:v>
                </c:pt>
                <c:pt idx="49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48832"/>
        <c:axId val="55661312"/>
      </c:scatterChart>
      <c:valAx>
        <c:axId val="55048832"/>
        <c:scaling>
          <c:orientation val="minMax"/>
          <c:max val="25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55661312"/>
        <c:crosses val="autoZero"/>
        <c:crossBetween val="midCat"/>
      </c:valAx>
      <c:valAx>
        <c:axId val="55661312"/>
        <c:scaling>
          <c:orientation val="minMax"/>
          <c:max val="8.0000000000000026E-4"/>
          <c:min val="-8.0000000000000026E-4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[m/s</a:t>
                </a:r>
                <a:r>
                  <a:rPr lang="en-US" strike="noStrike" baseline="30000"/>
                  <a:t>2</a:t>
                </a:r>
                <a:r>
                  <a:rPr lang="en-US" baseline="0"/>
                  <a:t>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5048832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07 - Jul - 1998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'Extreme_central difference'!$N$59</c:f>
              <c:strCache>
                <c:ptCount val="1"/>
                <c:pt idx="0">
                  <c:v>Accel. N/S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difference'!$N$117:$N$167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2.2857142857142857E-2</c:v>
                </c:pt>
                <c:pt idx="3">
                  <c:v>2.9489795918367354E-2</c:v>
                </c:pt>
                <c:pt idx="4">
                  <c:v>8.5714285714285632E-3</c:v>
                </c:pt>
                <c:pt idx="5">
                  <c:v>1.4285714285714127E-3</c:v>
                </c:pt>
                <c:pt idx="6">
                  <c:v>7.1428571428572057E-4</c:v>
                </c:pt>
                <c:pt idx="7">
                  <c:v>3.3673469387755076E-3</c:v>
                </c:pt>
                <c:pt idx="8">
                  <c:v>8.877551020408176E-3</c:v>
                </c:pt>
                <c:pt idx="9">
                  <c:v>1.5102040816326538E-2</c:v>
                </c:pt>
                <c:pt idx="10">
                  <c:v>1.9183673469387735E-2</c:v>
                </c:pt>
                <c:pt idx="11">
                  <c:v>1.2755102040816337E-2</c:v>
                </c:pt>
                <c:pt idx="12">
                  <c:v>-2.0408163265306703E-4</c:v>
                </c:pt>
                <c:pt idx="13">
                  <c:v>-1.1530612244897992E-2</c:v>
                </c:pt>
                <c:pt idx="14">
                  <c:v>-1.2448979591836723E-2</c:v>
                </c:pt>
                <c:pt idx="15">
                  <c:v>-1.7346938775509991E-3</c:v>
                </c:pt>
                <c:pt idx="16">
                  <c:v>3.6734693877550936E-3</c:v>
                </c:pt>
                <c:pt idx="17">
                  <c:v>3.3673469387755076E-3</c:v>
                </c:pt>
                <c:pt idx="18">
                  <c:v>0</c:v>
                </c:pt>
                <c:pt idx="19">
                  <c:v>-7.5510204081632544E-3</c:v>
                </c:pt>
                <c:pt idx="20">
                  <c:v>-1.4081632653061201E-2</c:v>
                </c:pt>
                <c:pt idx="21">
                  <c:v>-1.4081632653061232E-2</c:v>
                </c:pt>
                <c:pt idx="22">
                  <c:v>-1.5510204081632673E-2</c:v>
                </c:pt>
                <c:pt idx="23">
                  <c:v>-1.9693877551020388E-2</c:v>
                </c:pt>
                <c:pt idx="24">
                  <c:v>-1.9081632653061217E-2</c:v>
                </c:pt>
                <c:pt idx="25">
                  <c:v>-1.8571428571428565E-2</c:v>
                </c:pt>
                <c:pt idx="26">
                  <c:v>-2.3163265306122446E-2</c:v>
                </c:pt>
                <c:pt idx="27">
                  <c:v>-2.6530612244897982E-2</c:v>
                </c:pt>
                <c:pt idx="28">
                  <c:v>-2.6938775510204089E-2</c:v>
                </c:pt>
                <c:pt idx="29">
                  <c:v>-2.4795918367346941E-2</c:v>
                </c:pt>
                <c:pt idx="30">
                  <c:v>-2.0408163265306114E-2</c:v>
                </c:pt>
                <c:pt idx="31">
                  <c:v>-1.6326530612244896E-2</c:v>
                </c:pt>
                <c:pt idx="32">
                  <c:v>-1.5163265306122459E-2</c:v>
                </c:pt>
                <c:pt idx="33">
                  <c:v>-1.5102040816326524E-2</c:v>
                </c:pt>
                <c:pt idx="34">
                  <c:v>-1.3836734693877537E-2</c:v>
                </c:pt>
                <c:pt idx="35">
                  <c:v>-1.5030612244897965E-2</c:v>
                </c:pt>
                <c:pt idx="36">
                  <c:v>-1.662244897959185E-2</c:v>
                </c:pt>
                <c:pt idx="37">
                  <c:v>-1.3030612244897962E-2</c:v>
                </c:pt>
                <c:pt idx="38">
                  <c:v>-1.2153061224489784E-2</c:v>
                </c:pt>
                <c:pt idx="39">
                  <c:v>-1.6122448979591829E-2</c:v>
                </c:pt>
                <c:pt idx="40">
                  <c:v>-1.7959183673469391E-2</c:v>
                </c:pt>
                <c:pt idx="41">
                  <c:v>-1.9061224489795917E-2</c:v>
                </c:pt>
                <c:pt idx="42">
                  <c:v>-2.121428571428571E-2</c:v>
                </c:pt>
                <c:pt idx="43">
                  <c:v>-2.3679591836734688E-2</c:v>
                </c:pt>
                <c:pt idx="44">
                  <c:v>-2.455408163265306E-2</c:v>
                </c:pt>
                <c:pt idx="45">
                  <c:v>-2.1902040816326525E-2</c:v>
                </c:pt>
                <c:pt idx="46">
                  <c:v>-1.8966326530612244E-2</c:v>
                </c:pt>
                <c:pt idx="47">
                  <c:v>-1.7989795918367347E-2</c:v>
                </c:pt>
                <c:pt idx="48">
                  <c:v>-8.7959183673469374E-3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'Extreme_central difference'!$O$59</c:f>
              <c:strCache>
                <c:ptCount val="1"/>
                <c:pt idx="0">
                  <c:v>Accel. E/W</c:v>
                </c:pt>
              </c:strCache>
            </c:strRef>
          </c:tx>
          <c:marker>
            <c:symbol val="none"/>
          </c:marker>
          <c:xVal>
            <c:numRef>
              <c:f>'Extreme_central difference'!$M$61:$M$111</c:f>
              <c:numCache>
                <c:formatCode>General</c:formatCode>
                <c:ptCount val="51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  <c:pt idx="4">
                  <c:v>200</c:v>
                </c:pt>
                <c:pt idx="5">
                  <c:v>250</c:v>
                </c:pt>
                <c:pt idx="6">
                  <c:v>300</c:v>
                </c:pt>
                <c:pt idx="7">
                  <c:v>350</c:v>
                </c:pt>
                <c:pt idx="8">
                  <c:v>400</c:v>
                </c:pt>
                <c:pt idx="9">
                  <c:v>450</c:v>
                </c:pt>
                <c:pt idx="10">
                  <c:v>500</c:v>
                </c:pt>
                <c:pt idx="11">
                  <c:v>550</c:v>
                </c:pt>
                <c:pt idx="12">
                  <c:v>600</c:v>
                </c:pt>
                <c:pt idx="13">
                  <c:v>650</c:v>
                </c:pt>
                <c:pt idx="14">
                  <c:v>700</c:v>
                </c:pt>
                <c:pt idx="15">
                  <c:v>750</c:v>
                </c:pt>
                <c:pt idx="16">
                  <c:v>800</c:v>
                </c:pt>
                <c:pt idx="17">
                  <c:v>850</c:v>
                </c:pt>
                <c:pt idx="18">
                  <c:v>900</c:v>
                </c:pt>
                <c:pt idx="19">
                  <c:v>950</c:v>
                </c:pt>
                <c:pt idx="20">
                  <c:v>1000</c:v>
                </c:pt>
                <c:pt idx="21">
                  <c:v>1050</c:v>
                </c:pt>
                <c:pt idx="22">
                  <c:v>1100</c:v>
                </c:pt>
                <c:pt idx="23">
                  <c:v>1150</c:v>
                </c:pt>
                <c:pt idx="24">
                  <c:v>1200</c:v>
                </c:pt>
                <c:pt idx="25">
                  <c:v>1250</c:v>
                </c:pt>
                <c:pt idx="26">
                  <c:v>1300</c:v>
                </c:pt>
                <c:pt idx="27">
                  <c:v>1350</c:v>
                </c:pt>
                <c:pt idx="28">
                  <c:v>1400</c:v>
                </c:pt>
                <c:pt idx="29">
                  <c:v>1450</c:v>
                </c:pt>
                <c:pt idx="30">
                  <c:v>1500</c:v>
                </c:pt>
                <c:pt idx="31">
                  <c:v>1550</c:v>
                </c:pt>
                <c:pt idx="32">
                  <c:v>1600</c:v>
                </c:pt>
                <c:pt idx="33">
                  <c:v>1650</c:v>
                </c:pt>
                <c:pt idx="34">
                  <c:v>1700</c:v>
                </c:pt>
                <c:pt idx="35">
                  <c:v>1750</c:v>
                </c:pt>
                <c:pt idx="36">
                  <c:v>1800</c:v>
                </c:pt>
                <c:pt idx="37">
                  <c:v>1850</c:v>
                </c:pt>
                <c:pt idx="38">
                  <c:v>1900</c:v>
                </c:pt>
                <c:pt idx="39">
                  <c:v>1950</c:v>
                </c:pt>
                <c:pt idx="40">
                  <c:v>2000</c:v>
                </c:pt>
                <c:pt idx="41">
                  <c:v>2050</c:v>
                </c:pt>
                <c:pt idx="42">
                  <c:v>2100</c:v>
                </c:pt>
                <c:pt idx="43">
                  <c:v>2150</c:v>
                </c:pt>
                <c:pt idx="44">
                  <c:v>2200</c:v>
                </c:pt>
                <c:pt idx="45">
                  <c:v>2250</c:v>
                </c:pt>
                <c:pt idx="46">
                  <c:v>2300</c:v>
                </c:pt>
                <c:pt idx="47">
                  <c:v>2350</c:v>
                </c:pt>
                <c:pt idx="48">
                  <c:v>2400</c:v>
                </c:pt>
                <c:pt idx="49">
                  <c:v>2450</c:v>
                </c:pt>
                <c:pt idx="50">
                  <c:v>2500</c:v>
                </c:pt>
              </c:numCache>
            </c:numRef>
          </c:xVal>
          <c:yVal>
            <c:numRef>
              <c:f>'Extreme_central difference'!$O$117:$O$167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8.6530612244897897E-3</c:v>
                </c:pt>
                <c:pt idx="3">
                  <c:v>9.6938775510204099E-3</c:v>
                </c:pt>
                <c:pt idx="4">
                  <c:v>1.030612244897963E-3</c:v>
                </c:pt>
                <c:pt idx="5">
                  <c:v>3.3673469387755007E-3</c:v>
                </c:pt>
                <c:pt idx="6">
                  <c:v>2.0102040816326523E-3</c:v>
                </c:pt>
                <c:pt idx="7">
                  <c:v>-5.9081632653061184E-3</c:v>
                </c:pt>
                <c:pt idx="8">
                  <c:v>-1.1724489795918367E-2</c:v>
                </c:pt>
                <c:pt idx="9">
                  <c:v>-1.1510204081632657E-2</c:v>
                </c:pt>
                <c:pt idx="10">
                  <c:v>-4.367346938775509E-3</c:v>
                </c:pt>
                <c:pt idx="11">
                  <c:v>1.5306122448980735E-4</c:v>
                </c:pt>
                <c:pt idx="12">
                  <c:v>-1.0204081632653352E-4</c:v>
                </c:pt>
                <c:pt idx="13">
                  <c:v>-2.8367346938775557E-3</c:v>
                </c:pt>
                <c:pt idx="14">
                  <c:v>-8.9795918367346957E-3</c:v>
                </c:pt>
                <c:pt idx="15">
                  <c:v>-1.5479591836734696E-2</c:v>
                </c:pt>
                <c:pt idx="16">
                  <c:v>-2.5678571428571429E-2</c:v>
                </c:pt>
                <c:pt idx="17">
                  <c:v>-2.9316326530612242E-2</c:v>
                </c:pt>
                <c:pt idx="18">
                  <c:v>-1.9424489795918369E-2</c:v>
                </c:pt>
                <c:pt idx="19">
                  <c:v>-7.4897959183673479E-3</c:v>
                </c:pt>
                <c:pt idx="20">
                  <c:v>7.0714285714285801E-4</c:v>
                </c:pt>
                <c:pt idx="21">
                  <c:v>5.7173469387755112E-3</c:v>
                </c:pt>
                <c:pt idx="22">
                  <c:v>5.1132653061224482E-3</c:v>
                </c:pt>
                <c:pt idx="23">
                  <c:v>-5.8469387755102095E-4</c:v>
                </c:pt>
                <c:pt idx="24">
                  <c:v>-2.0632653061224485E-3</c:v>
                </c:pt>
                <c:pt idx="25">
                  <c:v>-1.8632653061224495E-3</c:v>
                </c:pt>
                <c:pt idx="26">
                  <c:v>-3.3653061224489791E-3</c:v>
                </c:pt>
                <c:pt idx="27">
                  <c:v>-3.3714285714285708E-3</c:v>
                </c:pt>
                <c:pt idx="28">
                  <c:v>-2.4418367346938767E-3</c:v>
                </c:pt>
                <c:pt idx="29">
                  <c:v>-3.1428571428571426E-3</c:v>
                </c:pt>
                <c:pt idx="30">
                  <c:v>-4.5714285714285718E-3</c:v>
                </c:pt>
                <c:pt idx="31">
                  <c:v>-5.7448979591836749E-3</c:v>
                </c:pt>
                <c:pt idx="32">
                  <c:v>-6.3265306122448975E-3</c:v>
                </c:pt>
                <c:pt idx="33">
                  <c:v>-7.1530612244897936E-3</c:v>
                </c:pt>
                <c:pt idx="34">
                  <c:v>-8.9693877551020353E-3</c:v>
                </c:pt>
                <c:pt idx="35">
                  <c:v>-8.6530612244897966E-3</c:v>
                </c:pt>
                <c:pt idx="36">
                  <c:v>-6.7244897959183661E-3</c:v>
                </c:pt>
                <c:pt idx="37">
                  <c:v>-5.5918367346938684E-3</c:v>
                </c:pt>
                <c:pt idx="38">
                  <c:v>-4.5204081632653163E-3</c:v>
                </c:pt>
                <c:pt idx="39">
                  <c:v>-3.7551020408163288E-3</c:v>
                </c:pt>
                <c:pt idx="40">
                  <c:v>-2.4285714285714214E-3</c:v>
                </c:pt>
                <c:pt idx="41">
                  <c:v>2.6530612244897586E-4</c:v>
                </c:pt>
                <c:pt idx="42">
                  <c:v>4.4387755102040819E-3</c:v>
                </c:pt>
                <c:pt idx="43">
                  <c:v>4.7142857142857134E-3</c:v>
                </c:pt>
                <c:pt idx="44">
                  <c:v>1.3163265306122443E-3</c:v>
                </c:pt>
                <c:pt idx="45">
                  <c:v>-2.2857142857142842E-3</c:v>
                </c:pt>
                <c:pt idx="46">
                  <c:v>-5.7244897959183635E-3</c:v>
                </c:pt>
                <c:pt idx="47">
                  <c:v>-7.4285714285714302E-3</c:v>
                </c:pt>
                <c:pt idx="48">
                  <c:v>-4.0612244897959221E-3</c:v>
                </c:pt>
                <c:pt idx="49">
                  <c:v>0</c:v>
                </c:pt>
                <c:pt idx="5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831808"/>
        <c:axId val="59833728"/>
      </c:scatterChart>
      <c:valAx>
        <c:axId val="59831808"/>
        <c:scaling>
          <c:orientation val="minMax"/>
          <c:max val="25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[sec]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59833728"/>
        <c:crosses val="autoZero"/>
        <c:crossBetween val="midCat"/>
      </c:valAx>
      <c:valAx>
        <c:axId val="59833728"/>
        <c:scaling>
          <c:orientation val="minMax"/>
          <c:max val="8.0000000000000016E-2"/>
          <c:min val="-8.0000000000000016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Acceleration</a:t>
                </a:r>
                <a:r>
                  <a:rPr lang="en-US" baseline="0"/>
                  <a:t> [mg]</a:t>
                </a:r>
                <a:endParaRPr lang="en-US"/>
              </a:p>
            </c:rich>
          </c:tx>
          <c:layout/>
          <c:overlay val="0"/>
        </c:title>
        <c:numFmt formatCode="#,##0.000" sourceLinked="0"/>
        <c:majorTickMark val="out"/>
        <c:minorTickMark val="none"/>
        <c:tickLblPos val="nextTo"/>
        <c:crossAx val="59831808"/>
        <c:crosses val="autoZero"/>
        <c:crossBetween val="midCat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12" Type="http://schemas.openxmlformats.org/officeDocument/2006/relationships/chart" Target="../charts/chart24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chart" Target="../charts/chart23.xml"/><Relationship Id="rId5" Type="http://schemas.openxmlformats.org/officeDocument/2006/relationships/chart" Target="../charts/chart17.xml"/><Relationship Id="rId10" Type="http://schemas.openxmlformats.org/officeDocument/2006/relationships/chart" Target="../charts/chart22.xml"/><Relationship Id="rId4" Type="http://schemas.openxmlformats.org/officeDocument/2006/relationships/chart" Target="../charts/chart16.xml"/><Relationship Id="rId9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38100</xdr:colOff>
      <xdr:row>3</xdr:row>
      <xdr:rowOff>147637</xdr:rowOff>
    </xdr:from>
    <xdr:to>
      <xdr:col>29</xdr:col>
      <xdr:colOff>342900</xdr:colOff>
      <xdr:row>18</xdr:row>
      <xdr:rowOff>14287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19</xdr:row>
      <xdr:rowOff>0</xdr:rowOff>
    </xdr:from>
    <xdr:to>
      <xdr:col>29</xdr:col>
      <xdr:colOff>304800</xdr:colOff>
      <xdr:row>33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35</xdr:row>
      <xdr:rowOff>0</xdr:rowOff>
    </xdr:from>
    <xdr:to>
      <xdr:col>29</xdr:col>
      <xdr:colOff>304800</xdr:colOff>
      <xdr:row>49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51</xdr:row>
      <xdr:rowOff>0</xdr:rowOff>
    </xdr:from>
    <xdr:to>
      <xdr:col>29</xdr:col>
      <xdr:colOff>304800</xdr:colOff>
      <xdr:row>65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8193</xdr:colOff>
      <xdr:row>3</xdr:row>
      <xdr:rowOff>159568</xdr:rowOff>
    </xdr:from>
    <xdr:to>
      <xdr:col>37</xdr:col>
      <xdr:colOff>278581</xdr:colOff>
      <xdr:row>17</xdr:row>
      <xdr:rowOff>157929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0</xdr:colOff>
      <xdr:row>19</xdr:row>
      <xdr:rowOff>0</xdr:rowOff>
    </xdr:from>
    <xdr:to>
      <xdr:col>37</xdr:col>
      <xdr:colOff>270388</xdr:colOff>
      <xdr:row>33</xdr:row>
      <xdr:rowOff>18845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0</xdr:colOff>
      <xdr:row>35</xdr:row>
      <xdr:rowOff>0</xdr:rowOff>
    </xdr:from>
    <xdr:to>
      <xdr:col>37</xdr:col>
      <xdr:colOff>270388</xdr:colOff>
      <xdr:row>49</xdr:row>
      <xdr:rowOff>18845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0</xdr:colOff>
      <xdr:row>51</xdr:row>
      <xdr:rowOff>0</xdr:rowOff>
    </xdr:from>
    <xdr:to>
      <xdr:col>37</xdr:col>
      <xdr:colOff>270388</xdr:colOff>
      <xdr:row>64</xdr:row>
      <xdr:rowOff>182716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8193</xdr:colOff>
      <xdr:row>4</xdr:row>
      <xdr:rowOff>0</xdr:rowOff>
    </xdr:from>
    <xdr:to>
      <xdr:col>45</xdr:col>
      <xdr:colOff>278582</xdr:colOff>
      <xdr:row>18</xdr:row>
      <xdr:rowOff>8944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38</xdr:col>
      <xdr:colOff>0</xdr:colOff>
      <xdr:row>19</xdr:row>
      <xdr:rowOff>41515</xdr:rowOff>
    </xdr:from>
    <xdr:to>
      <xdr:col>45</xdr:col>
      <xdr:colOff>270389</xdr:colOff>
      <xdr:row>33</xdr:row>
      <xdr:rowOff>60360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38</xdr:col>
      <xdr:colOff>0</xdr:colOff>
      <xdr:row>35</xdr:row>
      <xdr:rowOff>41515</xdr:rowOff>
    </xdr:from>
    <xdr:to>
      <xdr:col>45</xdr:col>
      <xdr:colOff>270389</xdr:colOff>
      <xdr:row>49</xdr:row>
      <xdr:rowOff>60360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38</xdr:col>
      <xdr:colOff>0</xdr:colOff>
      <xdr:row>51</xdr:row>
      <xdr:rowOff>41515</xdr:rowOff>
    </xdr:from>
    <xdr:to>
      <xdr:col>45</xdr:col>
      <xdr:colOff>270389</xdr:colOff>
      <xdr:row>65</xdr:row>
      <xdr:rowOff>33731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38100</xdr:colOff>
      <xdr:row>3</xdr:row>
      <xdr:rowOff>147637</xdr:rowOff>
    </xdr:from>
    <xdr:to>
      <xdr:col>29</xdr:col>
      <xdr:colOff>342900</xdr:colOff>
      <xdr:row>18</xdr:row>
      <xdr:rowOff>14287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19</xdr:row>
      <xdr:rowOff>0</xdr:rowOff>
    </xdr:from>
    <xdr:to>
      <xdr:col>29</xdr:col>
      <xdr:colOff>304800</xdr:colOff>
      <xdr:row>33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35</xdr:row>
      <xdr:rowOff>0</xdr:rowOff>
    </xdr:from>
    <xdr:to>
      <xdr:col>29</xdr:col>
      <xdr:colOff>304800</xdr:colOff>
      <xdr:row>49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51</xdr:row>
      <xdr:rowOff>0</xdr:rowOff>
    </xdr:from>
    <xdr:to>
      <xdr:col>29</xdr:col>
      <xdr:colOff>304800</xdr:colOff>
      <xdr:row>65</xdr:row>
      <xdr:rowOff>76200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8193</xdr:colOff>
      <xdr:row>3</xdr:row>
      <xdr:rowOff>159568</xdr:rowOff>
    </xdr:from>
    <xdr:to>
      <xdr:col>37</xdr:col>
      <xdr:colOff>278581</xdr:colOff>
      <xdr:row>17</xdr:row>
      <xdr:rowOff>157929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0</xdr:colOff>
      <xdr:row>19</xdr:row>
      <xdr:rowOff>0</xdr:rowOff>
    </xdr:from>
    <xdr:to>
      <xdr:col>37</xdr:col>
      <xdr:colOff>270388</xdr:colOff>
      <xdr:row>33</xdr:row>
      <xdr:rowOff>18845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0</xdr:colOff>
      <xdr:row>35</xdr:row>
      <xdr:rowOff>0</xdr:rowOff>
    </xdr:from>
    <xdr:to>
      <xdr:col>37</xdr:col>
      <xdr:colOff>270388</xdr:colOff>
      <xdr:row>49</xdr:row>
      <xdr:rowOff>18845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0</xdr:colOff>
      <xdr:row>51</xdr:row>
      <xdr:rowOff>0</xdr:rowOff>
    </xdr:from>
    <xdr:to>
      <xdr:col>37</xdr:col>
      <xdr:colOff>270388</xdr:colOff>
      <xdr:row>64</xdr:row>
      <xdr:rowOff>182716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8193</xdr:colOff>
      <xdr:row>4</xdr:row>
      <xdr:rowOff>0</xdr:rowOff>
    </xdr:from>
    <xdr:to>
      <xdr:col>45</xdr:col>
      <xdr:colOff>278582</xdr:colOff>
      <xdr:row>18</xdr:row>
      <xdr:rowOff>8944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38</xdr:col>
      <xdr:colOff>0</xdr:colOff>
      <xdr:row>19</xdr:row>
      <xdr:rowOff>41515</xdr:rowOff>
    </xdr:from>
    <xdr:to>
      <xdr:col>45</xdr:col>
      <xdr:colOff>270389</xdr:colOff>
      <xdr:row>33</xdr:row>
      <xdr:rowOff>60360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38</xdr:col>
      <xdr:colOff>0</xdr:colOff>
      <xdr:row>35</xdr:row>
      <xdr:rowOff>41515</xdr:rowOff>
    </xdr:from>
    <xdr:to>
      <xdr:col>45</xdr:col>
      <xdr:colOff>270389</xdr:colOff>
      <xdr:row>49</xdr:row>
      <xdr:rowOff>60360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38</xdr:col>
      <xdr:colOff>0</xdr:colOff>
      <xdr:row>51</xdr:row>
      <xdr:rowOff>41515</xdr:rowOff>
    </xdr:from>
    <xdr:to>
      <xdr:col>45</xdr:col>
      <xdr:colOff>270389</xdr:colOff>
      <xdr:row>65</xdr:row>
      <xdr:rowOff>33731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304800</xdr:colOff>
      <xdr:row>3</xdr:row>
      <xdr:rowOff>195262</xdr:rowOff>
    </xdr:from>
    <xdr:to>
      <xdr:col>29</xdr:col>
      <xdr:colOff>0</xdr:colOff>
      <xdr:row>26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6</xdr:row>
      <xdr:rowOff>38100</xdr:rowOff>
    </xdr:from>
    <xdr:to>
      <xdr:col>7</xdr:col>
      <xdr:colOff>190500</xdr:colOff>
      <xdr:row>23</xdr:row>
      <xdr:rowOff>104775</xdr:rowOff>
    </xdr:to>
    <xdr:grpSp>
      <xdr:nvGrpSpPr>
        <xdr:cNvPr id="12" name="Group 11"/>
        <xdr:cNvGrpSpPr/>
      </xdr:nvGrpSpPr>
      <xdr:grpSpPr>
        <a:xfrm>
          <a:off x="590550" y="1181100"/>
          <a:ext cx="3886200" cy="3305175"/>
          <a:chOff x="3514725" y="1695450"/>
          <a:chExt cx="3867150" cy="3314700"/>
        </a:xfrm>
      </xdr:grpSpPr>
      <xdr:sp macro="" textlink="">
        <xdr:nvSpPr>
          <xdr:cNvPr id="10" name="TextBox 9"/>
          <xdr:cNvSpPr txBox="1"/>
        </xdr:nvSpPr>
        <xdr:spPr>
          <a:xfrm>
            <a:off x="3514725" y="1695450"/>
            <a:ext cx="3867150" cy="33147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sz="1100"/>
          </a:p>
        </xdr:txBody>
      </xdr:sp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/>
              <xdr:cNvSpPr txBox="1"/>
            </xdr:nvSpPr>
            <xdr:spPr>
              <a:xfrm>
                <a:off x="3933824" y="1833562"/>
                <a:ext cx="3000375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pPr algn="ctr"/>
                <a14:m>
                  <m:oMath xmlns:m="http://schemas.openxmlformats.org/officeDocument/2006/math">
                    <m:r>
                      <a:rPr lang="en-US" sz="1100" b="0" i="1">
                        <a:latin typeface="Cambria Math"/>
                      </a:rPr>
                      <m:t>𝑥</m:t>
                    </m:r>
                    <m:r>
                      <a:rPr lang="en-US" sz="1100" b="0" i="1">
                        <a:latin typeface="Cambria Math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𝑥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𝑜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+</m:t>
                    </m:r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𝑣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𝑜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𝑡</m:t>
                    </m:r>
                    <m:r>
                      <a:rPr lang="en-US" sz="1100" b="0" i="1">
                        <a:latin typeface="Cambria Math"/>
                      </a:rPr>
                      <m:t>+1/2</m:t>
                    </m:r>
                    <m:d>
                      <m:dPr>
                        <m:ctrlPr>
                          <a:rPr lang="en-US" sz="1100" b="0" i="1">
                            <a:latin typeface="Cambria Math"/>
                          </a:rPr>
                        </m:ctrlPr>
                      </m:dPr>
                      <m:e>
                        <m:r>
                          <a:rPr lang="en-US" sz="1100" b="0" i="1">
                            <a:latin typeface="Cambria Math"/>
                          </a:rPr>
                          <m:t>𝑣</m:t>
                        </m:r>
                        <m:r>
                          <a:rPr lang="en-US" sz="1100" b="0" i="1">
                            <a:latin typeface="Cambria Math"/>
                          </a:rPr>
                          <m:t> −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/>
                              </a:rPr>
                              <m:t>𝑣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/>
                              </a:rPr>
                              <m:t>𝑜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latin typeface="Cambria Math"/>
                      </a:rPr>
                      <m:t>𝑡</m:t>
                    </m:r>
                    <m:r>
                      <a:rPr lang="en-US" sz="1100" b="0" i="1">
                        <a:latin typeface="Cambria Math"/>
                      </a:rPr>
                      <m:t> </m:t>
                    </m:r>
                  </m:oMath>
                </a14:m>
                <a:r>
                  <a:rPr lang="en-US" sz="1100"/>
                  <a:t>   (1)</a:t>
                </a:r>
              </a:p>
            </xdr:txBody>
          </xdr:sp>
        </mc:Choice>
        <mc:Fallback xmlns="">
          <xdr:sp macro="" textlink="">
            <xdr:nvSpPr>
              <xdr:cNvPr id="4" name="TextBox 3"/>
              <xdr:cNvSpPr txBox="1"/>
            </xdr:nvSpPr>
            <xdr:spPr>
              <a:xfrm>
                <a:off x="3933824" y="1833562"/>
                <a:ext cx="3000375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pPr algn="ctr"/>
                <a:r>
                  <a:rPr lang="en-US" sz="1100" b="0" i="0">
                    <a:latin typeface="Cambria Math"/>
                  </a:rPr>
                  <a:t>𝑥=𝑥_𝑜+𝑣_𝑜 𝑡+1/2(𝑣 −𝑣_𝑜 )𝑡 </a:t>
                </a:r>
                <a:r>
                  <a:rPr lang="en-US" sz="1100"/>
                  <a:t>   (1)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/>
              <xdr:cNvSpPr txBox="1"/>
            </xdr:nvSpPr>
            <xdr:spPr>
              <a:xfrm>
                <a:off x="3981449" y="2214562"/>
                <a:ext cx="3000375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pPr algn="ctr"/>
                <a14:m>
                  <m:oMath xmlns:m="http://schemas.openxmlformats.org/officeDocument/2006/math">
                    <m:r>
                      <a:rPr lang="en-US" sz="1100" b="0" i="1">
                        <a:latin typeface="Cambria Math"/>
                      </a:rPr>
                      <m:t>𝑥</m:t>
                    </m:r>
                    <m:r>
                      <a:rPr lang="en-US" sz="1100" b="0" i="1">
                        <a:latin typeface="Cambria Math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𝑥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𝑜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+1/2</m:t>
                    </m:r>
                    <m:d>
                      <m:dPr>
                        <m:ctrlPr>
                          <a:rPr lang="en-US" sz="1100" b="0" i="1">
                            <a:latin typeface="Cambria Math"/>
                          </a:rPr>
                        </m:ctrlPr>
                      </m:dPr>
                      <m:e>
                        <m:r>
                          <a:rPr lang="en-US" sz="1100" b="0" i="1">
                            <a:latin typeface="Cambria Math"/>
                          </a:rPr>
                          <m:t>𝑣</m:t>
                        </m:r>
                        <m:r>
                          <a:rPr lang="en-US" sz="1100" b="0" i="1">
                            <a:latin typeface="Cambria Math"/>
                          </a:rPr>
                          <m:t>+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/>
                              </a:rPr>
                              <m:t>𝑣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/>
                              </a:rPr>
                              <m:t>𝑜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latin typeface="Cambria Math"/>
                      </a:rPr>
                      <m:t>𝑡</m:t>
                    </m:r>
                    <m:r>
                      <a:rPr lang="en-US" sz="1100" b="0" i="1">
                        <a:latin typeface="Cambria Math"/>
                      </a:rPr>
                      <m:t> </m:t>
                    </m:r>
                  </m:oMath>
                </a14:m>
                <a:r>
                  <a:rPr lang="en-US" sz="1100"/>
                  <a:t>   (2)</a:t>
                </a:r>
              </a:p>
            </xdr:txBody>
          </xdr:sp>
        </mc:Choice>
        <mc:Fallback xmlns="">
          <xdr:sp macro="" textlink="">
            <xdr:nvSpPr>
              <xdr:cNvPr id="5" name="TextBox 4"/>
              <xdr:cNvSpPr txBox="1"/>
            </xdr:nvSpPr>
            <xdr:spPr>
              <a:xfrm>
                <a:off x="3981449" y="2214562"/>
                <a:ext cx="3000375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pPr algn="ctr"/>
                <a:r>
                  <a:rPr lang="en-US" sz="1100" b="0" i="0">
                    <a:latin typeface="Cambria Math"/>
                  </a:rPr>
                  <a:t>𝑥=𝑥_𝑜+1/2(𝑣+𝑣_𝑜 )𝑡 </a:t>
                </a:r>
                <a:r>
                  <a:rPr lang="en-US" sz="1100"/>
                  <a:t>   (2)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6" name="TextBox 5"/>
              <xdr:cNvSpPr txBox="1"/>
            </xdr:nvSpPr>
            <xdr:spPr>
              <a:xfrm>
                <a:off x="3933824" y="2566987"/>
                <a:ext cx="3000375" cy="38254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/>
                        </a:rPr>
                        <m:t>𝑡</m:t>
                      </m:r>
                      <m:r>
                        <a:rPr lang="en-US" sz="11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1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100" b="0" i="1">
                              <a:latin typeface="Cambria Math"/>
                            </a:rPr>
                            <m:t>𝑣</m:t>
                          </m:r>
                          <m:r>
                            <a:rPr lang="en-US" sz="1100" b="0" i="1">
                              <a:latin typeface="Cambria Math"/>
                            </a:rPr>
                            <m:t> −</m:t>
                          </m:r>
                          <m:sSub>
                            <m:sSubPr>
                              <m:ctrlPr>
                                <a:rPr lang="en-US" sz="1100" b="0" i="1">
                                  <a:latin typeface="Cambria Math"/>
                                </a:rPr>
                              </m:ctrlPr>
                            </m:sSubPr>
                            <m:e>
                              <m:r>
                                <a:rPr lang="en-US" sz="1100" b="0" i="1">
                                  <a:latin typeface="Cambria Math"/>
                                </a:rPr>
                                <m:t>𝑣</m:t>
                              </m:r>
                            </m:e>
                            <m:sub>
                              <m:r>
                                <a:rPr lang="en-US" sz="1100" b="0" i="1">
                                  <a:latin typeface="Cambria Math"/>
                                </a:rPr>
                                <m:t>𝑜</m:t>
                              </m:r>
                            </m:sub>
                          </m:sSub>
                        </m:num>
                        <m:den>
                          <m:r>
                            <a:rPr lang="en-US" sz="1100" b="0" i="1">
                              <a:latin typeface="Cambria Math"/>
                            </a:rPr>
                            <m:t>𝑎</m:t>
                          </m:r>
                        </m:den>
                      </m:f>
                      <m:r>
                        <a:rPr lang="en-US" sz="1100" b="0" i="1">
                          <a:latin typeface="Cambria Math"/>
                        </a:rPr>
                        <m:t>   (3)</m:t>
                      </m:r>
                    </m:oMath>
                  </m:oMathPara>
                </a14:m>
                <a:endParaRPr lang="en-US" sz="1100"/>
              </a:p>
            </xdr:txBody>
          </xdr:sp>
        </mc:Choice>
        <mc:Fallback xmlns="">
          <xdr:sp macro="" textlink="">
            <xdr:nvSpPr>
              <xdr:cNvPr id="6" name="TextBox 5"/>
              <xdr:cNvSpPr txBox="1"/>
            </xdr:nvSpPr>
            <xdr:spPr>
              <a:xfrm>
                <a:off x="3933824" y="2566987"/>
                <a:ext cx="3000375" cy="38254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pPr/>
                <a:r>
                  <a:rPr lang="en-US" sz="1100" b="0" i="0">
                    <a:latin typeface="Cambria Math"/>
                  </a:rPr>
                  <a:t>𝑡=(𝑣 −𝑣_𝑜)/𝑎    (3)</a:t>
                </a:r>
                <a:endParaRPr lang="en-US" sz="1100"/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7" name="TextBox 6"/>
              <xdr:cNvSpPr txBox="1"/>
            </xdr:nvSpPr>
            <xdr:spPr>
              <a:xfrm>
                <a:off x="3876675" y="3476625"/>
                <a:ext cx="3000375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pPr algn="ctr"/>
                <a14:m>
                  <m:oMath xmlns:m="http://schemas.openxmlformats.org/officeDocument/2006/math">
                    <m:r>
                      <a:rPr lang="en-US" sz="1100" b="0" i="1">
                        <a:latin typeface="Cambria Math"/>
                      </a:rPr>
                      <m:t>𝑥</m:t>
                    </m:r>
                    <m:r>
                      <a:rPr lang="en-US" sz="1100" b="0" i="1">
                        <a:latin typeface="Cambria Math"/>
                      </a:rPr>
                      <m:t>=</m:t>
                    </m:r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𝑥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𝑜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+1/2</m:t>
                    </m:r>
                    <m:d>
                      <m:dPr>
                        <m:ctrlPr>
                          <a:rPr lang="en-US" sz="1100" b="0" i="1">
                            <a:latin typeface="Cambria Math"/>
                          </a:rPr>
                        </m:ctrlPr>
                      </m:dPr>
                      <m:e>
                        <m:r>
                          <a:rPr lang="en-US" sz="1100" b="0" i="1">
                            <a:latin typeface="Cambria Math"/>
                          </a:rPr>
                          <m:t>𝑣</m:t>
                        </m:r>
                        <m:r>
                          <a:rPr lang="en-US" sz="1100" b="0" i="1">
                            <a:latin typeface="Cambria Math"/>
                          </a:rPr>
                          <m:t>+</m:t>
                        </m:r>
                        <m:sSub>
                          <m:sSubPr>
                            <m:ctrlPr>
                              <a:rPr lang="en-US" sz="1100" b="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/>
                              </a:rPr>
                              <m:t>𝑣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/>
                              </a:rPr>
                              <m:t>𝑜</m:t>
                            </m:r>
                          </m:sub>
                        </m:sSub>
                      </m:e>
                    </m:d>
                    <m:r>
                      <a:rPr lang="en-US" sz="1100" b="0" i="1">
                        <a:latin typeface="Cambria Math"/>
                      </a:rPr>
                      <m:t>(</m:t>
                    </m:r>
                    <m:r>
                      <a:rPr lang="en-US" sz="1100" b="0" i="1">
                        <a:latin typeface="Cambria Math"/>
                      </a:rPr>
                      <m:t>𝑣</m:t>
                    </m:r>
                    <m:r>
                      <a:rPr lang="en-US" sz="1100" b="0" i="1">
                        <a:latin typeface="Cambria Math"/>
                      </a:rPr>
                      <m:t> −</m:t>
                    </m:r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𝑣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𝑜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)/</m:t>
                    </m:r>
                    <m:r>
                      <a:rPr lang="en-US" sz="1100" b="0" i="1">
                        <a:latin typeface="Cambria Math"/>
                      </a:rPr>
                      <m:t>𝑎</m:t>
                    </m:r>
                    <m:r>
                      <a:rPr lang="en-US" sz="1100" b="0" i="1">
                        <a:latin typeface="Cambria Math"/>
                      </a:rPr>
                      <m:t> </m:t>
                    </m:r>
                  </m:oMath>
                </a14:m>
                <a:r>
                  <a:rPr lang="en-US" sz="1100"/>
                  <a:t>   (4)</a:t>
                </a:r>
              </a:p>
            </xdr:txBody>
          </xdr:sp>
        </mc:Choice>
        <mc:Fallback xmlns="">
          <xdr:sp macro="" textlink="">
            <xdr:nvSpPr>
              <xdr:cNvPr id="7" name="TextBox 6"/>
              <xdr:cNvSpPr txBox="1"/>
            </xdr:nvSpPr>
            <xdr:spPr>
              <a:xfrm>
                <a:off x="3876675" y="3476625"/>
                <a:ext cx="3000375" cy="2645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pPr algn="ctr"/>
                <a:r>
                  <a:rPr lang="en-US" sz="1100" b="0" i="0">
                    <a:latin typeface="Cambria Math"/>
                  </a:rPr>
                  <a:t>𝑥=𝑥_𝑜+1/2(𝑣+𝑣_𝑜 )(𝑣 −𝑣_𝑜)/𝑎 </a:t>
                </a:r>
                <a:r>
                  <a:rPr lang="en-US" sz="1100"/>
                  <a:t>   (4)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8" name="TextBox 7"/>
              <xdr:cNvSpPr txBox="1"/>
            </xdr:nvSpPr>
            <xdr:spPr>
              <a:xfrm>
                <a:off x="3857625" y="3857625"/>
                <a:ext cx="3000375" cy="26770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/>
                        </a:rPr>
                        <m:t>2</m:t>
                      </m:r>
                      <m:r>
                        <a:rPr lang="en-US" sz="1100" b="0" i="1">
                          <a:latin typeface="Cambria Math"/>
                        </a:rPr>
                        <m:t>𝑎</m:t>
                      </m:r>
                      <m:d>
                        <m:dPr>
                          <m:ctrlPr>
                            <a:rPr lang="en-US" sz="1100" b="0" i="1">
                              <a:latin typeface="Cambria Math"/>
                            </a:rPr>
                          </m:ctrlPr>
                        </m:dPr>
                        <m:e>
                          <m:r>
                            <a:rPr lang="en-US" sz="1100" b="0" i="1">
                              <a:latin typeface="Cambria Math"/>
                            </a:rPr>
                            <m:t>𝑥</m:t>
                          </m:r>
                          <m:r>
                            <a:rPr lang="en-US" sz="1100" b="0" i="1">
                              <a:latin typeface="Cambria Math"/>
                            </a:rPr>
                            <m:t> −</m:t>
                          </m:r>
                          <m:sSub>
                            <m:sSubPr>
                              <m:ctrlPr>
                                <a:rPr lang="en-US" sz="1100" b="0" i="1">
                                  <a:latin typeface="Cambria Math"/>
                                </a:rPr>
                              </m:ctrlPr>
                            </m:sSubPr>
                            <m:e>
                              <m:r>
                                <a:rPr lang="en-US" sz="1100" b="0" i="1">
                                  <a:latin typeface="Cambria Math"/>
                                </a:rPr>
                                <m:t>𝑥</m:t>
                              </m:r>
                            </m:e>
                            <m:sub>
                              <m:r>
                                <a:rPr lang="en-US" sz="1100" b="0" i="1">
                                  <a:latin typeface="Cambria Math"/>
                                </a:rPr>
                                <m:t>𝑜</m:t>
                              </m:r>
                            </m:sub>
                          </m:sSub>
                        </m:e>
                      </m:d>
                      <m:r>
                        <a:rPr lang="en-US" sz="1100" b="0" i="1">
                          <a:latin typeface="Cambria Math"/>
                        </a:rPr>
                        <m:t>=</m:t>
                      </m:r>
                      <m:sSup>
                        <m:sSupPr>
                          <m:ctrlPr>
                            <a:rPr lang="en-US" sz="1100" b="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en-US" sz="1100" b="0" i="1">
                              <a:latin typeface="Cambria Math"/>
                            </a:rPr>
                            <m:t>𝑣</m:t>
                          </m:r>
                        </m:e>
                        <m:sup>
                          <m:r>
                            <a:rPr lang="en-US" sz="1100" b="0" i="1">
                              <a:latin typeface="Cambria Math"/>
                            </a:rPr>
                            <m:t>2</m:t>
                          </m:r>
                        </m:sup>
                      </m:sSup>
                      <m:r>
                        <a:rPr lang="en-US" sz="1100" b="0" i="1">
                          <a:latin typeface="Cambria Math"/>
                        </a:rPr>
                        <m:t>−</m:t>
                      </m:r>
                      <m:sSubSup>
                        <m:sSubSupPr>
                          <m:ctrlPr>
                            <a:rPr lang="en-US" sz="1100" b="0" i="1">
                              <a:latin typeface="Cambria Math"/>
                            </a:rPr>
                          </m:ctrlPr>
                        </m:sSubSupPr>
                        <m:e>
                          <m:r>
                            <a:rPr lang="en-US" sz="1100" b="0" i="1">
                              <a:latin typeface="Cambria Math"/>
                            </a:rPr>
                            <m:t>𝑣</m:t>
                          </m:r>
                        </m:e>
                        <m:sub>
                          <m:r>
                            <a:rPr lang="en-US" sz="1100" b="0" i="1">
                              <a:latin typeface="Cambria Math"/>
                            </a:rPr>
                            <m:t>𝑜</m:t>
                          </m:r>
                        </m:sub>
                        <m:sup>
                          <m:r>
                            <a:rPr lang="en-US" sz="1100" b="0" i="1">
                              <a:latin typeface="Cambria Math"/>
                            </a:rPr>
                            <m:t>2</m:t>
                          </m:r>
                        </m:sup>
                      </m:sSubSup>
                      <m:r>
                        <a:rPr lang="en-US" sz="1100" b="0" i="1">
                          <a:latin typeface="Cambria Math"/>
                        </a:rPr>
                        <m:t>    (5)</m:t>
                      </m:r>
                    </m:oMath>
                  </m:oMathPara>
                </a14:m>
                <a:endParaRPr lang="en-US" sz="1100"/>
              </a:p>
            </xdr:txBody>
          </xdr:sp>
        </mc:Choice>
        <mc:Fallback xmlns="">
          <xdr:sp macro="" textlink="">
            <xdr:nvSpPr>
              <xdr:cNvPr id="8" name="TextBox 7"/>
              <xdr:cNvSpPr txBox="1"/>
            </xdr:nvSpPr>
            <xdr:spPr>
              <a:xfrm>
                <a:off x="3857625" y="3857625"/>
                <a:ext cx="3000375" cy="26770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pPr/>
                <a:r>
                  <a:rPr lang="en-US" sz="1100" b="0" i="0">
                    <a:latin typeface="Cambria Math"/>
                  </a:rPr>
                  <a:t>2𝑎(𝑥 −𝑥_𝑜 )=𝑣^2−𝑣_𝑜^2     (5)</a:t>
                </a:r>
                <a:endParaRPr lang="en-US" sz="1100"/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9" name="TextBox 8"/>
              <xdr:cNvSpPr txBox="1"/>
            </xdr:nvSpPr>
            <xdr:spPr>
              <a:xfrm>
                <a:off x="3905250" y="4248150"/>
                <a:ext cx="3000375" cy="466410"/>
              </a:xfrm>
              <a:prstGeom prst="rect">
                <a:avLst/>
              </a:prstGeom>
            </xdr:spPr>
            <xdr:style>
              <a:lnRef idx="2">
                <a:schemeClr val="accent1"/>
              </a:lnRef>
              <a:fillRef idx="1">
                <a:schemeClr val="lt1"/>
              </a:fillRef>
              <a:effectRef idx="0">
                <a:schemeClr val="accent1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pPr/>
                <a14:m>
                  <m:oMathPara xmlns:m="http://schemas.openxmlformats.org/officeDocument/2006/math">
                    <m:oMathParaPr>
                      <m:jc m:val="center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/>
                        </a:rPr>
                        <m:t>𝑎</m:t>
                      </m:r>
                      <m:r>
                        <a:rPr lang="en-US" sz="11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sSup>
                            <m:sSupPr>
                              <m:ctrlPr>
                                <a:rPr lang="en-U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U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𝑣</m:t>
                              </m:r>
                            </m:e>
                            <m:sup>
                              <m:r>
                                <a:rPr lang="en-U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sSubSup>
                            <m:sSubSupPr>
                              <m:ctrlPr>
                                <a:rPr lang="en-U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</m:ctrlPr>
                            </m:sSubSupPr>
                            <m:e>
                              <m:r>
                                <a:rPr lang="en-U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𝑣</m:t>
                              </m:r>
                            </m:e>
                            <m:sub>
                              <m:r>
                                <a:rPr lang="en-U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𝑜</m:t>
                              </m:r>
                            </m:sub>
                            <m:sup>
                              <m:r>
                                <a:rPr lang="en-U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bSup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num>
                        <m:den>
                          <m:d>
                            <m:dPr>
                              <m:ctrlPr>
                                <a:rPr lang="en-U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en-U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𝑥</m:t>
                              </m:r>
                              <m:r>
                                <a:rPr lang="en-U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 −</m:t>
                              </m:r>
                              <m:sSub>
                                <m:sSubPr>
                                  <m:ctrlP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/>
                                      <a:ea typeface="+mn-ea"/>
                                      <a:cs typeface="+mn-cs"/>
                                    </a:rPr>
                                    <m:t>𝑥</m:t>
                                  </m:r>
                                </m:e>
                                <m:sub>
                                  <m:r>
                                    <a:rPr 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/>
                                      <a:ea typeface="+mn-ea"/>
                                      <a:cs typeface="+mn-cs"/>
                                    </a:rPr>
                                    <m:t>𝑜</m:t>
                                  </m:r>
                                </m:sub>
                              </m:sSub>
                            </m:e>
                          </m:d>
                        </m:den>
                      </m:f>
                      <m:r>
                        <a:rPr lang="en-US" sz="1100" b="0" i="1">
                          <a:latin typeface="Cambria Math"/>
                        </a:rPr>
                        <m:t>    (6)</m:t>
                      </m:r>
                    </m:oMath>
                  </m:oMathPara>
                </a14:m>
                <a:endParaRPr lang="en-US" sz="1100"/>
              </a:p>
            </xdr:txBody>
          </xdr:sp>
        </mc:Choice>
        <mc:Fallback xmlns="">
          <xdr:sp macro="" textlink="">
            <xdr:nvSpPr>
              <xdr:cNvPr id="9" name="TextBox 8"/>
              <xdr:cNvSpPr txBox="1"/>
            </xdr:nvSpPr>
            <xdr:spPr>
              <a:xfrm>
                <a:off x="3905250" y="4248150"/>
                <a:ext cx="3000375" cy="466410"/>
              </a:xfrm>
              <a:prstGeom prst="rect">
                <a:avLst/>
              </a:prstGeom>
            </xdr:spPr>
            <xdr:style>
              <a:lnRef idx="2">
                <a:schemeClr val="accent1"/>
              </a:lnRef>
              <a:fillRef idx="1">
                <a:schemeClr val="lt1"/>
              </a:fillRef>
              <a:effectRef idx="0">
                <a:schemeClr val="accent1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pPr/>
                <a:r>
                  <a:rPr lang="en-US" sz="1100" b="0" i="0">
                    <a:latin typeface="Cambria Math"/>
                  </a:rPr>
                  <a:t>𝑎=</a:t>
                </a:r>
                <a:r>
                  <a:rPr lang="en-US" sz="1100" b="0" i="0">
                    <a:solidFill>
                      <a:schemeClr val="tx1"/>
                    </a:solidFill>
                    <a:effectLst/>
                    <a:latin typeface="Cambria Math"/>
                    <a:ea typeface="+mn-ea"/>
                    <a:cs typeface="+mn-cs"/>
                  </a:rPr>
                  <a:t>(</a:t>
                </a:r>
                <a:r>
                  <a:rPr lang="en-US" sz="1100" b="0" i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(𝑣^2−𝑣_𝑜^2</a:t>
                </a:r>
                <a:r>
                  <a:rPr lang="en-US" sz="1100" b="0" i="0">
                    <a:solidFill>
                      <a:schemeClr val="tx1"/>
                    </a:solidFill>
                    <a:effectLst/>
                    <a:latin typeface="Cambria Math"/>
                    <a:ea typeface="+mn-ea"/>
                    <a:cs typeface="+mn-cs"/>
                  </a:rPr>
                  <a:t>))/(</a:t>
                </a:r>
                <a:r>
                  <a:rPr lang="en-US" sz="1100" b="0" i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(𝑥 −𝑥_𝑜 )</a:t>
                </a:r>
                <a:r>
                  <a:rPr lang="en-US" sz="1100" b="0" i="0">
                    <a:solidFill>
                      <a:schemeClr val="tx1"/>
                    </a:solidFill>
                    <a:effectLst/>
                    <a:latin typeface="Cambria Math"/>
                    <a:ea typeface="+mn-ea"/>
                    <a:cs typeface="+mn-cs"/>
                  </a:rPr>
                  <a:t> ) </a:t>
                </a:r>
                <a:r>
                  <a:rPr lang="en-US" sz="1100" b="0" i="0">
                    <a:latin typeface="Cambria Math"/>
                  </a:rPr>
                  <a:t>    (6)</a:t>
                </a:r>
                <a:endParaRPr lang="en-US" sz="1100"/>
              </a:p>
            </xdr:txBody>
          </xdr:sp>
        </mc:Fallback>
      </mc:AlternateContent>
      <xdr:sp macro="" textlink="">
        <xdr:nvSpPr>
          <xdr:cNvPr id="11" name="TextBox 10"/>
          <xdr:cNvSpPr txBox="1"/>
        </xdr:nvSpPr>
        <xdr:spPr>
          <a:xfrm>
            <a:off x="4495800" y="3048000"/>
            <a:ext cx="1962150" cy="3048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Plug (3) into (2)</a:t>
            </a:r>
            <a:r>
              <a:rPr lang="en-US" sz="1100" baseline="0"/>
              <a:t> and simplify</a:t>
            </a:r>
            <a:endParaRPr lang="en-US" sz="1100"/>
          </a:p>
        </xdr:txBody>
      </xdr:sp>
    </xdr:grpSp>
    <xdr:clientData/>
  </xdr:twoCellAnchor>
  <xdr:twoCellAnchor editAs="oneCell">
    <xdr:from>
      <xdr:col>1</xdr:col>
      <xdr:colOff>0</xdr:colOff>
      <xdr:row>26</xdr:row>
      <xdr:rowOff>0</xdr:rowOff>
    </xdr:from>
    <xdr:to>
      <xdr:col>7</xdr:col>
      <xdr:colOff>494781</xdr:colOff>
      <xdr:row>56</xdr:row>
      <xdr:rowOff>142143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953000"/>
          <a:ext cx="4152381" cy="58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67"/>
  <sheetViews>
    <sheetView tabSelected="1" topLeftCell="G1" zoomScale="70" zoomScaleNormal="70" workbookViewId="0">
      <selection activeCell="N6" sqref="N6:N56"/>
    </sheetView>
  </sheetViews>
  <sheetFormatPr defaultRowHeight="15" x14ac:dyDescent="0.25"/>
  <cols>
    <col min="1" max="2" width="9.140625" style="44"/>
    <col min="3" max="6" width="15.42578125" style="44" bestFit="1" customWidth="1"/>
    <col min="7" max="10" width="15.7109375" style="44" bestFit="1" customWidth="1"/>
    <col min="11" max="11" width="13.85546875" style="44" bestFit="1" customWidth="1"/>
    <col min="12" max="12" width="9.140625" style="44"/>
    <col min="13" max="13" width="20.28515625" style="44" bestFit="1" customWidth="1"/>
    <col min="14" max="14" width="13.85546875" style="44" bestFit="1" customWidth="1"/>
    <col min="15" max="15" width="15.140625" style="44" customWidth="1"/>
    <col min="16" max="17" width="13.85546875" style="44" bestFit="1" customWidth="1"/>
    <col min="18" max="21" width="14.140625" style="44" bestFit="1" customWidth="1"/>
    <col min="22" max="16384" width="9.140625" style="44"/>
  </cols>
  <sheetData>
    <row r="1" spans="2:21" ht="15.75" thickBot="1" x14ac:dyDescent="0.3"/>
    <row r="2" spans="2:21" ht="15.75" thickBot="1" x14ac:dyDescent="0.3">
      <c r="E2" s="62" t="s">
        <v>22</v>
      </c>
      <c r="F2" s="62"/>
      <c r="G2" s="62"/>
      <c r="H2" s="62"/>
      <c r="M2" s="52" t="s">
        <v>25</v>
      </c>
      <c r="N2" s="53">
        <v>0.1</v>
      </c>
      <c r="O2" s="54" t="s">
        <v>26</v>
      </c>
      <c r="P2" s="62" t="s">
        <v>3</v>
      </c>
      <c r="Q2" s="62"/>
      <c r="R2" s="62"/>
      <c r="S2" s="62"/>
    </row>
    <row r="3" spans="2:21" ht="15.75" thickBot="1" x14ac:dyDescent="0.3"/>
    <row r="4" spans="2:21" ht="15.75" x14ac:dyDescent="0.25">
      <c r="B4" s="15" t="s">
        <v>2</v>
      </c>
      <c r="C4" s="21" t="s">
        <v>19</v>
      </c>
      <c r="D4" s="21" t="s">
        <v>21</v>
      </c>
      <c r="E4" s="22" t="s">
        <v>19</v>
      </c>
      <c r="F4" s="22" t="s">
        <v>21</v>
      </c>
      <c r="G4" s="23" t="s">
        <v>19</v>
      </c>
      <c r="H4" s="23" t="s">
        <v>20</v>
      </c>
      <c r="I4" s="24" t="s">
        <v>19</v>
      </c>
      <c r="J4" s="24" t="s">
        <v>21</v>
      </c>
      <c r="M4" s="1" t="s">
        <v>2</v>
      </c>
      <c r="N4" s="46" t="s">
        <v>19</v>
      </c>
      <c r="O4" s="47" t="s">
        <v>21</v>
      </c>
      <c r="P4" s="2" t="s">
        <v>19</v>
      </c>
      <c r="Q4" s="2" t="s">
        <v>21</v>
      </c>
      <c r="R4" s="46" t="s">
        <v>19</v>
      </c>
      <c r="S4" s="47" t="s">
        <v>20</v>
      </c>
      <c r="T4" s="2" t="s">
        <v>19</v>
      </c>
      <c r="U4" s="3" t="s">
        <v>21</v>
      </c>
    </row>
    <row r="5" spans="2:21" ht="16.5" thickBot="1" x14ac:dyDescent="0.3">
      <c r="B5" s="15"/>
      <c r="C5" s="21" t="s">
        <v>23</v>
      </c>
      <c r="D5" s="21" t="s">
        <v>23</v>
      </c>
      <c r="E5" s="22" t="s">
        <v>23</v>
      </c>
      <c r="F5" s="22" t="s">
        <v>24</v>
      </c>
      <c r="G5" s="23" t="s">
        <v>17</v>
      </c>
      <c r="H5" s="23" t="s">
        <v>17</v>
      </c>
      <c r="I5" s="24" t="s">
        <v>18</v>
      </c>
      <c r="J5" s="24" t="s">
        <v>18</v>
      </c>
      <c r="M5" s="28"/>
      <c r="N5" s="49">
        <v>35983</v>
      </c>
      <c r="O5" s="48">
        <v>35983</v>
      </c>
      <c r="P5" s="50">
        <v>35984</v>
      </c>
      <c r="Q5" s="50">
        <v>35984</v>
      </c>
      <c r="R5" s="49">
        <v>35843</v>
      </c>
      <c r="S5" s="48">
        <v>35843</v>
      </c>
      <c r="T5" s="50">
        <v>35844</v>
      </c>
      <c r="U5" s="51">
        <v>35844</v>
      </c>
    </row>
    <row r="6" spans="2:21" x14ac:dyDescent="0.25">
      <c r="B6" s="15">
        <v>5</v>
      </c>
      <c r="C6" s="45"/>
      <c r="D6" s="45"/>
      <c r="E6" s="45"/>
      <c r="F6" s="45"/>
      <c r="G6" s="45"/>
      <c r="H6" s="45"/>
      <c r="I6" s="45"/>
      <c r="J6" s="45"/>
      <c r="K6" s="45"/>
      <c r="M6" s="4">
        <v>5</v>
      </c>
      <c r="N6" s="26">
        <v>0.1812</v>
      </c>
      <c r="O6" s="25">
        <v>4.7560000000000005E-2</v>
      </c>
      <c r="P6" s="26">
        <v>0.16440000000000002</v>
      </c>
      <c r="Q6" s="25">
        <v>-7.8859999999999989E-3</v>
      </c>
      <c r="R6" s="26">
        <v>-0.15909999999999999</v>
      </c>
      <c r="S6" s="25">
        <v>0.1638</v>
      </c>
      <c r="T6" s="26">
        <v>3.1730000000000005E-3</v>
      </c>
      <c r="U6" s="29">
        <v>0.11939999999999999</v>
      </c>
    </row>
    <row r="7" spans="2:21" x14ac:dyDescent="0.25">
      <c r="B7" s="15">
        <v>10</v>
      </c>
      <c r="C7" s="45"/>
      <c r="D7" s="45"/>
      <c r="E7" s="45"/>
      <c r="F7" s="45"/>
      <c r="G7" s="45"/>
      <c r="H7" s="45"/>
      <c r="I7" s="45"/>
      <c r="J7" s="45"/>
      <c r="K7" s="45"/>
      <c r="M7" s="4">
        <v>10</v>
      </c>
      <c r="N7" s="26">
        <v>0.1812</v>
      </c>
      <c r="O7" s="25">
        <v>4.7560000000000005E-2</v>
      </c>
      <c r="P7" s="26">
        <v>0.16440000000000002</v>
      </c>
      <c r="Q7" s="25">
        <v>-7.8859999999999989E-3</v>
      </c>
      <c r="R7" s="26">
        <v>-0.15909999999999999</v>
      </c>
      <c r="S7" s="25">
        <v>0.1638</v>
      </c>
      <c r="T7" s="26">
        <v>3.1730000000000005E-3</v>
      </c>
      <c r="U7" s="29">
        <v>0.11939999999999999</v>
      </c>
    </row>
    <row r="8" spans="2:21" x14ac:dyDescent="0.25">
      <c r="B8" s="15">
        <v>15</v>
      </c>
      <c r="C8" s="44">
        <v>18.12</v>
      </c>
      <c r="D8" s="44">
        <v>4.7560000000000002</v>
      </c>
      <c r="E8" s="44">
        <v>16.440000000000001</v>
      </c>
      <c r="F8" s="44">
        <v>-0.78859999999999997</v>
      </c>
      <c r="G8" s="44">
        <v>-15.91</v>
      </c>
      <c r="H8" s="44">
        <v>16.38</v>
      </c>
      <c r="I8" s="44">
        <v>0.31730000000000003</v>
      </c>
      <c r="J8" s="44">
        <v>11.94</v>
      </c>
      <c r="M8" s="4">
        <v>15</v>
      </c>
      <c r="N8" s="26">
        <f t="shared" ref="N8:U39" si="0">C8/100</f>
        <v>0.1812</v>
      </c>
      <c r="O8" s="25">
        <f t="shared" si="0"/>
        <v>4.7560000000000005E-2</v>
      </c>
      <c r="P8" s="26">
        <f t="shared" si="0"/>
        <v>0.16440000000000002</v>
      </c>
      <c r="Q8" s="25">
        <f t="shared" si="0"/>
        <v>-7.8859999999999989E-3</v>
      </c>
      <c r="R8" s="26">
        <f t="shared" si="0"/>
        <v>-0.15909999999999999</v>
      </c>
      <c r="S8" s="25">
        <f t="shared" si="0"/>
        <v>0.1638</v>
      </c>
      <c r="T8" s="26">
        <f t="shared" si="0"/>
        <v>3.1730000000000005E-3</v>
      </c>
      <c r="U8" s="29">
        <f t="shared" si="0"/>
        <v>0.11939999999999999</v>
      </c>
    </row>
    <row r="9" spans="2:21" x14ac:dyDescent="0.25">
      <c r="B9" s="15">
        <v>20</v>
      </c>
      <c r="C9" s="44">
        <v>20.36</v>
      </c>
      <c r="D9" s="44">
        <v>5.6040000000000001</v>
      </c>
      <c r="E9" s="44">
        <v>19.329999999999998</v>
      </c>
      <c r="F9" s="44">
        <v>1.754</v>
      </c>
      <c r="G9" s="44">
        <v>-18.079999999999998</v>
      </c>
      <c r="H9" s="44">
        <v>14.78</v>
      </c>
      <c r="I9" s="44">
        <v>-0.1648</v>
      </c>
      <c r="J9" s="44">
        <v>12.76</v>
      </c>
      <c r="M9" s="4">
        <v>20</v>
      </c>
      <c r="N9" s="26">
        <f t="shared" si="0"/>
        <v>0.2036</v>
      </c>
      <c r="O9" s="25">
        <f t="shared" si="0"/>
        <v>5.604E-2</v>
      </c>
      <c r="P9" s="26">
        <f t="shared" si="0"/>
        <v>0.19329999999999997</v>
      </c>
      <c r="Q9" s="25">
        <f t="shared" si="0"/>
        <v>1.754E-2</v>
      </c>
      <c r="R9" s="26">
        <f t="shared" si="0"/>
        <v>-0.18079999999999999</v>
      </c>
      <c r="S9" s="25">
        <f t="shared" si="0"/>
        <v>0.14779999999999999</v>
      </c>
      <c r="T9" s="26">
        <f t="shared" si="0"/>
        <v>-1.6479999999999999E-3</v>
      </c>
      <c r="U9" s="29">
        <f t="shared" si="0"/>
        <v>0.12759999999999999</v>
      </c>
    </row>
    <row r="10" spans="2:21" x14ac:dyDescent="0.25">
      <c r="B10" s="15">
        <v>25</v>
      </c>
      <c r="C10" s="44">
        <v>21.01</v>
      </c>
      <c r="D10" s="44">
        <v>5.7060000000000004</v>
      </c>
      <c r="E10" s="44">
        <v>22.71</v>
      </c>
      <c r="F10" s="44">
        <v>2.3580000000000001</v>
      </c>
      <c r="G10" s="44">
        <v>-19.63</v>
      </c>
      <c r="H10" s="44">
        <v>13.82</v>
      </c>
      <c r="I10" s="44">
        <v>-0.1245</v>
      </c>
      <c r="J10" s="44">
        <v>13.21</v>
      </c>
      <c r="M10" s="4">
        <v>25</v>
      </c>
      <c r="N10" s="26">
        <f t="shared" si="0"/>
        <v>0.21010000000000001</v>
      </c>
      <c r="O10" s="25">
        <f t="shared" si="0"/>
        <v>5.7060000000000007E-2</v>
      </c>
      <c r="P10" s="26">
        <f t="shared" si="0"/>
        <v>0.2271</v>
      </c>
      <c r="Q10" s="25">
        <f t="shared" si="0"/>
        <v>2.358E-2</v>
      </c>
      <c r="R10" s="26">
        <f t="shared" si="0"/>
        <v>-0.1963</v>
      </c>
      <c r="S10" s="25">
        <f t="shared" si="0"/>
        <v>0.13819999999999999</v>
      </c>
      <c r="T10" s="26">
        <f t="shared" si="0"/>
        <v>-1.245E-3</v>
      </c>
      <c r="U10" s="29">
        <f t="shared" si="0"/>
        <v>0.1321</v>
      </c>
    </row>
    <row r="11" spans="2:21" x14ac:dyDescent="0.25">
      <c r="B11" s="15">
        <v>30</v>
      </c>
      <c r="C11" s="44">
        <v>21.2</v>
      </c>
      <c r="D11" s="44">
        <v>5.7050000000000001</v>
      </c>
      <c r="E11" s="44">
        <v>25.9</v>
      </c>
      <c r="F11" s="44">
        <v>2.181</v>
      </c>
      <c r="G11" s="44">
        <v>-21.08</v>
      </c>
      <c r="H11" s="44">
        <v>13.06</v>
      </c>
      <c r="I11" s="44">
        <v>2.2839999999999999E-2</v>
      </c>
      <c r="J11" s="44">
        <v>13.49</v>
      </c>
      <c r="M11" s="4">
        <v>30</v>
      </c>
      <c r="N11" s="26">
        <f t="shared" si="0"/>
        <v>0.21199999999999999</v>
      </c>
      <c r="O11" s="25">
        <f t="shared" si="0"/>
        <v>5.7050000000000003E-2</v>
      </c>
      <c r="P11" s="26">
        <f t="shared" si="0"/>
        <v>0.25900000000000001</v>
      </c>
      <c r="Q11" s="25">
        <f t="shared" si="0"/>
        <v>2.181E-2</v>
      </c>
      <c r="R11" s="26">
        <f t="shared" si="0"/>
        <v>-0.21079999999999999</v>
      </c>
      <c r="S11" s="25">
        <f t="shared" si="0"/>
        <v>0.13059999999999999</v>
      </c>
      <c r="T11" s="26">
        <f t="shared" si="0"/>
        <v>2.284E-4</v>
      </c>
      <c r="U11" s="29">
        <f t="shared" si="0"/>
        <v>0.13489999999999999</v>
      </c>
    </row>
    <row r="12" spans="2:21" x14ac:dyDescent="0.25">
      <c r="B12" s="15">
        <v>35</v>
      </c>
      <c r="C12" s="44">
        <v>21.15</v>
      </c>
      <c r="D12" s="44">
        <v>6.0359999999999996</v>
      </c>
      <c r="E12" s="44">
        <v>27.84</v>
      </c>
      <c r="F12" s="44">
        <v>0.81820000000000004</v>
      </c>
      <c r="G12" s="44">
        <v>-22.1</v>
      </c>
      <c r="H12" s="44">
        <v>12.35</v>
      </c>
      <c r="I12" s="44">
        <v>7.5670000000000001E-2</v>
      </c>
      <c r="J12" s="44">
        <v>13.48</v>
      </c>
      <c r="M12" s="4">
        <v>35</v>
      </c>
      <c r="N12" s="26">
        <f t="shared" si="0"/>
        <v>0.21149999999999999</v>
      </c>
      <c r="O12" s="25">
        <f t="shared" si="0"/>
        <v>6.0359999999999997E-2</v>
      </c>
      <c r="P12" s="26">
        <f t="shared" si="0"/>
        <v>0.27839999999999998</v>
      </c>
      <c r="Q12" s="25">
        <f t="shared" si="0"/>
        <v>8.182E-3</v>
      </c>
      <c r="R12" s="26">
        <f t="shared" si="0"/>
        <v>-0.221</v>
      </c>
      <c r="S12" s="25">
        <f t="shared" si="0"/>
        <v>0.1235</v>
      </c>
      <c r="T12" s="26">
        <f t="shared" si="0"/>
        <v>7.5670000000000002E-4</v>
      </c>
      <c r="U12" s="29">
        <f t="shared" si="0"/>
        <v>0.1348</v>
      </c>
    </row>
    <row r="13" spans="2:21" x14ac:dyDescent="0.25">
      <c r="B13" s="15">
        <v>40</v>
      </c>
      <c r="C13" s="44">
        <v>21.27</v>
      </c>
      <c r="D13" s="44">
        <v>5.9020000000000001</v>
      </c>
      <c r="E13" s="44">
        <v>28.91</v>
      </c>
      <c r="F13" s="44">
        <v>9.2310000000000003E-2</v>
      </c>
      <c r="G13" s="44">
        <v>-22.72</v>
      </c>
      <c r="H13" s="44">
        <v>11.81</v>
      </c>
      <c r="I13" s="44">
        <v>-0.19109999999999999</v>
      </c>
      <c r="J13" s="44">
        <v>13.44</v>
      </c>
      <c r="M13" s="4">
        <v>40</v>
      </c>
      <c r="N13" s="26">
        <f t="shared" si="0"/>
        <v>0.2127</v>
      </c>
      <c r="O13" s="25">
        <f t="shared" si="0"/>
        <v>5.9020000000000003E-2</v>
      </c>
      <c r="P13" s="26">
        <f t="shared" si="0"/>
        <v>0.28910000000000002</v>
      </c>
      <c r="Q13" s="25">
        <f t="shared" si="0"/>
        <v>9.2310000000000005E-4</v>
      </c>
      <c r="R13" s="26">
        <f t="shared" si="0"/>
        <v>-0.22719999999999999</v>
      </c>
      <c r="S13" s="25">
        <f t="shared" si="0"/>
        <v>0.11810000000000001</v>
      </c>
      <c r="T13" s="26">
        <f t="shared" si="0"/>
        <v>-1.9109999999999999E-3</v>
      </c>
      <c r="U13" s="29">
        <f t="shared" si="0"/>
        <v>0.13439999999999999</v>
      </c>
    </row>
    <row r="14" spans="2:21" x14ac:dyDescent="0.25">
      <c r="B14" s="15">
        <v>45</v>
      </c>
      <c r="C14" s="44">
        <v>21.48</v>
      </c>
      <c r="D14" s="44">
        <v>5.4569999999999999</v>
      </c>
      <c r="E14" s="44">
        <v>29.41</v>
      </c>
      <c r="F14" s="44">
        <v>-0.2089</v>
      </c>
      <c r="G14" s="44">
        <v>-23.08</v>
      </c>
      <c r="H14" s="44">
        <v>11.39</v>
      </c>
      <c r="I14" s="44">
        <v>-0.67090000000000005</v>
      </c>
      <c r="J14" s="44">
        <v>13.37</v>
      </c>
      <c r="M14" s="4">
        <v>45</v>
      </c>
      <c r="N14" s="26">
        <f t="shared" si="0"/>
        <v>0.21479999999999999</v>
      </c>
      <c r="O14" s="25">
        <f t="shared" si="0"/>
        <v>5.457E-2</v>
      </c>
      <c r="P14" s="26">
        <f t="shared" si="0"/>
        <v>0.29410000000000003</v>
      </c>
      <c r="Q14" s="25">
        <f t="shared" si="0"/>
        <v>-2.0890000000000001E-3</v>
      </c>
      <c r="R14" s="26">
        <f t="shared" si="0"/>
        <v>-0.23079999999999998</v>
      </c>
      <c r="S14" s="25">
        <f t="shared" si="0"/>
        <v>0.1139</v>
      </c>
      <c r="T14" s="26">
        <f t="shared" si="0"/>
        <v>-6.7090000000000006E-3</v>
      </c>
      <c r="U14" s="29">
        <f t="shared" si="0"/>
        <v>0.13369999999999999</v>
      </c>
    </row>
    <row r="15" spans="2:21" x14ac:dyDescent="0.25">
      <c r="B15" s="15">
        <v>50</v>
      </c>
      <c r="C15" s="44">
        <v>22.14</v>
      </c>
      <c r="D15" s="44">
        <v>4.7530000000000001</v>
      </c>
      <c r="E15" s="44">
        <v>29.24</v>
      </c>
      <c r="F15" s="44">
        <v>-0.94120000000000004</v>
      </c>
      <c r="G15" s="44">
        <v>-23.93</v>
      </c>
      <c r="H15" s="44">
        <v>10.57</v>
      </c>
      <c r="I15" s="44">
        <v>-0.96819999999999995</v>
      </c>
      <c r="J15" s="44">
        <v>13.6</v>
      </c>
      <c r="M15" s="4">
        <v>50</v>
      </c>
      <c r="N15" s="26">
        <f t="shared" si="0"/>
        <v>0.22140000000000001</v>
      </c>
      <c r="O15" s="25">
        <f t="shared" si="0"/>
        <v>4.7530000000000003E-2</v>
      </c>
      <c r="P15" s="26">
        <f t="shared" si="0"/>
        <v>0.29239999999999999</v>
      </c>
      <c r="Q15" s="25">
        <f t="shared" si="0"/>
        <v>-9.4120000000000002E-3</v>
      </c>
      <c r="R15" s="26">
        <f t="shared" si="0"/>
        <v>-0.23929999999999998</v>
      </c>
      <c r="S15" s="25">
        <f t="shared" si="0"/>
        <v>0.1057</v>
      </c>
      <c r="T15" s="26">
        <f t="shared" si="0"/>
        <v>-9.6819999999999996E-3</v>
      </c>
      <c r="U15" s="29">
        <f t="shared" si="0"/>
        <v>0.13600000000000001</v>
      </c>
    </row>
    <row r="16" spans="2:21" x14ac:dyDescent="0.25">
      <c r="B16" s="15">
        <v>55</v>
      </c>
      <c r="C16" s="44">
        <v>22.96</v>
      </c>
      <c r="D16" s="44">
        <v>4.3289999999999997</v>
      </c>
      <c r="E16" s="44">
        <v>28.75</v>
      </c>
      <c r="F16" s="44">
        <v>-1.9550000000000001</v>
      </c>
      <c r="G16" s="44">
        <v>-24.62</v>
      </c>
      <c r="H16" s="44">
        <v>9.8729999999999993</v>
      </c>
      <c r="I16" s="44">
        <v>-1.3009999999999999</v>
      </c>
      <c r="J16" s="44">
        <v>13.75</v>
      </c>
      <c r="M16" s="4">
        <v>55</v>
      </c>
      <c r="N16" s="26">
        <f t="shared" si="0"/>
        <v>0.2296</v>
      </c>
      <c r="O16" s="25">
        <f t="shared" si="0"/>
        <v>4.3289999999999995E-2</v>
      </c>
      <c r="P16" s="26">
        <f t="shared" si="0"/>
        <v>0.28749999999999998</v>
      </c>
      <c r="Q16" s="25">
        <f t="shared" si="0"/>
        <v>-1.9550000000000001E-2</v>
      </c>
      <c r="R16" s="26">
        <f t="shared" si="0"/>
        <v>-0.2462</v>
      </c>
      <c r="S16" s="25">
        <f t="shared" si="0"/>
        <v>9.8729999999999998E-2</v>
      </c>
      <c r="T16" s="26">
        <f t="shared" si="0"/>
        <v>-1.3009999999999999E-2</v>
      </c>
      <c r="U16" s="29">
        <f t="shared" si="0"/>
        <v>0.13750000000000001</v>
      </c>
    </row>
    <row r="17" spans="2:21" x14ac:dyDescent="0.25">
      <c r="B17" s="15">
        <v>60</v>
      </c>
      <c r="C17" s="44">
        <v>24.02</v>
      </c>
      <c r="D17" s="44">
        <v>4.3250000000000002</v>
      </c>
      <c r="E17" s="44">
        <v>27.79</v>
      </c>
      <c r="F17" s="44">
        <v>-3.3919999999999999</v>
      </c>
      <c r="G17" s="44">
        <v>-25.11</v>
      </c>
      <c r="H17" s="44">
        <v>9.3759999999999994</v>
      </c>
      <c r="I17" s="44">
        <v>-1.6879999999999999</v>
      </c>
      <c r="J17" s="44">
        <v>13.76</v>
      </c>
      <c r="M17" s="4">
        <v>60</v>
      </c>
      <c r="N17" s="26">
        <f t="shared" si="0"/>
        <v>0.2402</v>
      </c>
      <c r="O17" s="25">
        <f t="shared" si="0"/>
        <v>4.3250000000000004E-2</v>
      </c>
      <c r="P17" s="26">
        <f t="shared" si="0"/>
        <v>0.27789999999999998</v>
      </c>
      <c r="Q17" s="25">
        <f t="shared" si="0"/>
        <v>-3.3919999999999999E-2</v>
      </c>
      <c r="R17" s="26">
        <f t="shared" si="0"/>
        <v>-0.25109999999999999</v>
      </c>
      <c r="S17" s="25">
        <f t="shared" si="0"/>
        <v>9.3759999999999996E-2</v>
      </c>
      <c r="T17" s="26">
        <f t="shared" si="0"/>
        <v>-1.6879999999999999E-2</v>
      </c>
      <c r="U17" s="29">
        <f t="shared" si="0"/>
        <v>0.1376</v>
      </c>
    </row>
    <row r="18" spans="2:21" x14ac:dyDescent="0.25">
      <c r="B18" s="15">
        <v>65</v>
      </c>
      <c r="C18" s="44">
        <v>24.21</v>
      </c>
      <c r="D18" s="44">
        <v>4.3440000000000003</v>
      </c>
      <c r="E18" s="44">
        <v>26.21</v>
      </c>
      <c r="F18" s="44">
        <v>-4.5439999999999996</v>
      </c>
      <c r="G18" s="44">
        <v>-25.34</v>
      </c>
      <c r="H18" s="44">
        <v>8.5589999999999993</v>
      </c>
      <c r="I18" s="44">
        <v>-1.704</v>
      </c>
      <c r="J18" s="44">
        <v>13.74</v>
      </c>
      <c r="M18" s="4">
        <v>65</v>
      </c>
      <c r="N18" s="26">
        <f t="shared" si="0"/>
        <v>0.24210000000000001</v>
      </c>
      <c r="O18" s="25">
        <f t="shared" si="0"/>
        <v>4.3440000000000006E-2</v>
      </c>
      <c r="P18" s="26">
        <f t="shared" si="0"/>
        <v>0.2621</v>
      </c>
      <c r="Q18" s="25">
        <f t="shared" si="0"/>
        <v>-4.5439999999999994E-2</v>
      </c>
      <c r="R18" s="26">
        <f t="shared" si="0"/>
        <v>-0.25340000000000001</v>
      </c>
      <c r="S18" s="25">
        <f t="shared" si="0"/>
        <v>8.5589999999999999E-2</v>
      </c>
      <c r="T18" s="26">
        <f t="shared" si="0"/>
        <v>-1.704E-2</v>
      </c>
      <c r="U18" s="29">
        <f t="shared" si="0"/>
        <v>0.13739999999999999</v>
      </c>
    </row>
    <row r="19" spans="2:21" x14ac:dyDescent="0.25">
      <c r="B19" s="15">
        <v>70</v>
      </c>
      <c r="C19" s="44">
        <v>24</v>
      </c>
      <c r="D19" s="44">
        <v>4.3150000000000004</v>
      </c>
      <c r="E19" s="44">
        <v>24.48</v>
      </c>
      <c r="F19" s="44">
        <v>-5.4059999999999997</v>
      </c>
      <c r="G19" s="44">
        <v>-25.32</v>
      </c>
      <c r="H19" s="44">
        <v>7.59</v>
      </c>
      <c r="I19" s="44">
        <v>-1.581</v>
      </c>
      <c r="J19" s="44">
        <v>13.74</v>
      </c>
      <c r="M19" s="4">
        <v>70</v>
      </c>
      <c r="N19" s="26">
        <f t="shared" si="0"/>
        <v>0.24</v>
      </c>
      <c r="O19" s="25">
        <f t="shared" si="0"/>
        <v>4.3150000000000001E-2</v>
      </c>
      <c r="P19" s="26">
        <f t="shared" si="0"/>
        <v>0.24480000000000002</v>
      </c>
      <c r="Q19" s="25">
        <f t="shared" si="0"/>
        <v>-5.4059999999999997E-2</v>
      </c>
      <c r="R19" s="26">
        <f t="shared" si="0"/>
        <v>-0.25319999999999998</v>
      </c>
      <c r="S19" s="25">
        <f t="shared" si="0"/>
        <v>7.5899999999999995E-2</v>
      </c>
      <c r="T19" s="26">
        <f t="shared" si="0"/>
        <v>-1.5810000000000001E-2</v>
      </c>
      <c r="U19" s="29">
        <f t="shared" si="0"/>
        <v>0.13739999999999999</v>
      </c>
    </row>
    <row r="20" spans="2:21" x14ac:dyDescent="0.25">
      <c r="B20" s="15">
        <v>75</v>
      </c>
      <c r="C20" s="44">
        <v>23.08</v>
      </c>
      <c r="D20" s="44">
        <v>4.0659999999999998</v>
      </c>
      <c r="E20" s="44">
        <v>22.82</v>
      </c>
      <c r="F20" s="44">
        <v>-5.3959999999999999</v>
      </c>
      <c r="G20" s="44">
        <v>-24.5</v>
      </c>
      <c r="H20" s="44">
        <v>6.3330000000000002</v>
      </c>
      <c r="I20" s="44">
        <v>-1.268</v>
      </c>
      <c r="J20" s="44">
        <v>13.87</v>
      </c>
      <c r="M20" s="4">
        <v>75</v>
      </c>
      <c r="N20" s="26">
        <f t="shared" si="0"/>
        <v>0.23079999999999998</v>
      </c>
      <c r="O20" s="25">
        <f t="shared" si="0"/>
        <v>4.0660000000000002E-2</v>
      </c>
      <c r="P20" s="26">
        <f t="shared" si="0"/>
        <v>0.22820000000000001</v>
      </c>
      <c r="Q20" s="25">
        <f t="shared" si="0"/>
        <v>-5.3960000000000001E-2</v>
      </c>
      <c r="R20" s="26">
        <f t="shared" si="0"/>
        <v>-0.245</v>
      </c>
      <c r="S20" s="25">
        <f t="shared" si="0"/>
        <v>6.3329999999999997E-2</v>
      </c>
      <c r="T20" s="26">
        <f t="shared" si="0"/>
        <v>-1.268E-2</v>
      </c>
      <c r="U20" s="29">
        <f t="shared" si="0"/>
        <v>0.13869999999999999</v>
      </c>
    </row>
    <row r="21" spans="2:21" x14ac:dyDescent="0.25">
      <c r="B21" s="15">
        <v>80</v>
      </c>
      <c r="C21" s="44">
        <v>22.78</v>
      </c>
      <c r="D21" s="44">
        <v>3.4350000000000001</v>
      </c>
      <c r="E21" s="44">
        <v>21.5</v>
      </c>
      <c r="F21" s="44">
        <v>-5.1360000000000001</v>
      </c>
      <c r="G21" s="44">
        <v>-23</v>
      </c>
      <c r="H21" s="44">
        <v>5.415</v>
      </c>
      <c r="I21" s="44">
        <v>-1.3080000000000001</v>
      </c>
      <c r="J21" s="44">
        <v>13.81</v>
      </c>
      <c r="M21" s="4">
        <v>80</v>
      </c>
      <c r="N21" s="26">
        <f t="shared" si="0"/>
        <v>0.2278</v>
      </c>
      <c r="O21" s="25">
        <f t="shared" si="0"/>
        <v>3.4349999999999999E-2</v>
      </c>
      <c r="P21" s="26">
        <f t="shared" si="0"/>
        <v>0.215</v>
      </c>
      <c r="Q21" s="25">
        <f t="shared" si="0"/>
        <v>-5.1360000000000003E-2</v>
      </c>
      <c r="R21" s="26">
        <f t="shared" si="0"/>
        <v>-0.23</v>
      </c>
      <c r="S21" s="25">
        <f t="shared" si="0"/>
        <v>5.4150000000000004E-2</v>
      </c>
      <c r="T21" s="26">
        <f t="shared" si="0"/>
        <v>-1.3080000000000001E-2</v>
      </c>
      <c r="U21" s="29">
        <f t="shared" si="0"/>
        <v>0.1381</v>
      </c>
    </row>
    <row r="22" spans="2:21" x14ac:dyDescent="0.25">
      <c r="B22" s="15">
        <v>85</v>
      </c>
      <c r="C22" s="44">
        <v>22.91</v>
      </c>
      <c r="D22" s="44">
        <v>2.5489999999999999</v>
      </c>
      <c r="E22" s="44">
        <v>20.41</v>
      </c>
      <c r="F22" s="44">
        <v>-4.7089999999999996</v>
      </c>
      <c r="G22" s="44">
        <v>-21.05</v>
      </c>
      <c r="H22" s="44">
        <v>4.7229999999999999</v>
      </c>
      <c r="I22" s="44">
        <v>-1.583</v>
      </c>
      <c r="J22" s="44">
        <v>13.63</v>
      </c>
      <c r="M22" s="4">
        <v>85</v>
      </c>
      <c r="N22" s="26">
        <f t="shared" si="0"/>
        <v>0.2291</v>
      </c>
      <c r="O22" s="25">
        <f t="shared" si="0"/>
        <v>2.5489999999999999E-2</v>
      </c>
      <c r="P22" s="26">
        <f t="shared" si="0"/>
        <v>0.2041</v>
      </c>
      <c r="Q22" s="25">
        <f t="shared" si="0"/>
        <v>-4.7089999999999993E-2</v>
      </c>
      <c r="R22" s="26">
        <f t="shared" si="0"/>
        <v>-0.21050000000000002</v>
      </c>
      <c r="S22" s="25">
        <f t="shared" si="0"/>
        <v>4.7230000000000001E-2</v>
      </c>
      <c r="T22" s="26">
        <f t="shared" si="0"/>
        <v>-1.583E-2</v>
      </c>
      <c r="U22" s="29">
        <f t="shared" si="0"/>
        <v>0.1363</v>
      </c>
    </row>
    <row r="23" spans="2:21" x14ac:dyDescent="0.25">
      <c r="B23" s="15">
        <v>90</v>
      </c>
      <c r="C23" s="44">
        <v>23.14</v>
      </c>
      <c r="D23" s="44">
        <v>0.91849999999999998</v>
      </c>
      <c r="E23" s="44">
        <v>19.59</v>
      </c>
      <c r="F23" s="44">
        <v>-4.4720000000000004</v>
      </c>
      <c r="G23" s="44">
        <v>-19.350000000000001</v>
      </c>
      <c r="H23" s="44">
        <v>4.1180000000000003</v>
      </c>
      <c r="I23" s="44">
        <v>-3.077</v>
      </c>
      <c r="J23" s="44">
        <v>12.17</v>
      </c>
      <c r="M23" s="4">
        <v>90</v>
      </c>
      <c r="N23" s="26">
        <f t="shared" si="0"/>
        <v>0.23139999999999999</v>
      </c>
      <c r="O23" s="25">
        <f t="shared" si="0"/>
        <v>9.1850000000000005E-3</v>
      </c>
      <c r="P23" s="26">
        <f t="shared" si="0"/>
        <v>0.19589999999999999</v>
      </c>
      <c r="Q23" s="25">
        <f t="shared" si="0"/>
        <v>-4.4720000000000003E-2</v>
      </c>
      <c r="R23" s="26">
        <f t="shared" si="0"/>
        <v>-0.19350000000000001</v>
      </c>
      <c r="S23" s="25">
        <f t="shared" si="0"/>
        <v>4.1180000000000001E-2</v>
      </c>
      <c r="T23" s="26">
        <f t="shared" si="0"/>
        <v>-3.0769999999999999E-2</v>
      </c>
      <c r="U23" s="29">
        <f t="shared" si="0"/>
        <v>0.1217</v>
      </c>
    </row>
    <row r="24" spans="2:21" x14ac:dyDescent="0.25">
      <c r="B24" s="15">
        <v>95</v>
      </c>
      <c r="C24" s="44">
        <v>23.24</v>
      </c>
      <c r="D24" s="44">
        <v>-0.32400000000000001</v>
      </c>
      <c r="E24" s="44">
        <v>18.850000000000001</v>
      </c>
      <c r="F24" s="44">
        <v>-4.3310000000000004</v>
      </c>
      <c r="G24" s="44">
        <v>-17.38</v>
      </c>
      <c r="H24" s="44">
        <v>3.6480000000000001</v>
      </c>
      <c r="I24" s="44">
        <v>-4.6829999999999998</v>
      </c>
      <c r="J24" s="44">
        <v>10.6</v>
      </c>
      <c r="M24" s="4">
        <v>95</v>
      </c>
      <c r="N24" s="26">
        <f t="shared" si="0"/>
        <v>0.2324</v>
      </c>
      <c r="O24" s="25">
        <f t="shared" si="0"/>
        <v>-3.2400000000000003E-3</v>
      </c>
      <c r="P24" s="26">
        <f t="shared" si="0"/>
        <v>0.1885</v>
      </c>
      <c r="Q24" s="25">
        <f t="shared" si="0"/>
        <v>-4.3310000000000001E-2</v>
      </c>
      <c r="R24" s="26">
        <f t="shared" si="0"/>
        <v>-0.17379999999999998</v>
      </c>
      <c r="S24" s="25">
        <f t="shared" si="0"/>
        <v>3.6479999999999999E-2</v>
      </c>
      <c r="T24" s="26">
        <f t="shared" si="0"/>
        <v>-4.6829999999999997E-2</v>
      </c>
      <c r="U24" s="29">
        <f t="shared" si="0"/>
        <v>0.106</v>
      </c>
    </row>
    <row r="25" spans="2:21" x14ac:dyDescent="0.25">
      <c r="B25" s="15">
        <v>100</v>
      </c>
      <c r="C25" s="44">
        <v>23.14</v>
      </c>
      <c r="D25" s="44">
        <v>-0.98509999999999998</v>
      </c>
      <c r="E25" s="44">
        <v>18.22</v>
      </c>
      <c r="F25" s="44">
        <v>-4.3369999999999997</v>
      </c>
      <c r="G25" s="44">
        <v>-15.02</v>
      </c>
      <c r="H25" s="44">
        <v>3.3809999999999998</v>
      </c>
      <c r="I25" s="44">
        <v>-6.4580000000000002</v>
      </c>
      <c r="J25" s="44">
        <v>8.8800000000000008</v>
      </c>
      <c r="M25" s="4">
        <v>100</v>
      </c>
      <c r="N25" s="26">
        <f t="shared" si="0"/>
        <v>0.23139999999999999</v>
      </c>
      <c r="O25" s="25">
        <f t="shared" si="0"/>
        <v>-9.8510000000000004E-3</v>
      </c>
      <c r="P25" s="26">
        <f t="shared" si="0"/>
        <v>0.1822</v>
      </c>
      <c r="Q25" s="25">
        <f t="shared" si="0"/>
        <v>-4.3369999999999999E-2</v>
      </c>
      <c r="R25" s="26">
        <f t="shared" si="0"/>
        <v>-0.1502</v>
      </c>
      <c r="S25" s="25">
        <f t="shared" si="0"/>
        <v>3.381E-2</v>
      </c>
      <c r="T25" s="26">
        <f t="shared" si="0"/>
        <v>-6.4579999999999999E-2</v>
      </c>
      <c r="U25" s="29">
        <f t="shared" si="0"/>
        <v>8.8800000000000004E-2</v>
      </c>
    </row>
    <row r="26" spans="2:21" x14ac:dyDescent="0.25">
      <c r="B26" s="15">
        <v>105</v>
      </c>
      <c r="C26" s="44">
        <v>22.5</v>
      </c>
      <c r="D26" s="44">
        <v>-1.0580000000000001</v>
      </c>
      <c r="E26" s="44">
        <v>17.920000000000002</v>
      </c>
      <c r="F26" s="44">
        <v>-4.3029999999999999</v>
      </c>
      <c r="G26" s="44">
        <v>-12.27</v>
      </c>
      <c r="H26" s="44">
        <v>3.5019999999999998</v>
      </c>
      <c r="I26" s="44">
        <v>-7.1870000000000003</v>
      </c>
      <c r="J26" s="44">
        <v>8.0690000000000008</v>
      </c>
      <c r="M26" s="4">
        <v>105</v>
      </c>
      <c r="N26" s="26">
        <f t="shared" si="0"/>
        <v>0.22500000000000001</v>
      </c>
      <c r="O26" s="25">
        <f t="shared" si="0"/>
        <v>-1.0580000000000001E-2</v>
      </c>
      <c r="P26" s="26">
        <f t="shared" si="0"/>
        <v>0.17920000000000003</v>
      </c>
      <c r="Q26" s="25">
        <f t="shared" si="0"/>
        <v>-4.3029999999999999E-2</v>
      </c>
      <c r="R26" s="26">
        <f t="shared" si="0"/>
        <v>-0.12269999999999999</v>
      </c>
      <c r="S26" s="25">
        <f t="shared" si="0"/>
        <v>3.5019999999999996E-2</v>
      </c>
      <c r="T26" s="26">
        <f t="shared" si="0"/>
        <v>-7.1870000000000003E-2</v>
      </c>
      <c r="U26" s="29">
        <f t="shared" si="0"/>
        <v>8.0690000000000012E-2</v>
      </c>
    </row>
    <row r="27" spans="2:21" x14ac:dyDescent="0.25">
      <c r="B27" s="15">
        <v>110</v>
      </c>
      <c r="C27" s="44">
        <v>21.76</v>
      </c>
      <c r="D27" s="44">
        <v>-0.91579999999999995</v>
      </c>
      <c r="E27" s="44">
        <v>17.600000000000001</v>
      </c>
      <c r="F27" s="44">
        <v>-4.2279999999999998</v>
      </c>
      <c r="G27" s="44">
        <v>-9.3670000000000009</v>
      </c>
      <c r="H27" s="44">
        <v>3.65</v>
      </c>
      <c r="I27" s="44">
        <v>-7.5570000000000004</v>
      </c>
      <c r="J27" s="44">
        <v>7.343</v>
      </c>
      <c r="M27" s="4">
        <v>110</v>
      </c>
      <c r="N27" s="26">
        <f t="shared" si="0"/>
        <v>0.21760000000000002</v>
      </c>
      <c r="O27" s="25">
        <f t="shared" si="0"/>
        <v>-9.1579999999999995E-3</v>
      </c>
      <c r="P27" s="26">
        <f t="shared" si="0"/>
        <v>0.17600000000000002</v>
      </c>
      <c r="Q27" s="25">
        <f t="shared" si="0"/>
        <v>-4.2279999999999998E-2</v>
      </c>
      <c r="R27" s="26">
        <f t="shared" si="0"/>
        <v>-9.3670000000000003E-2</v>
      </c>
      <c r="S27" s="25">
        <f t="shared" si="0"/>
        <v>3.6499999999999998E-2</v>
      </c>
      <c r="T27" s="26">
        <f t="shared" si="0"/>
        <v>-7.5569999999999998E-2</v>
      </c>
      <c r="U27" s="29">
        <f t="shared" si="0"/>
        <v>7.3429999999999995E-2</v>
      </c>
    </row>
    <row r="28" spans="2:21" x14ac:dyDescent="0.25">
      <c r="B28" s="15">
        <v>115</v>
      </c>
      <c r="C28" s="44">
        <v>21.12</v>
      </c>
      <c r="D28" s="44">
        <v>-0.49769999999999998</v>
      </c>
      <c r="E28" s="44">
        <v>16.940000000000001</v>
      </c>
      <c r="F28" s="44">
        <v>-4.0259999999999998</v>
      </c>
      <c r="G28" s="44">
        <v>-6.3</v>
      </c>
      <c r="H28" s="44">
        <v>3.5150000000000001</v>
      </c>
      <c r="I28" s="44">
        <v>-7.5309999999999997</v>
      </c>
      <c r="J28" s="44">
        <v>6.0510000000000002</v>
      </c>
      <c r="M28" s="4">
        <v>115</v>
      </c>
      <c r="N28" s="26">
        <f t="shared" si="0"/>
        <v>0.2112</v>
      </c>
      <c r="O28" s="25">
        <f t="shared" si="0"/>
        <v>-4.9769999999999997E-3</v>
      </c>
      <c r="P28" s="26">
        <f t="shared" si="0"/>
        <v>0.16940000000000002</v>
      </c>
      <c r="Q28" s="25">
        <f t="shared" si="0"/>
        <v>-4.0259999999999997E-2</v>
      </c>
      <c r="R28" s="26">
        <f t="shared" si="0"/>
        <v>-6.3E-2</v>
      </c>
      <c r="S28" s="25">
        <f t="shared" si="0"/>
        <v>3.5150000000000001E-2</v>
      </c>
      <c r="T28" s="26">
        <f t="shared" si="0"/>
        <v>-7.5310000000000002E-2</v>
      </c>
      <c r="U28" s="29">
        <f t="shared" si="0"/>
        <v>6.0510000000000001E-2</v>
      </c>
    </row>
    <row r="29" spans="2:21" x14ac:dyDescent="0.25">
      <c r="B29" s="15">
        <v>120</v>
      </c>
      <c r="C29" s="44">
        <v>20.239999999999998</v>
      </c>
      <c r="D29" s="44">
        <v>-0.41470000000000001</v>
      </c>
      <c r="E29" s="44">
        <v>16.22</v>
      </c>
      <c r="F29" s="44">
        <v>-3.9950000000000001</v>
      </c>
      <c r="G29" s="44">
        <v>-3.5219999999999998</v>
      </c>
      <c r="H29" s="44">
        <v>2.988</v>
      </c>
      <c r="I29" s="44">
        <v>-6.5549999999999997</v>
      </c>
      <c r="J29" s="44">
        <v>5.16</v>
      </c>
      <c r="M29" s="4">
        <v>120</v>
      </c>
      <c r="N29" s="26">
        <f t="shared" si="0"/>
        <v>0.2024</v>
      </c>
      <c r="O29" s="25">
        <f t="shared" si="0"/>
        <v>-4.1470000000000005E-3</v>
      </c>
      <c r="P29" s="26">
        <f t="shared" si="0"/>
        <v>0.16219999999999998</v>
      </c>
      <c r="Q29" s="25">
        <f t="shared" si="0"/>
        <v>-3.9949999999999999E-2</v>
      </c>
      <c r="R29" s="26">
        <f t="shared" si="0"/>
        <v>-3.5220000000000001E-2</v>
      </c>
      <c r="S29" s="25">
        <f t="shared" si="0"/>
        <v>2.988E-2</v>
      </c>
      <c r="T29" s="26">
        <f t="shared" si="0"/>
        <v>-6.5549999999999997E-2</v>
      </c>
      <c r="U29" s="29">
        <f t="shared" si="0"/>
        <v>5.16E-2</v>
      </c>
    </row>
    <row r="30" spans="2:21" x14ac:dyDescent="0.25">
      <c r="B30" s="15">
        <v>125</v>
      </c>
      <c r="C30" s="44">
        <v>19.190000000000001</v>
      </c>
      <c r="D30" s="44">
        <v>-0.55500000000000005</v>
      </c>
      <c r="E30" s="44">
        <v>15.45</v>
      </c>
      <c r="F30" s="44">
        <v>-4.0789999999999997</v>
      </c>
      <c r="G30" s="44">
        <v>-0.93559999999999999</v>
      </c>
      <c r="H30" s="44">
        <v>2.2010000000000001</v>
      </c>
      <c r="I30" s="44">
        <v>-4.944</v>
      </c>
      <c r="J30" s="44">
        <v>4.5359999999999996</v>
      </c>
      <c r="M30" s="4">
        <v>125</v>
      </c>
      <c r="N30" s="26">
        <f t="shared" si="0"/>
        <v>0.19190000000000002</v>
      </c>
      <c r="O30" s="25">
        <f t="shared" si="0"/>
        <v>-5.5500000000000002E-3</v>
      </c>
      <c r="P30" s="26">
        <f t="shared" si="0"/>
        <v>0.1545</v>
      </c>
      <c r="Q30" s="25">
        <f t="shared" si="0"/>
        <v>-4.079E-2</v>
      </c>
      <c r="R30" s="26">
        <f t="shared" si="0"/>
        <v>-9.3559999999999997E-3</v>
      </c>
      <c r="S30" s="25">
        <f t="shared" si="0"/>
        <v>2.2010000000000002E-2</v>
      </c>
      <c r="T30" s="26">
        <f t="shared" si="0"/>
        <v>-4.9439999999999998E-2</v>
      </c>
      <c r="U30" s="29">
        <f t="shared" si="0"/>
        <v>4.5359999999999998E-2</v>
      </c>
    </row>
    <row r="31" spans="2:21" x14ac:dyDescent="0.25">
      <c r="B31" s="15">
        <v>130</v>
      </c>
      <c r="C31" s="44">
        <v>18.37</v>
      </c>
      <c r="D31" s="44">
        <v>-0.6169</v>
      </c>
      <c r="E31" s="44">
        <v>14.4</v>
      </c>
      <c r="F31" s="44">
        <v>-4.5229999999999997</v>
      </c>
      <c r="G31" s="44">
        <v>1.0549999999999999</v>
      </c>
      <c r="H31" s="44">
        <v>1.3129999999999999</v>
      </c>
      <c r="I31" s="44">
        <v>-3.3620000000000001</v>
      </c>
      <c r="J31" s="44">
        <v>3.8690000000000002</v>
      </c>
      <c r="M31" s="4">
        <v>130</v>
      </c>
      <c r="N31" s="26">
        <f t="shared" si="0"/>
        <v>0.1837</v>
      </c>
      <c r="O31" s="25">
        <f t="shared" si="0"/>
        <v>-6.169E-3</v>
      </c>
      <c r="P31" s="26">
        <f t="shared" si="0"/>
        <v>0.14400000000000002</v>
      </c>
      <c r="Q31" s="25">
        <f t="shared" si="0"/>
        <v>-4.5229999999999999E-2</v>
      </c>
      <c r="R31" s="26">
        <f t="shared" si="0"/>
        <v>1.0549999999999999E-2</v>
      </c>
      <c r="S31" s="25">
        <f t="shared" si="0"/>
        <v>1.3129999999999999E-2</v>
      </c>
      <c r="T31" s="26">
        <f t="shared" si="0"/>
        <v>-3.3620000000000004E-2</v>
      </c>
      <c r="U31" s="29">
        <f t="shared" si="0"/>
        <v>3.8690000000000002E-2</v>
      </c>
    </row>
    <row r="32" spans="2:21" x14ac:dyDescent="0.25">
      <c r="B32" s="15">
        <v>135</v>
      </c>
      <c r="C32" s="44">
        <v>17.37</v>
      </c>
      <c r="D32" s="44">
        <v>-0.73760000000000003</v>
      </c>
      <c r="E32" s="44">
        <v>13.25</v>
      </c>
      <c r="F32" s="44">
        <v>-4.9640000000000004</v>
      </c>
      <c r="G32" s="44">
        <v>2.3130000000000002</v>
      </c>
      <c r="H32" s="44">
        <v>0.56259999999999999</v>
      </c>
      <c r="I32" s="44">
        <v>-2.0019999999999998</v>
      </c>
      <c r="J32" s="44">
        <v>3.1720000000000002</v>
      </c>
      <c r="M32" s="4">
        <v>135</v>
      </c>
      <c r="N32" s="26">
        <f t="shared" si="0"/>
        <v>0.17370000000000002</v>
      </c>
      <c r="O32" s="25">
        <f t="shared" si="0"/>
        <v>-7.3760000000000006E-3</v>
      </c>
      <c r="P32" s="26">
        <f t="shared" si="0"/>
        <v>0.13250000000000001</v>
      </c>
      <c r="Q32" s="25">
        <f t="shared" si="0"/>
        <v>-4.9640000000000004E-2</v>
      </c>
      <c r="R32" s="26">
        <f t="shared" si="0"/>
        <v>2.3130000000000001E-2</v>
      </c>
      <c r="S32" s="25">
        <f t="shared" si="0"/>
        <v>5.6259999999999999E-3</v>
      </c>
      <c r="T32" s="26">
        <f t="shared" si="0"/>
        <v>-2.0019999999999996E-2</v>
      </c>
      <c r="U32" s="29">
        <f t="shared" si="0"/>
        <v>3.1719999999999998E-2</v>
      </c>
    </row>
    <row r="33" spans="2:21" x14ac:dyDescent="0.25">
      <c r="B33" s="15">
        <v>140</v>
      </c>
      <c r="C33" s="44">
        <v>16.100000000000001</v>
      </c>
      <c r="D33" s="44">
        <v>-0.94669999999999999</v>
      </c>
      <c r="E33" s="44">
        <v>11.97</v>
      </c>
      <c r="F33" s="44">
        <v>-5.399</v>
      </c>
      <c r="G33" s="44">
        <v>2.4729999999999999</v>
      </c>
      <c r="H33" s="44">
        <v>1.9460000000000002E-2</v>
      </c>
      <c r="I33" s="44">
        <v>-0.97729999999999995</v>
      </c>
      <c r="J33" s="44">
        <v>2.4279999999999999</v>
      </c>
      <c r="M33" s="4">
        <v>140</v>
      </c>
      <c r="N33" s="26">
        <f t="shared" si="0"/>
        <v>0.161</v>
      </c>
      <c r="O33" s="25">
        <f t="shared" si="0"/>
        <v>-9.4669999999999997E-3</v>
      </c>
      <c r="P33" s="26">
        <f t="shared" si="0"/>
        <v>0.1197</v>
      </c>
      <c r="Q33" s="25">
        <f t="shared" si="0"/>
        <v>-5.3990000000000003E-2</v>
      </c>
      <c r="R33" s="26">
        <f t="shared" si="0"/>
        <v>2.4729999999999999E-2</v>
      </c>
      <c r="S33" s="25">
        <f t="shared" si="0"/>
        <v>1.9460000000000001E-4</v>
      </c>
      <c r="T33" s="26">
        <f t="shared" si="0"/>
        <v>-9.7729999999999987E-3</v>
      </c>
      <c r="U33" s="29">
        <f t="shared" si="0"/>
        <v>2.4279999999999999E-2</v>
      </c>
    </row>
    <row r="34" spans="2:21" x14ac:dyDescent="0.25">
      <c r="B34" s="15">
        <v>145</v>
      </c>
      <c r="C34" s="44">
        <v>14.77</v>
      </c>
      <c r="D34" s="44">
        <v>-1.0680000000000001</v>
      </c>
      <c r="E34" s="44">
        <v>10.93</v>
      </c>
      <c r="F34" s="44">
        <v>-5.6769999999999996</v>
      </c>
      <c r="G34" s="44">
        <v>2.06</v>
      </c>
      <c r="H34" s="44">
        <v>-0.12520000000000001</v>
      </c>
      <c r="I34" s="44">
        <v>-0.67610000000000003</v>
      </c>
      <c r="J34" s="44">
        <v>2.0249999999999999</v>
      </c>
      <c r="M34" s="4">
        <v>145</v>
      </c>
      <c r="N34" s="26">
        <f t="shared" si="0"/>
        <v>0.1477</v>
      </c>
      <c r="O34" s="25">
        <f t="shared" si="0"/>
        <v>-1.068E-2</v>
      </c>
      <c r="P34" s="26">
        <f t="shared" si="0"/>
        <v>0.10929999999999999</v>
      </c>
      <c r="Q34" s="25">
        <f t="shared" si="0"/>
        <v>-5.6769999999999994E-2</v>
      </c>
      <c r="R34" s="26">
        <f t="shared" si="0"/>
        <v>2.06E-2</v>
      </c>
      <c r="S34" s="25">
        <f t="shared" si="0"/>
        <v>-1.2520000000000001E-3</v>
      </c>
      <c r="T34" s="26">
        <f t="shared" si="0"/>
        <v>-6.7610000000000005E-3</v>
      </c>
      <c r="U34" s="29">
        <f t="shared" si="0"/>
        <v>2.0250000000000001E-2</v>
      </c>
    </row>
    <row r="35" spans="2:21" x14ac:dyDescent="0.25">
      <c r="B35" s="15">
        <v>150</v>
      </c>
      <c r="C35" s="44">
        <v>13.46</v>
      </c>
      <c r="D35" s="44">
        <v>-1.1859999999999999</v>
      </c>
      <c r="E35" s="44">
        <v>9.9339999999999993</v>
      </c>
      <c r="F35" s="44">
        <v>-5.9349999999999996</v>
      </c>
      <c r="G35" s="44">
        <v>1.532</v>
      </c>
      <c r="H35" s="44">
        <v>-7.4050000000000005E-2</v>
      </c>
      <c r="I35" s="44">
        <v>-0.64780000000000004</v>
      </c>
      <c r="J35" s="44">
        <v>1.77</v>
      </c>
      <c r="M35" s="4">
        <v>150</v>
      </c>
      <c r="N35" s="26">
        <f t="shared" si="0"/>
        <v>0.1346</v>
      </c>
      <c r="O35" s="25">
        <f t="shared" si="0"/>
        <v>-1.1859999999999999E-2</v>
      </c>
      <c r="P35" s="26">
        <f t="shared" si="0"/>
        <v>9.9339999999999998E-2</v>
      </c>
      <c r="Q35" s="25">
        <f t="shared" si="0"/>
        <v>-5.9349999999999993E-2</v>
      </c>
      <c r="R35" s="26">
        <f t="shared" si="0"/>
        <v>1.532E-2</v>
      </c>
      <c r="S35" s="25">
        <f t="shared" si="0"/>
        <v>-7.4050000000000006E-4</v>
      </c>
      <c r="T35" s="26">
        <f t="shared" si="0"/>
        <v>-6.4780000000000003E-3</v>
      </c>
      <c r="U35" s="29">
        <f t="shared" si="0"/>
        <v>1.77E-2</v>
      </c>
    </row>
    <row r="36" spans="2:21" x14ac:dyDescent="0.25">
      <c r="B36" s="15">
        <v>155</v>
      </c>
      <c r="C36" s="44">
        <v>12.34</v>
      </c>
      <c r="D36" s="44">
        <v>-1.3759999999999999</v>
      </c>
      <c r="E36" s="44">
        <v>8.8460000000000001</v>
      </c>
      <c r="F36" s="44">
        <v>-6.274</v>
      </c>
      <c r="G36" s="44">
        <v>1.1220000000000001</v>
      </c>
      <c r="H36" s="44">
        <v>0.36230000000000001</v>
      </c>
      <c r="I36" s="44">
        <v>-0.98780000000000001</v>
      </c>
      <c r="J36" s="44">
        <v>1.774</v>
      </c>
      <c r="M36" s="4">
        <v>155</v>
      </c>
      <c r="N36" s="26">
        <f t="shared" si="0"/>
        <v>0.1234</v>
      </c>
      <c r="O36" s="25">
        <f t="shared" si="0"/>
        <v>-1.376E-2</v>
      </c>
      <c r="P36" s="26">
        <f t="shared" si="0"/>
        <v>8.8459999999999997E-2</v>
      </c>
      <c r="Q36" s="25">
        <f t="shared" si="0"/>
        <v>-6.2740000000000004E-2</v>
      </c>
      <c r="R36" s="26">
        <f t="shared" si="0"/>
        <v>1.1220000000000001E-2</v>
      </c>
      <c r="S36" s="25">
        <f t="shared" si="0"/>
        <v>3.6229999999999999E-3</v>
      </c>
      <c r="T36" s="26">
        <f t="shared" si="0"/>
        <v>-9.8779999999999996E-3</v>
      </c>
      <c r="U36" s="29">
        <f t="shared" si="0"/>
        <v>1.7739999999999999E-2</v>
      </c>
    </row>
    <row r="37" spans="2:21" x14ac:dyDescent="0.25">
      <c r="B37" s="15">
        <v>160</v>
      </c>
      <c r="C37" s="44">
        <v>11.46</v>
      </c>
      <c r="D37" s="44">
        <v>-1.6339999999999999</v>
      </c>
      <c r="E37" s="44">
        <v>7.85</v>
      </c>
      <c r="F37" s="44">
        <v>-6.6230000000000002</v>
      </c>
      <c r="G37" s="44">
        <v>1.0960000000000001</v>
      </c>
      <c r="H37" s="44">
        <v>0.71140000000000003</v>
      </c>
      <c r="I37" s="44">
        <v>-1.391</v>
      </c>
      <c r="J37" s="44">
        <v>1.927</v>
      </c>
      <c r="M37" s="4">
        <v>160</v>
      </c>
      <c r="N37" s="26">
        <f t="shared" si="0"/>
        <v>0.11460000000000001</v>
      </c>
      <c r="O37" s="25">
        <f t="shared" si="0"/>
        <v>-1.634E-2</v>
      </c>
      <c r="P37" s="26">
        <f t="shared" si="0"/>
        <v>7.85E-2</v>
      </c>
      <c r="Q37" s="25">
        <f t="shared" si="0"/>
        <v>-6.6229999999999997E-2</v>
      </c>
      <c r="R37" s="26">
        <f t="shared" si="0"/>
        <v>1.0960000000000001E-2</v>
      </c>
      <c r="S37" s="25">
        <f t="shared" si="0"/>
        <v>7.1140000000000005E-3</v>
      </c>
      <c r="T37" s="26">
        <f t="shared" si="0"/>
        <v>-1.391E-2</v>
      </c>
      <c r="U37" s="29">
        <f t="shared" si="0"/>
        <v>1.9269999999999999E-2</v>
      </c>
    </row>
    <row r="38" spans="2:21" x14ac:dyDescent="0.25">
      <c r="B38" s="15">
        <v>165</v>
      </c>
      <c r="C38" s="44">
        <v>10.74</v>
      </c>
      <c r="D38" s="44">
        <v>-1.9390000000000001</v>
      </c>
      <c r="E38" s="44">
        <v>6.9160000000000004</v>
      </c>
      <c r="F38" s="44">
        <v>-6.9790000000000001</v>
      </c>
      <c r="G38" s="44">
        <v>1.3260000000000001</v>
      </c>
      <c r="H38" s="44">
        <v>1.002</v>
      </c>
      <c r="I38" s="44">
        <v>-1.837</v>
      </c>
      <c r="J38" s="44">
        <v>2.181</v>
      </c>
      <c r="M38" s="4">
        <v>165</v>
      </c>
      <c r="N38" s="26">
        <f t="shared" si="0"/>
        <v>0.1074</v>
      </c>
      <c r="O38" s="25">
        <f t="shared" si="0"/>
        <v>-1.9390000000000001E-2</v>
      </c>
      <c r="P38" s="26">
        <f t="shared" si="0"/>
        <v>6.9159999999999999E-2</v>
      </c>
      <c r="Q38" s="25">
        <f t="shared" si="0"/>
        <v>-6.9790000000000005E-2</v>
      </c>
      <c r="R38" s="26">
        <f t="shared" si="0"/>
        <v>1.3260000000000001E-2</v>
      </c>
      <c r="S38" s="25">
        <f t="shared" si="0"/>
        <v>1.0019999999999999E-2</v>
      </c>
      <c r="T38" s="26">
        <f t="shared" si="0"/>
        <v>-1.8370000000000001E-2</v>
      </c>
      <c r="U38" s="29">
        <f t="shared" si="0"/>
        <v>2.181E-2</v>
      </c>
    </row>
    <row r="39" spans="2:21" x14ac:dyDescent="0.25">
      <c r="B39" s="15">
        <v>170</v>
      </c>
      <c r="C39" s="44">
        <v>9.9740000000000002</v>
      </c>
      <c r="D39" s="44">
        <v>-2.254</v>
      </c>
      <c r="E39" s="44">
        <v>5.9109999999999996</v>
      </c>
      <c r="F39" s="44">
        <v>-7.3090000000000002</v>
      </c>
      <c r="G39" s="44">
        <v>1.2290000000000001</v>
      </c>
      <c r="H39" s="44">
        <v>1.4279999999999999</v>
      </c>
      <c r="I39" s="44">
        <v>-1.952</v>
      </c>
      <c r="J39" s="44">
        <v>1.98</v>
      </c>
      <c r="M39" s="4">
        <v>170</v>
      </c>
      <c r="N39" s="26">
        <f t="shared" si="0"/>
        <v>9.9739999999999995E-2</v>
      </c>
      <c r="O39" s="25">
        <f t="shared" si="0"/>
        <v>-2.2540000000000001E-2</v>
      </c>
      <c r="P39" s="26">
        <f t="shared" si="0"/>
        <v>5.9109999999999996E-2</v>
      </c>
      <c r="Q39" s="25">
        <f t="shared" si="0"/>
        <v>-7.3090000000000002E-2</v>
      </c>
      <c r="R39" s="26">
        <f t="shared" si="0"/>
        <v>1.2290000000000001E-2</v>
      </c>
      <c r="S39" s="25">
        <f t="shared" si="0"/>
        <v>1.4279999999999999E-2</v>
      </c>
      <c r="T39" s="26">
        <f t="shared" si="0"/>
        <v>-1.9519999999999999E-2</v>
      </c>
      <c r="U39" s="29">
        <f t="shared" ref="U39:U54" si="1">J39/100</f>
        <v>1.9799999999999998E-2</v>
      </c>
    </row>
    <row r="40" spans="2:21" x14ac:dyDescent="0.25">
      <c r="B40" s="15">
        <v>175</v>
      </c>
      <c r="C40" s="44">
        <v>9.26</v>
      </c>
      <c r="D40" s="44">
        <v>-2.64</v>
      </c>
      <c r="E40" s="44">
        <v>4.875</v>
      </c>
      <c r="F40" s="44">
        <v>-7.6449999999999996</v>
      </c>
      <c r="G40" s="44">
        <v>1.07</v>
      </c>
      <c r="H40" s="44">
        <v>1.5529999999999999</v>
      </c>
      <c r="I40" s="44">
        <v>-1.927</v>
      </c>
      <c r="J40" s="44">
        <v>1.7150000000000001</v>
      </c>
      <c r="M40" s="4">
        <v>175</v>
      </c>
      <c r="N40" s="26">
        <f t="shared" ref="N40:T54" si="2">C40/100</f>
        <v>9.2600000000000002E-2</v>
      </c>
      <c r="O40" s="25">
        <f t="shared" si="2"/>
        <v>-2.64E-2</v>
      </c>
      <c r="P40" s="26">
        <f t="shared" si="2"/>
        <v>4.8750000000000002E-2</v>
      </c>
      <c r="Q40" s="25">
        <f t="shared" si="2"/>
        <v>-7.644999999999999E-2</v>
      </c>
      <c r="R40" s="26">
        <f t="shared" si="2"/>
        <v>1.0700000000000001E-2</v>
      </c>
      <c r="S40" s="25">
        <f t="shared" si="2"/>
        <v>1.5529999999999999E-2</v>
      </c>
      <c r="T40" s="26">
        <f t="shared" si="2"/>
        <v>-1.9269999999999999E-2</v>
      </c>
      <c r="U40" s="29">
        <f t="shared" si="1"/>
        <v>1.7150000000000002E-2</v>
      </c>
    </row>
    <row r="41" spans="2:21" x14ac:dyDescent="0.25">
      <c r="B41" s="15">
        <v>180</v>
      </c>
      <c r="C41" s="44">
        <v>8.6180000000000003</v>
      </c>
      <c r="D41" s="44">
        <v>-3.133</v>
      </c>
      <c r="E41" s="44">
        <v>3.7949999999999999</v>
      </c>
      <c r="F41" s="44">
        <v>-7.9909999999999997</v>
      </c>
      <c r="G41" s="44">
        <v>0.81759999999999999</v>
      </c>
      <c r="H41" s="44">
        <v>1.2270000000000001</v>
      </c>
      <c r="I41" s="44">
        <v>-1.6910000000000001</v>
      </c>
      <c r="J41" s="44">
        <v>1.355</v>
      </c>
      <c r="M41" s="4">
        <v>180</v>
      </c>
      <c r="N41" s="26">
        <f t="shared" si="2"/>
        <v>8.6180000000000007E-2</v>
      </c>
      <c r="O41" s="25">
        <f t="shared" si="2"/>
        <v>-3.1329999999999997E-2</v>
      </c>
      <c r="P41" s="26">
        <f t="shared" si="2"/>
        <v>3.7949999999999998E-2</v>
      </c>
      <c r="Q41" s="25">
        <f t="shared" si="2"/>
        <v>-7.9909999999999995E-2</v>
      </c>
      <c r="R41" s="26">
        <f t="shared" si="2"/>
        <v>8.1759999999999992E-3</v>
      </c>
      <c r="S41" s="25">
        <f t="shared" si="2"/>
        <v>1.2270000000000001E-2</v>
      </c>
      <c r="T41" s="26">
        <f t="shared" si="2"/>
        <v>-1.6910000000000001E-2</v>
      </c>
      <c r="U41" s="29">
        <f t="shared" si="1"/>
        <v>1.355E-2</v>
      </c>
    </row>
    <row r="42" spans="2:21" x14ac:dyDescent="0.25">
      <c r="B42" s="15">
        <v>185</v>
      </c>
      <c r="C42" s="44">
        <v>7.7869999999999999</v>
      </c>
      <c r="D42" s="44">
        <v>-3.488</v>
      </c>
      <c r="E42" s="44">
        <v>2.8069999999999999</v>
      </c>
      <c r="F42" s="44">
        <v>-8.1850000000000005</v>
      </c>
      <c r="G42" s="44">
        <v>0.48530000000000001</v>
      </c>
      <c r="H42" s="44">
        <v>1.476</v>
      </c>
      <c r="I42" s="44">
        <v>-1.4259999999999999</v>
      </c>
      <c r="J42" s="44">
        <v>1.409</v>
      </c>
      <c r="M42" s="4">
        <v>185</v>
      </c>
      <c r="N42" s="26">
        <f t="shared" si="2"/>
        <v>7.7869999999999995E-2</v>
      </c>
      <c r="O42" s="25">
        <f t="shared" si="2"/>
        <v>-3.4880000000000001E-2</v>
      </c>
      <c r="P42" s="26">
        <f t="shared" si="2"/>
        <v>2.8069999999999998E-2</v>
      </c>
      <c r="Q42" s="25">
        <f t="shared" si="2"/>
        <v>-8.1850000000000006E-2</v>
      </c>
      <c r="R42" s="26">
        <f t="shared" si="2"/>
        <v>4.8529999999999997E-3</v>
      </c>
      <c r="S42" s="25">
        <f t="shared" si="2"/>
        <v>1.4760000000000001E-2</v>
      </c>
      <c r="T42" s="26">
        <f t="shared" si="2"/>
        <v>-1.426E-2</v>
      </c>
      <c r="U42" s="29">
        <f t="shared" si="1"/>
        <v>1.409E-2</v>
      </c>
    </row>
    <row r="43" spans="2:21" x14ac:dyDescent="0.25">
      <c r="B43" s="15">
        <v>190</v>
      </c>
      <c r="C43" s="44">
        <v>6.9889999999999999</v>
      </c>
      <c r="D43" s="44">
        <v>-3.7919999999999998</v>
      </c>
      <c r="E43" s="44">
        <v>1.9730000000000001</v>
      </c>
      <c r="F43" s="44">
        <v>-8.3070000000000004</v>
      </c>
      <c r="G43" s="44">
        <v>0.12230000000000001</v>
      </c>
      <c r="H43" s="44">
        <v>1.867</v>
      </c>
      <c r="I43" s="44">
        <v>-1.268</v>
      </c>
      <c r="J43" s="44">
        <v>1.58</v>
      </c>
      <c r="M43" s="4">
        <v>190</v>
      </c>
      <c r="N43" s="26">
        <f t="shared" si="2"/>
        <v>6.9889999999999994E-2</v>
      </c>
      <c r="O43" s="25">
        <f t="shared" si="2"/>
        <v>-3.7919999999999995E-2</v>
      </c>
      <c r="P43" s="26">
        <f t="shared" si="2"/>
        <v>1.9730000000000001E-2</v>
      </c>
      <c r="Q43" s="25">
        <f t="shared" si="2"/>
        <v>-8.3070000000000005E-2</v>
      </c>
      <c r="R43" s="26">
        <f t="shared" si="2"/>
        <v>1.2230000000000001E-3</v>
      </c>
      <c r="S43" s="25">
        <f t="shared" si="2"/>
        <v>1.8669999999999999E-2</v>
      </c>
      <c r="T43" s="26">
        <f t="shared" si="2"/>
        <v>-1.268E-2</v>
      </c>
      <c r="U43" s="29">
        <f t="shared" si="1"/>
        <v>1.5800000000000002E-2</v>
      </c>
    </row>
    <row r="44" spans="2:21" x14ac:dyDescent="0.25">
      <c r="B44" s="15">
        <v>195</v>
      </c>
      <c r="C44" s="44">
        <v>6.51</v>
      </c>
      <c r="D44" s="44">
        <v>-4.0359999999999996</v>
      </c>
      <c r="E44" s="44">
        <v>1.661</v>
      </c>
      <c r="F44" s="44">
        <v>-8.2970000000000006</v>
      </c>
      <c r="G44" s="44">
        <v>-0.28389999999999999</v>
      </c>
      <c r="H44" s="44">
        <v>2.2480000000000002</v>
      </c>
      <c r="I44" s="44">
        <v>-1.5640000000000001</v>
      </c>
      <c r="J44" s="44">
        <v>1.798</v>
      </c>
      <c r="M44" s="4">
        <v>195</v>
      </c>
      <c r="N44" s="26">
        <f t="shared" si="2"/>
        <v>6.5099999999999991E-2</v>
      </c>
      <c r="O44" s="25">
        <f t="shared" si="2"/>
        <v>-4.0359999999999993E-2</v>
      </c>
      <c r="P44" s="26">
        <f t="shared" si="2"/>
        <v>1.661E-2</v>
      </c>
      <c r="Q44" s="25">
        <f t="shared" si="2"/>
        <v>-8.2970000000000002E-2</v>
      </c>
      <c r="R44" s="26">
        <f t="shared" si="2"/>
        <v>-2.8389999999999999E-3</v>
      </c>
      <c r="S44" s="25">
        <f t="shared" si="2"/>
        <v>2.2480000000000003E-2</v>
      </c>
      <c r="T44" s="26">
        <f t="shared" si="2"/>
        <v>-1.5640000000000001E-2</v>
      </c>
      <c r="U44" s="29">
        <f t="shared" si="1"/>
        <v>1.7979999999999999E-2</v>
      </c>
    </row>
    <row r="45" spans="2:21" x14ac:dyDescent="0.25">
      <c r="B45" s="15">
        <v>200</v>
      </c>
      <c r="C45" s="44">
        <v>5.798</v>
      </c>
      <c r="D45" s="44">
        <v>-4.2350000000000003</v>
      </c>
      <c r="E45" s="44">
        <v>1.2010000000000001</v>
      </c>
      <c r="F45" s="44">
        <v>-8.1639999999999997</v>
      </c>
      <c r="G45" s="44">
        <v>-0.16700000000000001</v>
      </c>
      <c r="H45" s="44">
        <v>2.621</v>
      </c>
      <c r="I45" s="44">
        <v>-1.851</v>
      </c>
      <c r="J45" s="44">
        <v>1.9950000000000001</v>
      </c>
      <c r="M45" s="4">
        <v>200</v>
      </c>
      <c r="N45" s="26">
        <f t="shared" si="2"/>
        <v>5.7980000000000004E-2</v>
      </c>
      <c r="O45" s="25">
        <f t="shared" si="2"/>
        <v>-4.2350000000000006E-2</v>
      </c>
      <c r="P45" s="26">
        <f t="shared" si="2"/>
        <v>1.201E-2</v>
      </c>
      <c r="Q45" s="25">
        <f t="shared" si="2"/>
        <v>-8.163999999999999E-2</v>
      </c>
      <c r="R45" s="26">
        <f t="shared" si="2"/>
        <v>-1.67E-3</v>
      </c>
      <c r="S45" s="25">
        <f t="shared" si="2"/>
        <v>2.6210000000000001E-2</v>
      </c>
      <c r="T45" s="26">
        <f t="shared" si="2"/>
        <v>-1.8509999999999999E-2</v>
      </c>
      <c r="U45" s="29">
        <f t="shared" si="1"/>
        <v>1.9950000000000002E-2</v>
      </c>
    </row>
    <row r="46" spans="2:21" x14ac:dyDescent="0.25">
      <c r="B46" s="15">
        <v>205</v>
      </c>
      <c r="C46" s="44">
        <v>4.93</v>
      </c>
      <c r="D46" s="44">
        <v>-4.4039999999999999</v>
      </c>
      <c r="E46" s="44">
        <v>0.64249999999999996</v>
      </c>
      <c r="F46" s="44">
        <v>-7.9489999999999998</v>
      </c>
      <c r="G46" s="44">
        <v>0.29880000000000001</v>
      </c>
      <c r="H46" s="44">
        <v>2.99</v>
      </c>
      <c r="I46" s="44">
        <v>-2.1320000000000001</v>
      </c>
      <c r="J46" s="44">
        <v>2.1760000000000002</v>
      </c>
      <c r="M46" s="4">
        <v>205</v>
      </c>
      <c r="N46" s="26">
        <f t="shared" si="2"/>
        <v>4.9299999999999997E-2</v>
      </c>
      <c r="O46" s="25">
        <f t="shared" si="2"/>
        <v>-4.4039999999999996E-2</v>
      </c>
      <c r="P46" s="26">
        <f t="shared" si="2"/>
        <v>6.4249999999999993E-3</v>
      </c>
      <c r="Q46" s="25">
        <f t="shared" si="2"/>
        <v>-7.9490000000000005E-2</v>
      </c>
      <c r="R46" s="26">
        <f t="shared" si="2"/>
        <v>2.9880000000000002E-3</v>
      </c>
      <c r="S46" s="25">
        <f t="shared" si="2"/>
        <v>2.9900000000000003E-2</v>
      </c>
      <c r="T46" s="26">
        <f t="shared" si="2"/>
        <v>-2.1320000000000002E-2</v>
      </c>
      <c r="U46" s="29">
        <f t="shared" si="1"/>
        <v>2.1760000000000002E-2</v>
      </c>
    </row>
    <row r="47" spans="2:21" x14ac:dyDescent="0.25">
      <c r="B47" s="15">
        <v>210</v>
      </c>
      <c r="C47" s="44">
        <v>4.0380000000000003</v>
      </c>
      <c r="D47" s="44">
        <v>-4.4729999999999999</v>
      </c>
      <c r="E47" s="44">
        <v>0.11890000000000001</v>
      </c>
      <c r="F47" s="44">
        <v>-7.7320000000000002</v>
      </c>
      <c r="G47" s="44">
        <v>0.70269999999999999</v>
      </c>
      <c r="H47" s="44">
        <v>3.18</v>
      </c>
      <c r="I47" s="44">
        <v>-2.3959999999999999</v>
      </c>
      <c r="J47" s="44">
        <v>2.93</v>
      </c>
      <c r="M47" s="4">
        <v>210</v>
      </c>
      <c r="N47" s="26">
        <f t="shared" si="2"/>
        <v>4.0379999999999999E-2</v>
      </c>
      <c r="O47" s="25">
        <f t="shared" si="2"/>
        <v>-4.4729999999999999E-2</v>
      </c>
      <c r="P47" s="26">
        <f t="shared" si="2"/>
        <v>1.189E-3</v>
      </c>
      <c r="Q47" s="25">
        <f t="shared" si="2"/>
        <v>-7.732E-2</v>
      </c>
      <c r="R47" s="26">
        <f t="shared" si="2"/>
        <v>7.0270000000000003E-3</v>
      </c>
      <c r="S47" s="25">
        <f t="shared" si="2"/>
        <v>3.1800000000000002E-2</v>
      </c>
      <c r="T47" s="26">
        <f t="shared" si="2"/>
        <v>-2.3959999999999999E-2</v>
      </c>
      <c r="U47" s="29">
        <f t="shared" si="1"/>
        <v>2.9300000000000003E-2</v>
      </c>
    </row>
    <row r="48" spans="2:21" x14ac:dyDescent="0.25">
      <c r="B48" s="15">
        <v>215</v>
      </c>
      <c r="C48" s="44">
        <v>3.0619999999999998</v>
      </c>
      <c r="D48" s="44">
        <v>-4.3780000000000001</v>
      </c>
      <c r="E48" s="44">
        <v>-0.37280000000000002</v>
      </c>
      <c r="F48" s="44">
        <v>-7.61</v>
      </c>
      <c r="G48" s="44">
        <v>0.9294</v>
      </c>
      <c r="H48" s="44">
        <v>3.4129999999999998</v>
      </c>
      <c r="I48" s="44">
        <v>-2.5750000000000002</v>
      </c>
      <c r="J48" s="44">
        <v>3.5739999999999998</v>
      </c>
      <c r="M48" s="4">
        <v>215</v>
      </c>
      <c r="N48" s="26">
        <f t="shared" si="2"/>
        <v>3.0619999999999998E-2</v>
      </c>
      <c r="O48" s="25">
        <f t="shared" si="2"/>
        <v>-4.3779999999999999E-2</v>
      </c>
      <c r="P48" s="26">
        <f t="shared" si="2"/>
        <v>-3.7280000000000004E-3</v>
      </c>
      <c r="Q48" s="25">
        <f t="shared" si="2"/>
        <v>-7.6100000000000001E-2</v>
      </c>
      <c r="R48" s="26">
        <f t="shared" si="2"/>
        <v>9.2940000000000002E-3</v>
      </c>
      <c r="S48" s="25">
        <f t="shared" si="2"/>
        <v>3.4130000000000001E-2</v>
      </c>
      <c r="T48" s="26">
        <f t="shared" si="2"/>
        <v>-2.5750000000000002E-2</v>
      </c>
      <c r="U48" s="29">
        <f t="shared" si="1"/>
        <v>3.5740000000000001E-2</v>
      </c>
    </row>
    <row r="49" spans="2:21" x14ac:dyDescent="0.25">
      <c r="B49" s="15">
        <v>220</v>
      </c>
      <c r="C49" s="44">
        <v>1.9590000000000001</v>
      </c>
      <c r="D49" s="44">
        <v>-4.0380000000000003</v>
      </c>
      <c r="E49" s="44">
        <v>-0.8165</v>
      </c>
      <c r="F49" s="44">
        <v>-7.6319999999999997</v>
      </c>
      <c r="G49" s="44">
        <v>1.373</v>
      </c>
      <c r="H49" s="44">
        <v>3.7490000000000001</v>
      </c>
      <c r="I49" s="44">
        <v>-2.6280000000000001</v>
      </c>
      <c r="J49" s="44">
        <v>4.0549999999999997</v>
      </c>
      <c r="M49" s="4">
        <v>220</v>
      </c>
      <c r="N49" s="26">
        <f t="shared" si="2"/>
        <v>1.959E-2</v>
      </c>
      <c r="O49" s="25">
        <f t="shared" si="2"/>
        <v>-4.0379999999999999E-2</v>
      </c>
      <c r="P49" s="26">
        <f t="shared" si="2"/>
        <v>-8.1650000000000004E-3</v>
      </c>
      <c r="Q49" s="25">
        <f t="shared" si="2"/>
        <v>-7.6319999999999999E-2</v>
      </c>
      <c r="R49" s="26">
        <f t="shared" si="2"/>
        <v>1.3729999999999999E-2</v>
      </c>
      <c r="S49" s="25">
        <f t="shared" si="2"/>
        <v>3.7490000000000002E-2</v>
      </c>
      <c r="T49" s="26">
        <f t="shared" si="2"/>
        <v>-2.6280000000000001E-2</v>
      </c>
      <c r="U49" s="29">
        <f t="shared" si="1"/>
        <v>4.0549999999999996E-2</v>
      </c>
    </row>
    <row r="50" spans="2:21" x14ac:dyDescent="0.25">
      <c r="B50" s="15">
        <v>225</v>
      </c>
      <c r="C50" s="44">
        <v>0.74139999999999995</v>
      </c>
      <c r="D50" s="44">
        <v>-3.9159999999999999</v>
      </c>
      <c r="E50" s="44">
        <v>-1.085</v>
      </c>
      <c r="F50" s="44">
        <v>-8.0890000000000004</v>
      </c>
      <c r="G50" s="44">
        <v>1.333</v>
      </c>
      <c r="H50" s="44">
        <v>3.5259999999999998</v>
      </c>
      <c r="I50" s="44">
        <v>-2.919</v>
      </c>
      <c r="J50" s="44">
        <v>4.327</v>
      </c>
      <c r="M50" s="4">
        <v>225</v>
      </c>
      <c r="N50" s="26">
        <f t="shared" si="2"/>
        <v>7.4139999999999996E-3</v>
      </c>
      <c r="O50" s="25">
        <f t="shared" si="2"/>
        <v>-3.916E-2</v>
      </c>
      <c r="P50" s="26">
        <f t="shared" si="2"/>
        <v>-1.085E-2</v>
      </c>
      <c r="Q50" s="25">
        <f t="shared" si="2"/>
        <v>-8.0890000000000004E-2</v>
      </c>
      <c r="R50" s="26">
        <f t="shared" si="2"/>
        <v>1.333E-2</v>
      </c>
      <c r="S50" s="25">
        <f t="shared" si="2"/>
        <v>3.526E-2</v>
      </c>
      <c r="T50" s="26">
        <f t="shared" si="2"/>
        <v>-2.9190000000000001E-2</v>
      </c>
      <c r="U50" s="29">
        <f t="shared" si="1"/>
        <v>4.3270000000000003E-2</v>
      </c>
    </row>
    <row r="51" spans="2:21" x14ac:dyDescent="0.25">
      <c r="B51" s="15">
        <v>230</v>
      </c>
      <c r="C51" s="44">
        <v>-0.44729999999999998</v>
      </c>
      <c r="D51" s="44">
        <v>-3.9089999999999998</v>
      </c>
      <c r="E51" s="44">
        <v>-1.21</v>
      </c>
      <c r="F51" s="44">
        <v>-8.5779999999999994</v>
      </c>
      <c r="G51" s="44">
        <v>1.0129999999999999</v>
      </c>
      <c r="H51" s="44">
        <v>3.5459999999999998</v>
      </c>
      <c r="I51" s="44">
        <v>-3.2109999999999999</v>
      </c>
      <c r="J51" s="44">
        <v>4.569</v>
      </c>
      <c r="M51" s="4">
        <v>230</v>
      </c>
      <c r="N51" s="26">
        <f t="shared" si="2"/>
        <v>-4.4729999999999995E-3</v>
      </c>
      <c r="O51" s="25">
        <f t="shared" si="2"/>
        <v>-3.909E-2</v>
      </c>
      <c r="P51" s="26">
        <f t="shared" si="2"/>
        <v>-1.21E-2</v>
      </c>
      <c r="Q51" s="25">
        <f t="shared" si="2"/>
        <v>-8.5779999999999995E-2</v>
      </c>
      <c r="R51" s="26">
        <f t="shared" si="2"/>
        <v>1.0129999999999998E-2</v>
      </c>
      <c r="S51" s="25">
        <f t="shared" si="2"/>
        <v>3.5459999999999998E-2</v>
      </c>
      <c r="T51" s="26">
        <f t="shared" si="2"/>
        <v>-3.211E-2</v>
      </c>
      <c r="U51" s="29">
        <f t="shared" si="1"/>
        <v>4.5690000000000001E-2</v>
      </c>
    </row>
    <row r="52" spans="2:21" x14ac:dyDescent="0.25">
      <c r="B52" s="15">
        <v>235</v>
      </c>
      <c r="C52" s="44">
        <v>-1.405</v>
      </c>
      <c r="D52" s="44">
        <v>-4.1399999999999997</v>
      </c>
      <c r="E52" s="44">
        <v>-0.93430000000000002</v>
      </c>
      <c r="F52" s="44">
        <v>-8.7650000000000006</v>
      </c>
      <c r="G52" s="44">
        <v>0.77139999999999997</v>
      </c>
      <c r="H52" s="44">
        <v>4.4219999999999997</v>
      </c>
      <c r="I52" s="44">
        <v>-3.27</v>
      </c>
      <c r="J52" s="44">
        <v>4.8959999999999999</v>
      </c>
      <c r="M52" s="4">
        <v>235</v>
      </c>
      <c r="N52" s="26">
        <f t="shared" si="2"/>
        <v>-1.405E-2</v>
      </c>
      <c r="O52" s="25">
        <f t="shared" si="2"/>
        <v>-4.1399999999999999E-2</v>
      </c>
      <c r="P52" s="26">
        <f t="shared" si="2"/>
        <v>-9.3430000000000006E-3</v>
      </c>
      <c r="Q52" s="25">
        <f t="shared" si="2"/>
        <v>-8.7650000000000006E-2</v>
      </c>
      <c r="R52" s="26">
        <f t="shared" si="2"/>
        <v>7.7139999999999995E-3</v>
      </c>
      <c r="S52" s="25">
        <f t="shared" si="2"/>
        <v>4.4219999999999995E-2</v>
      </c>
      <c r="T52" s="26">
        <f t="shared" si="2"/>
        <v>-3.27E-2</v>
      </c>
      <c r="U52" s="29">
        <f t="shared" si="1"/>
        <v>4.8959999999999997E-2</v>
      </c>
    </row>
    <row r="53" spans="2:21" x14ac:dyDescent="0.25">
      <c r="B53" s="15">
        <v>240</v>
      </c>
      <c r="C53" s="44">
        <v>-2.306</v>
      </c>
      <c r="D53" s="44">
        <v>-4.47</v>
      </c>
      <c r="E53" s="44">
        <v>-0.75770000000000004</v>
      </c>
      <c r="F53" s="44">
        <v>-8.7279999999999998</v>
      </c>
      <c r="G53" s="44">
        <v>0.3871</v>
      </c>
      <c r="H53" s="44">
        <v>4.4790000000000001</v>
      </c>
      <c r="I53" s="44">
        <v>-3.5089999999999999</v>
      </c>
      <c r="J53" s="44">
        <v>5.3520000000000003</v>
      </c>
      <c r="M53" s="4">
        <v>240</v>
      </c>
      <c r="N53" s="26">
        <f t="shared" si="2"/>
        <v>-2.3060000000000001E-2</v>
      </c>
      <c r="O53" s="25">
        <f t="shared" si="2"/>
        <v>-4.4699999999999997E-2</v>
      </c>
      <c r="P53" s="26">
        <f t="shared" si="2"/>
        <v>-7.5770000000000004E-3</v>
      </c>
      <c r="Q53" s="25">
        <f t="shared" si="2"/>
        <v>-8.7279999999999996E-2</v>
      </c>
      <c r="R53" s="26">
        <f t="shared" si="2"/>
        <v>3.8709999999999999E-3</v>
      </c>
      <c r="S53" s="25">
        <f t="shared" si="2"/>
        <v>4.4790000000000003E-2</v>
      </c>
      <c r="T53" s="26">
        <f t="shared" si="2"/>
        <v>-3.5089999999999996E-2</v>
      </c>
      <c r="U53" s="29">
        <f t="shared" si="1"/>
        <v>5.3520000000000005E-2</v>
      </c>
    </row>
    <row r="54" spans="2:21" x14ac:dyDescent="0.25">
      <c r="B54" s="15">
        <v>245</v>
      </c>
      <c r="C54" s="44">
        <v>-3.1680000000000001</v>
      </c>
      <c r="D54" s="44">
        <v>-4.8680000000000003</v>
      </c>
      <c r="E54" s="44">
        <v>-0.64680000000000004</v>
      </c>
      <c r="F54" s="44">
        <v>-8.5429999999999993</v>
      </c>
      <c r="G54" s="44">
        <v>0.73109999999999997</v>
      </c>
      <c r="H54" s="44">
        <v>4.4029999999999996</v>
      </c>
      <c r="I54" s="44">
        <v>-3.8679999999999999</v>
      </c>
      <c r="J54" s="44">
        <v>5.8949999999999996</v>
      </c>
      <c r="M54" s="4">
        <v>245</v>
      </c>
      <c r="N54" s="26">
        <f t="shared" si="2"/>
        <v>-3.168E-2</v>
      </c>
      <c r="O54" s="25">
        <f t="shared" si="2"/>
        <v>-4.8680000000000001E-2</v>
      </c>
      <c r="P54" s="26">
        <f t="shared" si="2"/>
        <v>-6.4680000000000007E-3</v>
      </c>
      <c r="Q54" s="25">
        <f t="shared" si="2"/>
        <v>-8.5429999999999992E-2</v>
      </c>
      <c r="R54" s="26">
        <f t="shared" si="2"/>
        <v>7.3109999999999998E-3</v>
      </c>
      <c r="S54" s="25">
        <f t="shared" si="2"/>
        <v>4.4029999999999993E-2</v>
      </c>
      <c r="T54" s="26">
        <f t="shared" si="2"/>
        <v>-3.8679999999999999E-2</v>
      </c>
      <c r="U54" s="29">
        <f t="shared" si="1"/>
        <v>5.8949999999999995E-2</v>
      </c>
    </row>
    <row r="55" spans="2:21" x14ac:dyDescent="0.25">
      <c r="B55" s="15">
        <v>250</v>
      </c>
      <c r="C55" s="45"/>
      <c r="D55" s="45"/>
      <c r="E55" s="45"/>
      <c r="F55" s="45"/>
      <c r="G55" s="45"/>
      <c r="H55" s="45"/>
      <c r="I55" s="45"/>
      <c r="J55" s="45"/>
      <c r="K55" s="45"/>
      <c r="M55" s="4">
        <v>250</v>
      </c>
      <c r="N55" s="26">
        <v>-3.168E-2</v>
      </c>
      <c r="O55" s="25">
        <v>-4.8680000000000001E-2</v>
      </c>
      <c r="P55" s="26">
        <v>-6.4680000000000007E-3</v>
      </c>
      <c r="Q55" s="25">
        <v>-8.5429999999999992E-2</v>
      </c>
      <c r="R55" s="26">
        <v>7.3109999999999998E-3</v>
      </c>
      <c r="S55" s="25">
        <v>4.4029999999999993E-2</v>
      </c>
      <c r="T55" s="26">
        <v>-3.8679999999999999E-2</v>
      </c>
      <c r="U55" s="29">
        <v>5.8949999999999995E-2</v>
      </c>
    </row>
    <row r="56" spans="2:21" ht="15.75" thickBot="1" x14ac:dyDescent="0.3">
      <c r="B56" s="15">
        <v>255</v>
      </c>
      <c r="C56" s="45"/>
      <c r="D56" s="45"/>
      <c r="E56" s="45"/>
      <c r="F56" s="45"/>
      <c r="G56" s="45"/>
      <c r="H56" s="45"/>
      <c r="I56" s="45"/>
      <c r="J56" s="45"/>
      <c r="K56" s="45"/>
      <c r="L56" s="44">
        <v>0</v>
      </c>
      <c r="M56" s="5">
        <v>255</v>
      </c>
      <c r="N56" s="31">
        <v>-3.168E-2</v>
      </c>
      <c r="O56" s="27">
        <v>-4.8680000000000001E-2</v>
      </c>
      <c r="P56" s="31">
        <v>-6.4680000000000007E-3</v>
      </c>
      <c r="Q56" s="27">
        <v>-8.5429999999999992E-2</v>
      </c>
      <c r="R56" s="31">
        <v>7.3109999999999998E-3</v>
      </c>
      <c r="S56" s="27">
        <v>4.4029999999999993E-2</v>
      </c>
      <c r="T56" s="31">
        <v>-3.8679999999999999E-2</v>
      </c>
      <c r="U56" s="30">
        <v>5.8949999999999995E-2</v>
      </c>
    </row>
    <row r="58" spans="2:21" ht="15.75" thickBot="1" x14ac:dyDescent="0.3">
      <c r="P58" s="63" t="s">
        <v>31</v>
      </c>
      <c r="Q58" s="63"/>
      <c r="R58" s="63"/>
      <c r="S58" s="63"/>
    </row>
    <row r="59" spans="2:21" x14ac:dyDescent="0.25">
      <c r="M59" s="55"/>
      <c r="N59" s="2" t="s">
        <v>29</v>
      </c>
      <c r="O59" s="47" t="s">
        <v>28</v>
      </c>
      <c r="P59" s="2" t="s">
        <v>29</v>
      </c>
      <c r="Q59" s="2" t="s">
        <v>28</v>
      </c>
      <c r="R59" s="46" t="s">
        <v>29</v>
      </c>
      <c r="S59" s="47" t="s">
        <v>30</v>
      </c>
      <c r="T59" s="2" t="s">
        <v>29</v>
      </c>
      <c r="U59" s="3" t="s">
        <v>28</v>
      </c>
    </row>
    <row r="60" spans="2:21" ht="15.75" thickBot="1" x14ac:dyDescent="0.3">
      <c r="M60" s="56" t="s">
        <v>27</v>
      </c>
      <c r="N60" s="50">
        <v>35983</v>
      </c>
      <c r="O60" s="48">
        <v>35983</v>
      </c>
      <c r="P60" s="50">
        <v>35984</v>
      </c>
      <c r="Q60" s="50">
        <v>35984</v>
      </c>
      <c r="R60" s="49">
        <v>35843</v>
      </c>
      <c r="S60" s="48">
        <v>35843</v>
      </c>
      <c r="T60" s="50">
        <v>35844</v>
      </c>
      <c r="U60" s="51">
        <v>35844</v>
      </c>
    </row>
    <row r="61" spans="2:21" x14ac:dyDescent="0.25">
      <c r="M61" s="57">
        <v>0</v>
      </c>
      <c r="N61" s="6"/>
      <c r="O61" s="6"/>
      <c r="P61" s="6"/>
      <c r="Q61" s="6"/>
      <c r="R61" s="6"/>
      <c r="S61" s="6"/>
      <c r="T61" s="6"/>
      <c r="U61" s="58"/>
    </row>
    <row r="62" spans="2:21" x14ac:dyDescent="0.25">
      <c r="M62" s="57">
        <f>(M7-M6)/$N$2+M61</f>
        <v>50</v>
      </c>
      <c r="N62" s="6">
        <f>(N8-N6)/($M63-$M61)</f>
        <v>0</v>
      </c>
      <c r="O62" s="6">
        <f t="shared" ref="O62:U62" si="3">(O8-O6)/($M63-$M61)</f>
        <v>0</v>
      </c>
      <c r="P62" s="6">
        <f t="shared" si="3"/>
        <v>0</v>
      </c>
      <c r="Q62" s="6">
        <f t="shared" si="3"/>
        <v>0</v>
      </c>
      <c r="R62" s="6">
        <f t="shared" si="3"/>
        <v>0</v>
      </c>
      <c r="S62" s="6">
        <f t="shared" si="3"/>
        <v>0</v>
      </c>
      <c r="T62" s="6">
        <f t="shared" si="3"/>
        <v>0</v>
      </c>
      <c r="U62" s="6">
        <f t="shared" si="3"/>
        <v>0</v>
      </c>
    </row>
    <row r="63" spans="2:21" x14ac:dyDescent="0.25">
      <c r="M63" s="57">
        <f t="shared" ref="M63:M111" si="4">(M8-M7)/$N$2+M62</f>
        <v>100</v>
      </c>
      <c r="N63" s="6">
        <f t="shared" ref="N63:N110" si="5">(N9-N7)/($M64-$M62)</f>
        <v>2.2400000000000002E-4</v>
      </c>
      <c r="O63" s="6">
        <f t="shared" ref="O63:O110" si="6">(O9-O7)/($M64-$M62)</f>
        <v>8.4799999999999947E-5</v>
      </c>
      <c r="P63" s="6">
        <f t="shared" ref="P63:P110" si="7">(P9-P7)/($M64-$M62)</f>
        <v>2.8899999999999954E-4</v>
      </c>
      <c r="Q63" s="6">
        <f t="shared" ref="Q63:Q110" si="8">(Q9-Q7)/($M64-$M62)</f>
        <v>2.5425999999999997E-4</v>
      </c>
      <c r="R63" s="6">
        <f t="shared" ref="R63:R110" si="9">(R9-R7)/($M64-$M62)</f>
        <v>-2.1699999999999996E-4</v>
      </c>
      <c r="S63" s="6">
        <f t="shared" ref="S63:S110" si="10">(S9-S7)/($M64-$M62)</f>
        <v>-1.6000000000000015E-4</v>
      </c>
      <c r="T63" s="6">
        <f t="shared" ref="T63:T110" si="11">(T9-T7)/($M64-$M62)</f>
        <v>-4.8210000000000008E-5</v>
      </c>
      <c r="U63" s="6">
        <f t="shared" ref="U63:U110" si="12">(U9-U7)/($M64-$M62)</f>
        <v>8.1999999999999987E-5</v>
      </c>
    </row>
    <row r="64" spans="2:21" x14ac:dyDescent="0.25">
      <c r="M64" s="57">
        <f t="shared" si="4"/>
        <v>150</v>
      </c>
      <c r="N64" s="6">
        <f t="shared" si="5"/>
        <v>2.8900000000000009E-4</v>
      </c>
      <c r="O64" s="6">
        <f t="shared" si="6"/>
        <v>9.5000000000000019E-5</v>
      </c>
      <c r="P64" s="6">
        <f t="shared" si="7"/>
        <v>6.2699999999999974E-4</v>
      </c>
      <c r="Q64" s="6">
        <f t="shared" si="8"/>
        <v>3.1466000000000003E-4</v>
      </c>
      <c r="R64" s="6">
        <f t="shared" si="9"/>
        <v>-3.720000000000001E-4</v>
      </c>
      <c r="S64" s="6">
        <f t="shared" si="10"/>
        <v>-2.560000000000001E-4</v>
      </c>
      <c r="T64" s="6">
        <f t="shared" si="11"/>
        <v>-4.4180000000000001E-5</v>
      </c>
      <c r="U64" s="6">
        <f t="shared" si="12"/>
        <v>1.2700000000000002E-4</v>
      </c>
    </row>
    <row r="65" spans="13:21" x14ac:dyDescent="0.25">
      <c r="M65" s="57">
        <f t="shared" si="4"/>
        <v>200</v>
      </c>
      <c r="N65" s="6">
        <f t="shared" si="5"/>
        <v>8.3999999999999914E-5</v>
      </c>
      <c r="O65" s="6">
        <f t="shared" si="6"/>
        <v>1.0100000000000039E-5</v>
      </c>
      <c r="P65" s="6">
        <f t="shared" si="7"/>
        <v>6.5700000000000036E-4</v>
      </c>
      <c r="Q65" s="6">
        <f t="shared" si="8"/>
        <v>4.2699999999999994E-5</v>
      </c>
      <c r="R65" s="6">
        <f t="shared" si="9"/>
        <v>-2.9999999999999997E-4</v>
      </c>
      <c r="S65" s="6">
        <f t="shared" si="10"/>
        <v>-1.7199999999999993E-4</v>
      </c>
      <c r="T65" s="6">
        <f t="shared" si="11"/>
        <v>1.8763999999999999E-5</v>
      </c>
      <c r="U65" s="6">
        <f t="shared" si="12"/>
        <v>7.3000000000000013E-5</v>
      </c>
    </row>
    <row r="66" spans="13:21" x14ac:dyDescent="0.25">
      <c r="M66" s="57">
        <f t="shared" si="4"/>
        <v>250</v>
      </c>
      <c r="N66" s="6">
        <f t="shared" si="5"/>
        <v>1.3999999999999846E-5</v>
      </c>
      <c r="O66" s="6">
        <f t="shared" si="6"/>
        <v>3.2999999999999908E-5</v>
      </c>
      <c r="P66" s="6">
        <f t="shared" si="7"/>
        <v>5.1299999999999989E-4</v>
      </c>
      <c r="Q66" s="6">
        <f t="shared" si="8"/>
        <v>-1.5398000000000001E-4</v>
      </c>
      <c r="R66" s="6">
        <f t="shared" si="9"/>
        <v>-2.4699999999999999E-4</v>
      </c>
      <c r="S66" s="6">
        <f t="shared" si="10"/>
        <v>-1.4699999999999991E-4</v>
      </c>
      <c r="T66" s="6">
        <f t="shared" si="11"/>
        <v>2.0016999999999998E-5</v>
      </c>
      <c r="U66" s="6">
        <f t="shared" si="12"/>
        <v>2.700000000000008E-5</v>
      </c>
    </row>
    <row r="67" spans="13:21" x14ac:dyDescent="0.25">
      <c r="M67" s="57">
        <f t="shared" si="4"/>
        <v>300</v>
      </c>
      <c r="N67" s="6">
        <f t="shared" si="5"/>
        <v>7.0000000000000617E-6</v>
      </c>
      <c r="O67" s="6">
        <f t="shared" si="6"/>
        <v>1.9699999999999994E-5</v>
      </c>
      <c r="P67" s="6">
        <f t="shared" si="7"/>
        <v>3.0100000000000016E-4</v>
      </c>
      <c r="Q67" s="6">
        <f t="shared" si="8"/>
        <v>-2.0886900000000001E-4</v>
      </c>
      <c r="R67" s="6">
        <f t="shared" si="9"/>
        <v>-1.6399999999999997E-4</v>
      </c>
      <c r="S67" s="6">
        <f t="shared" si="10"/>
        <v>-1.2499999999999984E-4</v>
      </c>
      <c r="T67" s="6">
        <f t="shared" si="11"/>
        <v>-2.1394000000000002E-5</v>
      </c>
      <c r="U67" s="6">
        <f t="shared" si="12"/>
        <v>-5.0000000000000046E-6</v>
      </c>
    </row>
    <row r="68" spans="13:21" x14ac:dyDescent="0.25">
      <c r="M68" s="57">
        <f t="shared" si="4"/>
        <v>350</v>
      </c>
      <c r="N68" s="6">
        <f t="shared" si="5"/>
        <v>3.2999999999999975E-5</v>
      </c>
      <c r="O68" s="6">
        <f t="shared" si="6"/>
        <v>-5.7899999999999964E-5</v>
      </c>
      <c r="P68" s="6">
        <f t="shared" si="7"/>
        <v>1.5700000000000048E-4</v>
      </c>
      <c r="Q68" s="6">
        <f t="shared" si="8"/>
        <v>-1.0271000000000001E-4</v>
      </c>
      <c r="R68" s="6">
        <f t="shared" si="9"/>
        <v>-9.7999999999999753E-5</v>
      </c>
      <c r="S68" s="6">
        <f t="shared" si="10"/>
        <v>-9.5999999999999975E-5</v>
      </c>
      <c r="T68" s="6">
        <f t="shared" si="11"/>
        <v>-7.4657E-5</v>
      </c>
      <c r="U68" s="6">
        <f t="shared" si="12"/>
        <v>-1.1000000000000176E-5</v>
      </c>
    </row>
    <row r="69" spans="13:21" x14ac:dyDescent="0.25">
      <c r="M69" s="57">
        <f t="shared" si="4"/>
        <v>400</v>
      </c>
      <c r="N69" s="6">
        <f t="shared" si="5"/>
        <v>8.7000000000000136E-5</v>
      </c>
      <c r="O69" s="6">
        <f t="shared" si="6"/>
        <v>-1.149E-4</v>
      </c>
      <c r="P69" s="6">
        <f t="shared" si="7"/>
        <v>3.2999999999999698E-5</v>
      </c>
      <c r="Q69" s="6">
        <f t="shared" si="8"/>
        <v>-1.0335099999999999E-4</v>
      </c>
      <c r="R69" s="6">
        <f t="shared" si="9"/>
        <v>-1.21E-4</v>
      </c>
      <c r="S69" s="6">
        <f t="shared" si="10"/>
        <v>-1.2400000000000009E-4</v>
      </c>
      <c r="T69" s="6">
        <f t="shared" si="11"/>
        <v>-7.771E-5</v>
      </c>
      <c r="U69" s="6">
        <f t="shared" si="12"/>
        <v>1.6000000000000182E-5</v>
      </c>
    </row>
    <row r="70" spans="13:21" x14ac:dyDescent="0.25">
      <c r="M70" s="57">
        <f t="shared" si="4"/>
        <v>450</v>
      </c>
      <c r="N70" s="6">
        <f t="shared" si="5"/>
        <v>1.4800000000000007E-4</v>
      </c>
      <c r="O70" s="6">
        <f t="shared" si="6"/>
        <v>-1.1280000000000006E-4</v>
      </c>
      <c r="P70" s="6">
        <f t="shared" si="7"/>
        <v>-6.6000000000000507E-5</v>
      </c>
      <c r="Q70" s="6">
        <f t="shared" si="8"/>
        <v>-1.7461000000000001E-4</v>
      </c>
      <c r="R70" s="6">
        <f t="shared" si="9"/>
        <v>-1.5400000000000025E-4</v>
      </c>
      <c r="S70" s="6">
        <f t="shared" si="10"/>
        <v>-1.5170000000000003E-4</v>
      </c>
      <c r="T70" s="6">
        <f t="shared" si="11"/>
        <v>-6.3009999999999981E-5</v>
      </c>
      <c r="U70" s="6">
        <f t="shared" si="12"/>
        <v>3.8000000000000253E-5</v>
      </c>
    </row>
    <row r="71" spans="13:21" x14ac:dyDescent="0.25">
      <c r="M71" s="57">
        <f t="shared" si="4"/>
        <v>500</v>
      </c>
      <c r="N71" s="6">
        <f t="shared" si="5"/>
        <v>1.8799999999999983E-4</v>
      </c>
      <c r="O71" s="6">
        <f t="shared" si="6"/>
        <v>-4.279999999999999E-5</v>
      </c>
      <c r="P71" s="6">
        <f t="shared" si="7"/>
        <v>-1.4500000000000014E-4</v>
      </c>
      <c r="Q71" s="6">
        <f t="shared" si="8"/>
        <v>-2.4508E-4</v>
      </c>
      <c r="R71" s="6">
        <f t="shared" si="9"/>
        <v>-1.1800000000000005E-4</v>
      </c>
      <c r="S71" s="6">
        <f t="shared" si="10"/>
        <v>-1.1940000000000006E-4</v>
      </c>
      <c r="T71" s="6">
        <f t="shared" si="11"/>
        <v>-7.1979999999999999E-5</v>
      </c>
      <c r="U71" s="6">
        <f t="shared" si="12"/>
        <v>1.5999999999999904E-5</v>
      </c>
    </row>
    <row r="72" spans="13:21" x14ac:dyDescent="0.25">
      <c r="M72" s="57">
        <f t="shared" si="4"/>
        <v>550</v>
      </c>
      <c r="N72" s="6">
        <f t="shared" si="5"/>
        <v>1.2500000000000011E-4</v>
      </c>
      <c r="O72" s="6">
        <f t="shared" si="6"/>
        <v>1.5000000000001123E-6</v>
      </c>
      <c r="P72" s="6">
        <f t="shared" si="7"/>
        <v>-2.5399999999999978E-4</v>
      </c>
      <c r="Q72" s="6">
        <f t="shared" si="8"/>
        <v>-2.5889999999999995E-4</v>
      </c>
      <c r="R72" s="6">
        <f t="shared" si="9"/>
        <v>-7.2000000000000124E-5</v>
      </c>
      <c r="S72" s="6">
        <f t="shared" si="10"/>
        <v>-1.314E-4</v>
      </c>
      <c r="T72" s="6">
        <f t="shared" si="11"/>
        <v>-4.0300000000000004E-5</v>
      </c>
      <c r="U72" s="6">
        <f t="shared" si="12"/>
        <v>-1.0000000000001675E-6</v>
      </c>
    </row>
    <row r="73" spans="13:21" x14ac:dyDescent="0.25">
      <c r="M73" s="57">
        <f t="shared" si="4"/>
        <v>600</v>
      </c>
      <c r="N73" s="6">
        <f t="shared" si="5"/>
        <v>-2.0000000000000571E-6</v>
      </c>
      <c r="O73" s="6">
        <f t="shared" si="6"/>
        <v>-1.0000000000000285E-6</v>
      </c>
      <c r="P73" s="6">
        <f t="shared" si="7"/>
        <v>-3.3099999999999964E-4</v>
      </c>
      <c r="Q73" s="6">
        <f t="shared" si="8"/>
        <v>-2.0139999999999999E-4</v>
      </c>
      <c r="R73" s="6">
        <f t="shared" si="9"/>
        <v>-2.0999999999999907E-5</v>
      </c>
      <c r="S73" s="6">
        <f t="shared" si="10"/>
        <v>-1.786E-4</v>
      </c>
      <c r="T73" s="6">
        <f t="shared" si="11"/>
        <v>1.0699999999999981E-5</v>
      </c>
      <c r="U73" s="6">
        <f t="shared" si="12"/>
        <v>-2.0000000000000571E-6</v>
      </c>
    </row>
    <row r="74" spans="13:21" x14ac:dyDescent="0.25">
      <c r="M74" s="57">
        <f t="shared" si="4"/>
        <v>650</v>
      </c>
      <c r="N74" s="6">
        <f t="shared" si="5"/>
        <v>-1.1300000000000032E-4</v>
      </c>
      <c r="O74" s="6">
        <f t="shared" si="6"/>
        <v>-2.7800000000000046E-5</v>
      </c>
      <c r="P74" s="6">
        <f t="shared" si="7"/>
        <v>-3.3899999999999984E-4</v>
      </c>
      <c r="Q74" s="6">
        <f t="shared" si="8"/>
        <v>-8.5200000000000065E-5</v>
      </c>
      <c r="R74" s="6">
        <f t="shared" si="9"/>
        <v>8.4000000000000185E-5</v>
      </c>
      <c r="S74" s="6">
        <f t="shared" si="10"/>
        <v>-2.2260000000000002E-4</v>
      </c>
      <c r="T74" s="6">
        <f t="shared" si="11"/>
        <v>4.3599999999999996E-5</v>
      </c>
      <c r="U74" s="6">
        <f t="shared" si="12"/>
        <v>1.2999999999999957E-5</v>
      </c>
    </row>
    <row r="75" spans="13:21" x14ac:dyDescent="0.25">
      <c r="M75" s="57">
        <f t="shared" si="4"/>
        <v>700</v>
      </c>
      <c r="N75" s="6">
        <f t="shared" si="5"/>
        <v>-1.2199999999999989E-4</v>
      </c>
      <c r="O75" s="6">
        <f t="shared" si="6"/>
        <v>-8.8000000000000025E-5</v>
      </c>
      <c r="P75" s="6">
        <f t="shared" si="7"/>
        <v>-2.980000000000002E-4</v>
      </c>
      <c r="Q75" s="6">
        <f t="shared" si="8"/>
        <v>2.6999999999999941E-5</v>
      </c>
      <c r="R75" s="6">
        <f t="shared" si="9"/>
        <v>2.319999999999997E-4</v>
      </c>
      <c r="S75" s="6">
        <f t="shared" si="10"/>
        <v>-2.1749999999999992E-4</v>
      </c>
      <c r="T75" s="6">
        <f t="shared" si="11"/>
        <v>2.73E-5</v>
      </c>
      <c r="U75" s="6">
        <f t="shared" si="12"/>
        <v>7.0000000000000617E-6</v>
      </c>
    </row>
    <row r="76" spans="13:21" x14ac:dyDescent="0.25">
      <c r="M76" s="57">
        <f t="shared" si="4"/>
        <v>750</v>
      </c>
      <c r="N76" s="6">
        <f t="shared" si="5"/>
        <v>-1.6999999999999793E-5</v>
      </c>
      <c r="O76" s="6">
        <f t="shared" si="6"/>
        <v>-1.5170000000000003E-4</v>
      </c>
      <c r="P76" s="6">
        <f t="shared" si="7"/>
        <v>-2.4100000000000011E-4</v>
      </c>
      <c r="Q76" s="6">
        <f t="shared" si="8"/>
        <v>6.8700000000000084E-5</v>
      </c>
      <c r="R76" s="6">
        <f t="shared" si="9"/>
        <v>3.4499999999999977E-4</v>
      </c>
      <c r="S76" s="6">
        <f t="shared" si="10"/>
        <v>-1.6099999999999996E-4</v>
      </c>
      <c r="T76" s="6">
        <f t="shared" si="11"/>
        <v>-3.15E-5</v>
      </c>
      <c r="U76" s="6">
        <f t="shared" si="12"/>
        <v>-2.3999999999999855E-5</v>
      </c>
    </row>
    <row r="77" spans="13:21" x14ac:dyDescent="0.25">
      <c r="M77" s="57">
        <f t="shared" si="4"/>
        <v>800</v>
      </c>
      <c r="N77" s="6">
        <f t="shared" si="5"/>
        <v>3.599999999999992E-5</v>
      </c>
      <c r="O77" s="6">
        <f t="shared" si="6"/>
        <v>-2.5165000000000002E-4</v>
      </c>
      <c r="P77" s="6">
        <f t="shared" si="7"/>
        <v>-1.9100000000000006E-4</v>
      </c>
      <c r="Q77" s="6">
        <f t="shared" si="8"/>
        <v>6.6400000000000001E-5</v>
      </c>
      <c r="R77" s="6">
        <f t="shared" si="9"/>
        <v>3.6500000000000004E-4</v>
      </c>
      <c r="S77" s="6">
        <f t="shared" si="10"/>
        <v>-1.2970000000000004E-4</v>
      </c>
      <c r="T77" s="6">
        <f t="shared" si="11"/>
        <v>-1.7689999999999996E-4</v>
      </c>
      <c r="U77" s="6">
        <f t="shared" si="12"/>
        <v>-1.6399999999999997E-4</v>
      </c>
    </row>
    <row r="78" spans="13:21" x14ac:dyDescent="0.25">
      <c r="M78" s="57">
        <f t="shared" si="4"/>
        <v>850</v>
      </c>
      <c r="N78" s="6">
        <f t="shared" si="5"/>
        <v>3.2999999999999975E-5</v>
      </c>
      <c r="O78" s="6">
        <f t="shared" si="6"/>
        <v>-2.8729999999999999E-4</v>
      </c>
      <c r="P78" s="6">
        <f t="shared" si="7"/>
        <v>-1.5600000000000002E-4</v>
      </c>
      <c r="Q78" s="6">
        <f t="shared" si="8"/>
        <v>3.7799999999999916E-5</v>
      </c>
      <c r="R78" s="6">
        <f t="shared" si="9"/>
        <v>3.6700000000000036E-4</v>
      </c>
      <c r="S78" s="6">
        <f t="shared" si="10"/>
        <v>-1.0750000000000002E-4</v>
      </c>
      <c r="T78" s="6">
        <f t="shared" si="11"/>
        <v>-3.0999999999999995E-4</v>
      </c>
      <c r="U78" s="6">
        <f t="shared" si="12"/>
        <v>-3.030000000000001E-4</v>
      </c>
    </row>
    <row r="79" spans="13:21" x14ac:dyDescent="0.25">
      <c r="M79" s="57">
        <f t="shared" si="4"/>
        <v>900</v>
      </c>
      <c r="N79" s="6">
        <f t="shared" si="5"/>
        <v>0</v>
      </c>
      <c r="O79" s="6">
        <f t="shared" si="6"/>
        <v>-1.9036000000000001E-4</v>
      </c>
      <c r="P79" s="6">
        <f t="shared" si="7"/>
        <v>-1.3699999999999989E-4</v>
      </c>
      <c r="Q79" s="6">
        <f t="shared" si="8"/>
        <v>1.350000000000004E-5</v>
      </c>
      <c r="R79" s="6">
        <f t="shared" si="9"/>
        <v>4.3300000000000006E-4</v>
      </c>
      <c r="S79" s="6">
        <f t="shared" si="10"/>
        <v>-7.3700000000000016E-5</v>
      </c>
      <c r="T79" s="6">
        <f t="shared" si="11"/>
        <v>-3.3809999999999998E-4</v>
      </c>
      <c r="U79" s="6">
        <f t="shared" si="12"/>
        <v>-3.2899999999999997E-4</v>
      </c>
    </row>
    <row r="80" spans="13:21" x14ac:dyDescent="0.25">
      <c r="M80" s="57">
        <f t="shared" si="4"/>
        <v>950</v>
      </c>
      <c r="N80" s="6">
        <f t="shared" si="5"/>
        <v>-7.3999999999999901E-5</v>
      </c>
      <c r="O80" s="6">
        <f t="shared" si="6"/>
        <v>-7.3400000000000009E-5</v>
      </c>
      <c r="P80" s="6">
        <f t="shared" si="7"/>
        <v>-9.2999999999999753E-5</v>
      </c>
      <c r="Q80" s="6">
        <f t="shared" si="8"/>
        <v>2.8000000000000249E-6</v>
      </c>
      <c r="R80" s="6">
        <f t="shared" si="9"/>
        <v>5.1099999999999995E-4</v>
      </c>
      <c r="S80" s="6">
        <f t="shared" si="10"/>
        <v>-1.460000000000003E-5</v>
      </c>
      <c r="T80" s="6">
        <f t="shared" si="11"/>
        <v>-2.5040000000000007E-4</v>
      </c>
      <c r="U80" s="6">
        <f t="shared" si="12"/>
        <v>-2.5309999999999986E-4</v>
      </c>
    </row>
    <row r="81" spans="13:21" x14ac:dyDescent="0.25">
      <c r="M81" s="57">
        <f t="shared" si="4"/>
        <v>1000</v>
      </c>
      <c r="N81" s="6">
        <f t="shared" si="5"/>
        <v>-1.3799999999999978E-4</v>
      </c>
      <c r="O81" s="6">
        <f t="shared" si="6"/>
        <v>6.930000000000009E-6</v>
      </c>
      <c r="P81" s="6">
        <f t="shared" si="7"/>
        <v>-6.1999999999999827E-5</v>
      </c>
      <c r="Q81" s="6">
        <f t="shared" si="8"/>
        <v>1.0900000000000007E-5</v>
      </c>
      <c r="R81" s="6">
        <f t="shared" si="9"/>
        <v>5.6529999999999992E-4</v>
      </c>
      <c r="S81" s="6">
        <f t="shared" si="10"/>
        <v>2.689999999999998E-5</v>
      </c>
      <c r="T81" s="6">
        <f t="shared" si="11"/>
        <v>-1.099E-4</v>
      </c>
      <c r="U81" s="6">
        <f t="shared" si="12"/>
        <v>-1.5370000000000008E-4</v>
      </c>
    </row>
    <row r="82" spans="13:21" x14ac:dyDescent="0.25">
      <c r="M82" s="57">
        <f t="shared" si="4"/>
        <v>1050</v>
      </c>
      <c r="N82" s="6">
        <f t="shared" si="5"/>
        <v>-1.3800000000000007E-4</v>
      </c>
      <c r="O82" s="6">
        <f t="shared" si="6"/>
        <v>5.6030000000000011E-5</v>
      </c>
      <c r="P82" s="6">
        <f t="shared" si="7"/>
        <v>-9.8000000000000037E-5</v>
      </c>
      <c r="Q82" s="6">
        <f t="shared" si="8"/>
        <v>2.7700000000000016E-5</v>
      </c>
      <c r="R82" s="6">
        <f t="shared" si="9"/>
        <v>5.9699999999999987E-4</v>
      </c>
      <c r="S82" s="6">
        <f t="shared" si="10"/>
        <v>1.3000000000000511E-6</v>
      </c>
      <c r="T82" s="6">
        <f t="shared" si="11"/>
        <v>-3.4399999999999989E-5</v>
      </c>
      <c r="U82" s="6">
        <f t="shared" si="12"/>
        <v>-2.0180000000000011E-4</v>
      </c>
    </row>
    <row r="83" spans="13:21" x14ac:dyDescent="0.25">
      <c r="M83" s="57">
        <f t="shared" si="4"/>
        <v>1100</v>
      </c>
      <c r="N83" s="6">
        <f t="shared" si="5"/>
        <v>-1.520000000000002E-4</v>
      </c>
      <c r="O83" s="6">
        <f t="shared" si="6"/>
        <v>5.0109999999999993E-5</v>
      </c>
      <c r="P83" s="6">
        <f t="shared" si="7"/>
        <v>-1.3800000000000035E-4</v>
      </c>
      <c r="Q83" s="6">
        <f t="shared" si="8"/>
        <v>2.3299999999999987E-5</v>
      </c>
      <c r="R83" s="6">
        <f t="shared" si="9"/>
        <v>5.8450000000000006E-4</v>
      </c>
      <c r="S83" s="6">
        <f t="shared" si="10"/>
        <v>-6.6199999999999969E-5</v>
      </c>
      <c r="T83" s="6">
        <f t="shared" si="11"/>
        <v>1.0020000000000001E-4</v>
      </c>
      <c r="U83" s="6">
        <f t="shared" si="12"/>
        <v>-2.1829999999999994E-4</v>
      </c>
    </row>
    <row r="84" spans="13:21" x14ac:dyDescent="0.25">
      <c r="M84" s="57">
        <f t="shared" si="4"/>
        <v>1150</v>
      </c>
      <c r="N84" s="6">
        <f t="shared" si="5"/>
        <v>-1.9299999999999984E-4</v>
      </c>
      <c r="O84" s="6">
        <f t="shared" si="6"/>
        <v>-5.7300000000000061E-6</v>
      </c>
      <c r="P84" s="6">
        <f t="shared" si="7"/>
        <v>-1.4900000000000023E-4</v>
      </c>
      <c r="Q84" s="6">
        <f t="shared" si="8"/>
        <v>-5.3000000000000272E-6</v>
      </c>
      <c r="R84" s="6">
        <f t="shared" si="9"/>
        <v>5.3644000000000001E-4</v>
      </c>
      <c r="S84" s="6">
        <f t="shared" si="10"/>
        <v>-1.314E-4</v>
      </c>
      <c r="T84" s="6">
        <f t="shared" si="11"/>
        <v>2.5870000000000005E-4</v>
      </c>
      <c r="U84" s="6">
        <f t="shared" si="12"/>
        <v>-1.5150000000000005E-4</v>
      </c>
    </row>
    <row r="85" spans="13:21" x14ac:dyDescent="0.25">
      <c r="M85" s="57">
        <f t="shared" si="4"/>
        <v>1200</v>
      </c>
      <c r="N85" s="6">
        <f t="shared" si="5"/>
        <v>-1.8699999999999994E-4</v>
      </c>
      <c r="O85" s="6">
        <f t="shared" si="6"/>
        <v>-2.0219999999999996E-5</v>
      </c>
      <c r="P85" s="6">
        <f t="shared" si="7"/>
        <v>-1.8199999999999965E-4</v>
      </c>
      <c r="Q85" s="6">
        <f t="shared" si="8"/>
        <v>-5.2800000000000003E-5</v>
      </c>
      <c r="R85" s="6">
        <f t="shared" si="9"/>
        <v>4.5769999999999996E-4</v>
      </c>
      <c r="S85" s="6">
        <f t="shared" si="10"/>
        <v>-1.6750000000000001E-4</v>
      </c>
      <c r="T85" s="6">
        <f t="shared" si="11"/>
        <v>3.1929999999999995E-4</v>
      </c>
      <c r="U85" s="6">
        <f t="shared" si="12"/>
        <v>-1.2909999999999997E-4</v>
      </c>
    </row>
    <row r="86" spans="13:21" x14ac:dyDescent="0.25">
      <c r="M86" s="57">
        <f t="shared" si="4"/>
        <v>1250</v>
      </c>
      <c r="N86" s="6">
        <f t="shared" si="5"/>
        <v>-1.8199999999999995E-4</v>
      </c>
      <c r="O86" s="6">
        <f t="shared" si="6"/>
        <v>-1.8260000000000005E-5</v>
      </c>
      <c r="P86" s="6">
        <f t="shared" si="7"/>
        <v>-2.1999999999999993E-4</v>
      </c>
      <c r="Q86" s="6">
        <f t="shared" si="8"/>
        <v>-8.8500000000000037E-5</v>
      </c>
      <c r="R86" s="6">
        <f t="shared" si="9"/>
        <v>3.2486E-4</v>
      </c>
      <c r="S86" s="6">
        <f t="shared" si="10"/>
        <v>-1.6384000000000003E-4</v>
      </c>
      <c r="T86" s="6">
        <f t="shared" si="11"/>
        <v>2.942E-4</v>
      </c>
      <c r="U86" s="6">
        <f t="shared" si="12"/>
        <v>-1.3639999999999998E-4</v>
      </c>
    </row>
    <row r="87" spans="13:21" x14ac:dyDescent="0.25">
      <c r="M87" s="57">
        <f t="shared" si="4"/>
        <v>1300</v>
      </c>
      <c r="N87" s="6">
        <f t="shared" si="5"/>
        <v>-2.2699999999999999E-4</v>
      </c>
      <c r="O87" s="6">
        <f t="shared" si="6"/>
        <v>-3.2979999999999999E-5</v>
      </c>
      <c r="P87" s="6">
        <f t="shared" si="7"/>
        <v>-2.4300000000000016E-4</v>
      </c>
      <c r="Q87" s="6">
        <f t="shared" si="8"/>
        <v>-8.7600000000000042E-5</v>
      </c>
      <c r="R87" s="6">
        <f t="shared" si="9"/>
        <v>1.418E-4</v>
      </c>
      <c r="S87" s="6">
        <f t="shared" si="10"/>
        <v>-1.2935400000000001E-4</v>
      </c>
      <c r="T87" s="6">
        <f t="shared" si="11"/>
        <v>2.3847000000000007E-4</v>
      </c>
      <c r="U87" s="6">
        <f t="shared" si="12"/>
        <v>-1.4410000000000003E-4</v>
      </c>
    </row>
    <row r="88" spans="13:21" x14ac:dyDescent="0.25">
      <c r="M88" s="57">
        <f t="shared" si="4"/>
        <v>1350</v>
      </c>
      <c r="N88" s="6">
        <f t="shared" si="5"/>
        <v>-2.6000000000000025E-4</v>
      </c>
      <c r="O88" s="6">
        <f t="shared" si="6"/>
        <v>-3.3039999999999995E-5</v>
      </c>
      <c r="P88" s="6">
        <f t="shared" si="7"/>
        <v>-2.3200000000000011E-4</v>
      </c>
      <c r="Q88" s="6">
        <f t="shared" si="8"/>
        <v>-7.1299999999999903E-5</v>
      </c>
      <c r="R88" s="6">
        <f t="shared" si="9"/>
        <v>-2.5300000000000008E-5</v>
      </c>
      <c r="S88" s="6">
        <f t="shared" si="10"/>
        <v>-6.8780000000000002E-5</v>
      </c>
      <c r="T88" s="6">
        <f t="shared" si="11"/>
        <v>1.3258999999999998E-4</v>
      </c>
      <c r="U88" s="6">
        <f t="shared" si="12"/>
        <v>-1.1469999999999997E-4</v>
      </c>
    </row>
    <row r="89" spans="13:21" x14ac:dyDescent="0.25">
      <c r="M89" s="57">
        <f t="shared" si="4"/>
        <v>1400</v>
      </c>
      <c r="N89" s="6">
        <f t="shared" si="5"/>
        <v>-2.6400000000000007E-4</v>
      </c>
      <c r="O89" s="6">
        <f t="shared" si="6"/>
        <v>-2.3929999999999993E-5</v>
      </c>
      <c r="P89" s="6">
        <f t="shared" si="7"/>
        <v>-2.0360000000000004E-4</v>
      </c>
      <c r="Q89" s="6">
        <f t="shared" si="8"/>
        <v>-5.35999999999999E-5</v>
      </c>
      <c r="R89" s="6">
        <f t="shared" si="9"/>
        <v>-9.4099999999999983E-5</v>
      </c>
      <c r="S89" s="6">
        <f t="shared" si="10"/>
        <v>-9.3510000000000008E-6</v>
      </c>
      <c r="T89" s="6">
        <f t="shared" si="11"/>
        <v>3.2949999999999988E-5</v>
      </c>
      <c r="U89" s="6">
        <f t="shared" si="12"/>
        <v>-6.5799999999999987E-5</v>
      </c>
    </row>
    <row r="90" spans="13:21" x14ac:dyDescent="0.25">
      <c r="M90" s="57">
        <f t="shared" si="4"/>
        <v>1450</v>
      </c>
      <c r="N90" s="6">
        <f t="shared" si="5"/>
        <v>-2.4300000000000002E-4</v>
      </c>
      <c r="O90" s="6">
        <f t="shared" si="6"/>
        <v>-3.0799999999999996E-5</v>
      </c>
      <c r="P90" s="6">
        <f t="shared" si="7"/>
        <v>-2.0839999999999997E-4</v>
      </c>
      <c r="Q90" s="6">
        <f t="shared" si="8"/>
        <v>-5.9700000000000103E-5</v>
      </c>
      <c r="R90" s="6">
        <f t="shared" si="9"/>
        <v>-9.379999999999999E-5</v>
      </c>
      <c r="S90" s="6">
        <f t="shared" si="10"/>
        <v>4.8749999999999999E-5</v>
      </c>
      <c r="T90" s="6">
        <f t="shared" si="11"/>
        <v>-3.1169999999999988E-5</v>
      </c>
      <c r="U90" s="6">
        <f t="shared" si="12"/>
        <v>-2.5100000000000017E-5</v>
      </c>
    </row>
    <row r="91" spans="13:21" x14ac:dyDescent="0.25">
      <c r="M91" s="57">
        <f t="shared" si="4"/>
        <v>1500</v>
      </c>
      <c r="N91" s="6">
        <f t="shared" si="5"/>
        <v>-1.999999999999999E-4</v>
      </c>
      <c r="O91" s="6">
        <f t="shared" si="6"/>
        <v>-4.4800000000000012E-5</v>
      </c>
      <c r="P91" s="6">
        <f t="shared" si="7"/>
        <v>-2.0839999999999997E-4</v>
      </c>
      <c r="Q91" s="6">
        <f t="shared" si="8"/>
        <v>-6.8800000000000046E-5</v>
      </c>
      <c r="R91" s="6">
        <f t="shared" si="9"/>
        <v>-4.3599999999999996E-5</v>
      </c>
      <c r="S91" s="6">
        <f t="shared" si="10"/>
        <v>7.8545000000000001E-5</v>
      </c>
      <c r="T91" s="6">
        <f t="shared" si="11"/>
        <v>-7.4320000000000007E-5</v>
      </c>
      <c r="U91" s="6">
        <f t="shared" si="12"/>
        <v>1.5699999999999985E-5</v>
      </c>
    </row>
    <row r="92" spans="13:21" x14ac:dyDescent="0.25">
      <c r="M92" s="57">
        <f t="shared" si="4"/>
        <v>1550</v>
      </c>
      <c r="N92" s="6">
        <f t="shared" si="5"/>
        <v>-1.6000000000000001E-4</v>
      </c>
      <c r="O92" s="6">
        <f t="shared" si="6"/>
        <v>-5.6300000000000013E-5</v>
      </c>
      <c r="P92" s="6">
        <f t="shared" si="7"/>
        <v>-1.9299999999999997E-4</v>
      </c>
      <c r="Q92" s="6">
        <f t="shared" si="8"/>
        <v>-7.0500000000000006E-5</v>
      </c>
      <c r="R92" s="6">
        <f t="shared" si="9"/>
        <v>2.0400000000000001E-5</v>
      </c>
      <c r="S92" s="6">
        <f t="shared" si="10"/>
        <v>6.3969999999999999E-5</v>
      </c>
      <c r="T92" s="6">
        <f t="shared" si="11"/>
        <v>-8.4920000000000007E-5</v>
      </c>
      <c r="U92" s="6">
        <f t="shared" si="12"/>
        <v>4.0700000000000007E-5</v>
      </c>
    </row>
    <row r="93" spans="13:21" x14ac:dyDescent="0.25">
      <c r="M93" s="57">
        <f t="shared" si="4"/>
        <v>1600</v>
      </c>
      <c r="N93" s="6">
        <f t="shared" si="5"/>
        <v>-1.4860000000000012E-4</v>
      </c>
      <c r="O93" s="6">
        <f t="shared" si="6"/>
        <v>-6.2000000000000003E-5</v>
      </c>
      <c r="P93" s="6">
        <f t="shared" si="7"/>
        <v>-1.9390000000000005E-4</v>
      </c>
      <c r="Q93" s="6">
        <f t="shared" si="8"/>
        <v>-6.8600000000000055E-5</v>
      </c>
      <c r="R93" s="6">
        <f t="shared" si="9"/>
        <v>1.3299999999999996E-5</v>
      </c>
      <c r="S93" s="6">
        <f t="shared" si="10"/>
        <v>7.1659999999999988E-5</v>
      </c>
      <c r="T93" s="6">
        <f t="shared" si="11"/>
        <v>-5.6099999999999988E-5</v>
      </c>
      <c r="U93" s="6">
        <f t="shared" si="12"/>
        <v>5.2999999999999925E-6</v>
      </c>
    </row>
    <row r="94" spans="13:21" x14ac:dyDescent="0.25">
      <c r="M94" s="57">
        <f t="shared" si="4"/>
        <v>1650</v>
      </c>
      <c r="N94" s="6">
        <f t="shared" si="5"/>
        <v>-1.4799999999999994E-4</v>
      </c>
      <c r="O94" s="6">
        <f t="shared" si="6"/>
        <v>-7.0099999999999983E-5</v>
      </c>
      <c r="P94" s="6">
        <f t="shared" si="7"/>
        <v>-2.0409999999999997E-4</v>
      </c>
      <c r="Q94" s="6">
        <f t="shared" si="8"/>
        <v>-6.6599999999999857E-5</v>
      </c>
      <c r="R94" s="6">
        <f t="shared" si="9"/>
        <v>-2.5599999999999999E-5</v>
      </c>
      <c r="S94" s="6">
        <f t="shared" si="10"/>
        <v>5.5099999999999991E-5</v>
      </c>
      <c r="T94" s="6">
        <f t="shared" si="11"/>
        <v>-8.9999999999999799E-6</v>
      </c>
      <c r="U94" s="6">
        <f t="shared" si="12"/>
        <v>-4.6599999999999974E-5</v>
      </c>
    </row>
    <row r="95" spans="13:21" x14ac:dyDescent="0.25">
      <c r="M95" s="57">
        <f t="shared" si="4"/>
        <v>1700</v>
      </c>
      <c r="N95" s="6">
        <f t="shared" si="5"/>
        <v>-1.3559999999999988E-4</v>
      </c>
      <c r="O95" s="6">
        <f t="shared" si="6"/>
        <v>-8.7899999999999955E-5</v>
      </c>
      <c r="P95" s="6">
        <f t="shared" si="7"/>
        <v>-2.1159999999999999E-4</v>
      </c>
      <c r="Q95" s="6">
        <f t="shared" si="8"/>
        <v>-6.8199999999999923E-5</v>
      </c>
      <c r="R95" s="6">
        <f t="shared" si="9"/>
        <v>-4.1140000000000016E-5</v>
      </c>
      <c r="S95" s="6">
        <f t="shared" si="10"/>
        <v>-2.009999999999998E-5</v>
      </c>
      <c r="T95" s="6">
        <f t="shared" si="11"/>
        <v>2.6099999999999977E-5</v>
      </c>
      <c r="U95" s="6">
        <f t="shared" si="12"/>
        <v>-6.2499999999999988E-5</v>
      </c>
    </row>
    <row r="96" spans="13:21" x14ac:dyDescent="0.25">
      <c r="M96" s="57">
        <f>(M41-M40)/$N$2+M95</f>
        <v>1750</v>
      </c>
      <c r="N96" s="6">
        <f t="shared" si="5"/>
        <v>-1.4730000000000006E-4</v>
      </c>
      <c r="O96" s="6">
        <f t="shared" si="6"/>
        <v>-8.4800000000000015E-5</v>
      </c>
      <c r="P96" s="6">
        <f t="shared" si="7"/>
        <v>-2.0680000000000004E-4</v>
      </c>
      <c r="Q96" s="6">
        <f t="shared" si="8"/>
        <v>-5.4000000000000161E-5</v>
      </c>
      <c r="R96" s="6">
        <f t="shared" si="9"/>
        <v>-5.8470000000000014E-5</v>
      </c>
      <c r="S96" s="6">
        <f t="shared" si="10"/>
        <v>-7.6999999999999805E-6</v>
      </c>
      <c r="T96" s="6">
        <f t="shared" si="11"/>
        <v>5.0099999999999991E-5</v>
      </c>
      <c r="U96" s="6">
        <f t="shared" si="12"/>
        <v>-3.0600000000000019E-5</v>
      </c>
    </row>
    <row r="97" spans="13:21" x14ac:dyDescent="0.25">
      <c r="M97" s="57">
        <f t="shared" si="4"/>
        <v>1800</v>
      </c>
      <c r="N97" s="6">
        <f t="shared" si="5"/>
        <v>-1.6290000000000014E-4</v>
      </c>
      <c r="O97" s="6">
        <f t="shared" si="6"/>
        <v>-6.5899999999999989E-5</v>
      </c>
      <c r="P97" s="6">
        <f t="shared" si="7"/>
        <v>-1.8219999999999996E-4</v>
      </c>
      <c r="Q97" s="6">
        <f t="shared" si="8"/>
        <v>-3.1600000000000097E-5</v>
      </c>
      <c r="R97" s="6">
        <f t="shared" si="9"/>
        <v>-6.9529999999999993E-5</v>
      </c>
      <c r="S97" s="6">
        <f t="shared" si="10"/>
        <v>6.3999999999999984E-5</v>
      </c>
      <c r="T97" s="6">
        <f t="shared" si="11"/>
        <v>4.2300000000000012E-5</v>
      </c>
      <c r="U97" s="6">
        <f t="shared" si="12"/>
        <v>2.2500000000000018E-5</v>
      </c>
    </row>
    <row r="98" spans="13:21" x14ac:dyDescent="0.25">
      <c r="M98" s="57">
        <f t="shared" si="4"/>
        <v>1850</v>
      </c>
      <c r="N98" s="6">
        <f t="shared" si="5"/>
        <v>-1.2770000000000004E-4</v>
      </c>
      <c r="O98" s="6">
        <f t="shared" si="6"/>
        <v>-5.4799999999999916E-5</v>
      </c>
      <c r="P98" s="6">
        <f t="shared" si="7"/>
        <v>-1.1459999999999998E-4</v>
      </c>
      <c r="Q98" s="6">
        <f t="shared" si="8"/>
        <v>-1.1199999999999961E-5</v>
      </c>
      <c r="R98" s="6">
        <f t="shared" si="9"/>
        <v>-7.6919999999999989E-5</v>
      </c>
      <c r="S98" s="6">
        <f t="shared" si="10"/>
        <v>7.7200000000000033E-5</v>
      </c>
      <c r="T98" s="6">
        <f t="shared" si="11"/>
        <v>-1.380000000000001E-5</v>
      </c>
      <c r="U98" s="6">
        <f t="shared" si="12"/>
        <v>3.8899999999999997E-5</v>
      </c>
    </row>
    <row r="99" spans="13:21" x14ac:dyDescent="0.25">
      <c r="M99" s="57">
        <f t="shared" si="4"/>
        <v>1900</v>
      </c>
      <c r="N99" s="6">
        <f t="shared" si="5"/>
        <v>-1.190999999999999E-4</v>
      </c>
      <c r="O99" s="6">
        <f t="shared" si="6"/>
        <v>-4.4300000000000101E-5</v>
      </c>
      <c r="P99" s="6">
        <f t="shared" si="7"/>
        <v>-7.7200000000000006E-5</v>
      </c>
      <c r="Q99" s="6">
        <f t="shared" si="8"/>
        <v>1.4300000000000146E-5</v>
      </c>
      <c r="R99" s="6">
        <f t="shared" si="9"/>
        <v>-2.8930000000000003E-5</v>
      </c>
      <c r="S99" s="6">
        <f t="shared" si="10"/>
        <v>7.5400000000000017E-5</v>
      </c>
      <c r="T99" s="6">
        <f t="shared" si="11"/>
        <v>-5.8299999999999981E-5</v>
      </c>
      <c r="U99" s="6">
        <f t="shared" si="12"/>
        <v>4.1500000000000006E-5</v>
      </c>
    </row>
    <row r="100" spans="13:21" x14ac:dyDescent="0.25">
      <c r="M100" s="57">
        <f t="shared" si="4"/>
        <v>1950</v>
      </c>
      <c r="N100" s="6">
        <f t="shared" si="5"/>
        <v>-1.5799999999999994E-4</v>
      </c>
      <c r="O100" s="6">
        <f t="shared" si="6"/>
        <v>-3.6800000000000027E-5</v>
      </c>
      <c r="P100" s="6">
        <f t="shared" si="7"/>
        <v>-1.0185E-4</v>
      </c>
      <c r="Q100" s="6">
        <f t="shared" si="8"/>
        <v>3.4799999999999972E-5</v>
      </c>
      <c r="R100" s="6">
        <f t="shared" si="9"/>
        <v>5.8270000000000003E-5</v>
      </c>
      <c r="S100" s="6">
        <f t="shared" si="10"/>
        <v>7.4200000000000001E-5</v>
      </c>
      <c r="T100" s="6">
        <f t="shared" si="11"/>
        <v>-5.6800000000000012E-5</v>
      </c>
      <c r="U100" s="6">
        <f t="shared" si="12"/>
        <v>3.7800000000000024E-5</v>
      </c>
    </row>
    <row r="101" spans="13:21" x14ac:dyDescent="0.25">
      <c r="M101" s="57">
        <f t="shared" si="4"/>
        <v>2000</v>
      </c>
      <c r="N101" s="6">
        <f t="shared" si="5"/>
        <v>-1.7600000000000005E-4</v>
      </c>
      <c r="O101" s="6">
        <f t="shared" si="6"/>
        <v>-2.3799999999999931E-5</v>
      </c>
      <c r="P101" s="6">
        <f t="shared" si="7"/>
        <v>-1.0821000000000001E-4</v>
      </c>
      <c r="Q101" s="6">
        <f t="shared" si="8"/>
        <v>4.3199999999999905E-5</v>
      </c>
      <c r="R101" s="6">
        <f t="shared" si="9"/>
        <v>8.6970000000000002E-5</v>
      </c>
      <c r="S101" s="6">
        <f t="shared" si="10"/>
        <v>5.590000000000001E-5</v>
      </c>
      <c r="T101" s="6">
        <f t="shared" si="11"/>
        <v>-5.4499999999999997E-5</v>
      </c>
      <c r="U101" s="6">
        <f t="shared" si="12"/>
        <v>9.3500000000000009E-5</v>
      </c>
    </row>
    <row r="102" spans="13:21" x14ac:dyDescent="0.25">
      <c r="M102" s="57">
        <f t="shared" si="4"/>
        <v>2050</v>
      </c>
      <c r="N102" s="6">
        <f t="shared" si="5"/>
        <v>-1.8679999999999999E-4</v>
      </c>
      <c r="O102" s="6">
        <f t="shared" si="6"/>
        <v>2.5999999999999632E-6</v>
      </c>
      <c r="P102" s="6">
        <f t="shared" si="7"/>
        <v>-1.0152999999999999E-4</v>
      </c>
      <c r="Q102" s="6">
        <f t="shared" si="8"/>
        <v>3.3900000000000038E-5</v>
      </c>
      <c r="R102" s="6">
        <f t="shared" si="9"/>
        <v>6.3059999999999996E-5</v>
      </c>
      <c r="S102" s="6">
        <f t="shared" si="10"/>
        <v>4.2299999999999978E-5</v>
      </c>
      <c r="T102" s="6">
        <f t="shared" si="11"/>
        <v>-4.4299999999999999E-5</v>
      </c>
      <c r="U102" s="6">
        <f t="shared" si="12"/>
        <v>1.3979999999999998E-4</v>
      </c>
    </row>
    <row r="103" spans="13:21" x14ac:dyDescent="0.25">
      <c r="M103" s="57">
        <f t="shared" si="4"/>
        <v>2100</v>
      </c>
      <c r="N103" s="6">
        <f t="shared" si="5"/>
        <v>-2.0789999999999998E-4</v>
      </c>
      <c r="O103" s="6">
        <f t="shared" si="6"/>
        <v>4.35E-5</v>
      </c>
      <c r="P103" s="6">
        <f t="shared" si="7"/>
        <v>-9.3540000000000016E-5</v>
      </c>
      <c r="Q103" s="6">
        <f t="shared" si="8"/>
        <v>1.0000000000000009E-5</v>
      </c>
      <c r="R103" s="6">
        <f t="shared" si="9"/>
        <v>6.7029999999999987E-5</v>
      </c>
      <c r="S103" s="6">
        <f t="shared" si="10"/>
        <v>5.6900000000000007E-5</v>
      </c>
      <c r="T103" s="6">
        <f t="shared" si="11"/>
        <v>-2.3200000000000025E-5</v>
      </c>
      <c r="U103" s="6">
        <f t="shared" si="12"/>
        <v>1.1249999999999993E-4</v>
      </c>
    </row>
    <row r="104" spans="13:21" x14ac:dyDescent="0.25">
      <c r="M104" s="57">
        <f t="shared" si="4"/>
        <v>2150</v>
      </c>
      <c r="N104" s="6">
        <f t="shared" si="5"/>
        <v>-2.3205999999999997E-4</v>
      </c>
      <c r="O104" s="6">
        <f t="shared" si="6"/>
        <v>4.6199999999999991E-5</v>
      </c>
      <c r="P104" s="6">
        <f t="shared" si="7"/>
        <v>-7.1219999999999999E-5</v>
      </c>
      <c r="Q104" s="6">
        <f t="shared" si="8"/>
        <v>-4.7900000000000026E-5</v>
      </c>
      <c r="R104" s="6">
        <f t="shared" si="9"/>
        <v>4.036E-5</v>
      </c>
      <c r="S104" s="6">
        <f t="shared" si="10"/>
        <v>1.129999999999999E-5</v>
      </c>
      <c r="T104" s="6">
        <f t="shared" si="11"/>
        <v>-3.4399999999999989E-5</v>
      </c>
      <c r="U104" s="6">
        <f t="shared" si="12"/>
        <v>7.5300000000000014E-5</v>
      </c>
    </row>
    <row r="105" spans="13:21" x14ac:dyDescent="0.25">
      <c r="M105" s="57">
        <f>(M50-M49)/$N$2+M104</f>
        <v>2200</v>
      </c>
      <c r="N105" s="6">
        <f t="shared" si="5"/>
        <v>-2.4063000000000001E-4</v>
      </c>
      <c r="O105" s="6">
        <f t="shared" si="6"/>
        <v>1.2899999999999995E-5</v>
      </c>
      <c r="P105" s="6">
        <f t="shared" si="7"/>
        <v>-3.9349999999999994E-5</v>
      </c>
      <c r="Q105" s="6">
        <f t="shared" si="8"/>
        <v>-9.4599999999999968E-5</v>
      </c>
      <c r="R105" s="6">
        <f t="shared" si="9"/>
        <v>-3.6000000000000008E-5</v>
      </c>
      <c r="S105" s="6">
        <f t="shared" si="10"/>
        <v>-2.0300000000000039E-5</v>
      </c>
      <c r="T105" s="6">
        <f t="shared" si="11"/>
        <v>-5.8299999999999981E-5</v>
      </c>
      <c r="U105" s="6">
        <f t="shared" si="12"/>
        <v>5.1400000000000057E-5</v>
      </c>
    </row>
    <row r="106" spans="13:21" x14ac:dyDescent="0.25">
      <c r="M106" s="57">
        <f t="shared" si="4"/>
        <v>2250</v>
      </c>
      <c r="N106" s="6">
        <f t="shared" si="5"/>
        <v>-2.1463999999999999E-4</v>
      </c>
      <c r="O106" s="6">
        <f t="shared" si="6"/>
        <v>-2.2399999999999989E-5</v>
      </c>
      <c r="P106" s="6">
        <f t="shared" si="7"/>
        <v>1.5069999999999996E-5</v>
      </c>
      <c r="Q106" s="6">
        <f t="shared" si="8"/>
        <v>-6.7600000000000017E-5</v>
      </c>
      <c r="R106" s="6">
        <f t="shared" si="9"/>
        <v>-5.6160000000000004E-5</v>
      </c>
      <c r="S106" s="6">
        <f t="shared" si="10"/>
        <v>8.9599999999999955E-5</v>
      </c>
      <c r="T106" s="6">
        <f t="shared" si="11"/>
        <v>-3.5099999999999993E-5</v>
      </c>
      <c r="U106" s="6">
        <f t="shared" si="12"/>
        <v>5.689999999999994E-5</v>
      </c>
    </row>
    <row r="107" spans="13:21" x14ac:dyDescent="0.25">
      <c r="M107" s="57">
        <f t="shared" si="4"/>
        <v>2300</v>
      </c>
      <c r="N107" s="6">
        <f t="shared" si="5"/>
        <v>-1.8586999999999998E-4</v>
      </c>
      <c r="O107" s="6">
        <f t="shared" si="6"/>
        <v>-5.6099999999999968E-5</v>
      </c>
      <c r="P107" s="6">
        <f t="shared" si="7"/>
        <v>4.5229999999999992E-5</v>
      </c>
      <c r="Q107" s="6">
        <f t="shared" si="8"/>
        <v>-1.5000000000000014E-5</v>
      </c>
      <c r="R107" s="6">
        <f t="shared" si="9"/>
        <v>-6.2589999999999995E-5</v>
      </c>
      <c r="S107" s="6">
        <f t="shared" si="10"/>
        <v>9.3300000000000045E-5</v>
      </c>
      <c r="T107" s="6">
        <f t="shared" si="11"/>
        <v>-2.9799999999999965E-5</v>
      </c>
      <c r="U107" s="6">
        <f t="shared" si="12"/>
        <v>7.8300000000000033E-5</v>
      </c>
    </row>
    <row r="108" spans="13:21" x14ac:dyDescent="0.25">
      <c r="M108" s="57">
        <f t="shared" si="4"/>
        <v>2350</v>
      </c>
      <c r="N108" s="6">
        <f t="shared" si="5"/>
        <v>-1.763E-4</v>
      </c>
      <c r="O108" s="6">
        <f t="shared" si="6"/>
        <v>-7.2800000000000021E-5</v>
      </c>
      <c r="P108" s="6">
        <f t="shared" si="7"/>
        <v>2.8750000000000001E-5</v>
      </c>
      <c r="Q108" s="6">
        <f t="shared" si="8"/>
        <v>2.2200000000000136E-5</v>
      </c>
      <c r="R108" s="6">
        <f t="shared" si="9"/>
        <v>-4.029999999999997E-6</v>
      </c>
      <c r="S108" s="6">
        <f t="shared" si="10"/>
        <v>-1.9000000000000267E-6</v>
      </c>
      <c r="T108" s="6">
        <f t="shared" si="11"/>
        <v>-5.979999999999999E-5</v>
      </c>
      <c r="U108" s="6">
        <f t="shared" si="12"/>
        <v>9.9899999999999989E-5</v>
      </c>
    </row>
    <row r="109" spans="13:21" x14ac:dyDescent="0.25">
      <c r="M109" s="57">
        <f t="shared" si="4"/>
        <v>2400</v>
      </c>
      <c r="N109" s="6">
        <f t="shared" si="5"/>
        <v>-8.6199999999999995E-5</v>
      </c>
      <c r="O109" s="6">
        <f t="shared" si="6"/>
        <v>-3.9800000000000046E-5</v>
      </c>
      <c r="P109" s="6">
        <f t="shared" si="7"/>
        <v>1.1089999999999997E-5</v>
      </c>
      <c r="Q109" s="6">
        <f t="shared" si="8"/>
        <v>1.8500000000000043E-5</v>
      </c>
      <c r="R109" s="6">
        <f t="shared" si="9"/>
        <v>3.4399999999999996E-5</v>
      </c>
      <c r="S109" s="6">
        <f t="shared" si="10"/>
        <v>-7.6000000000001068E-6</v>
      </c>
      <c r="T109" s="6">
        <f t="shared" si="11"/>
        <v>-3.5900000000000032E-5</v>
      </c>
      <c r="U109" s="6">
        <f t="shared" si="12"/>
        <v>5.4299999999999904E-5</v>
      </c>
    </row>
    <row r="110" spans="13:21" x14ac:dyDescent="0.25">
      <c r="M110" s="57">
        <f t="shared" si="4"/>
        <v>2450</v>
      </c>
      <c r="N110" s="6">
        <f t="shared" si="5"/>
        <v>0</v>
      </c>
      <c r="O110" s="6">
        <f t="shared" si="6"/>
        <v>0</v>
      </c>
      <c r="P110" s="6">
        <f t="shared" si="7"/>
        <v>0</v>
      </c>
      <c r="Q110" s="6">
        <f t="shared" si="8"/>
        <v>0</v>
      </c>
      <c r="R110" s="6">
        <f t="shared" si="9"/>
        <v>0</v>
      </c>
      <c r="S110" s="6">
        <f t="shared" si="10"/>
        <v>0</v>
      </c>
      <c r="T110" s="6">
        <f t="shared" si="11"/>
        <v>0</v>
      </c>
      <c r="U110" s="6">
        <f t="shared" si="12"/>
        <v>0</v>
      </c>
    </row>
    <row r="111" spans="13:21" ht="15.75" thickBot="1" x14ac:dyDescent="0.3">
      <c r="M111" s="59">
        <f t="shared" si="4"/>
        <v>2500</v>
      </c>
      <c r="N111" s="6"/>
      <c r="O111" s="6"/>
      <c r="P111" s="6"/>
      <c r="Q111" s="6"/>
      <c r="R111" s="6"/>
      <c r="S111" s="6"/>
      <c r="T111" s="6"/>
      <c r="U111" s="6"/>
    </row>
    <row r="114" spans="13:21" ht="15.75" thickBot="1" x14ac:dyDescent="0.3"/>
    <row r="115" spans="13:21" x14ac:dyDescent="0.25">
      <c r="N115" s="2" t="s">
        <v>29</v>
      </c>
      <c r="O115" s="47" t="s">
        <v>28</v>
      </c>
      <c r="P115" s="2" t="s">
        <v>29</v>
      </c>
      <c r="Q115" s="2" t="s">
        <v>28</v>
      </c>
      <c r="R115" s="46" t="s">
        <v>29</v>
      </c>
      <c r="S115" s="47" t="s">
        <v>30</v>
      </c>
      <c r="T115" s="2" t="s">
        <v>29</v>
      </c>
      <c r="U115" s="3" t="s">
        <v>28</v>
      </c>
    </row>
    <row r="116" spans="13:21" ht="15.75" thickBot="1" x14ac:dyDescent="0.3">
      <c r="M116" s="44" t="s">
        <v>27</v>
      </c>
      <c r="N116" s="50">
        <v>35983</v>
      </c>
      <c r="O116" s="48">
        <v>35983</v>
      </c>
      <c r="P116" s="50">
        <v>35984</v>
      </c>
      <c r="Q116" s="50">
        <v>35984</v>
      </c>
      <c r="R116" s="49">
        <v>35843</v>
      </c>
      <c r="S116" s="48">
        <v>35843</v>
      </c>
      <c r="T116" s="50">
        <v>35844</v>
      </c>
      <c r="U116" s="51">
        <v>35844</v>
      </c>
    </row>
    <row r="117" spans="13:21" x14ac:dyDescent="0.25">
      <c r="M117" s="44">
        <v>0</v>
      </c>
      <c r="N117" s="44">
        <f>N61/9.8*1000</f>
        <v>0</v>
      </c>
      <c r="O117" s="44">
        <f t="shared" ref="O117:U117" si="13">O61/9.8*1000</f>
        <v>0</v>
      </c>
      <c r="P117" s="44">
        <f t="shared" si="13"/>
        <v>0</v>
      </c>
      <c r="Q117" s="44">
        <f t="shared" si="13"/>
        <v>0</v>
      </c>
      <c r="R117" s="44">
        <f t="shared" si="13"/>
        <v>0</v>
      </c>
      <c r="S117" s="44">
        <f t="shared" si="13"/>
        <v>0</v>
      </c>
      <c r="T117" s="44">
        <f t="shared" si="13"/>
        <v>0</v>
      </c>
      <c r="U117" s="44">
        <f t="shared" si="13"/>
        <v>0</v>
      </c>
    </row>
    <row r="118" spans="13:21" x14ac:dyDescent="0.25">
      <c r="M118" s="44">
        <v>50</v>
      </c>
      <c r="N118" s="44">
        <f t="shared" ref="N118:U118" si="14">N62/9.8*1000</f>
        <v>0</v>
      </c>
      <c r="O118" s="44">
        <f t="shared" si="14"/>
        <v>0</v>
      </c>
      <c r="P118" s="44">
        <f t="shared" si="14"/>
        <v>0</v>
      </c>
      <c r="Q118" s="44">
        <f t="shared" si="14"/>
        <v>0</v>
      </c>
      <c r="R118" s="44">
        <f t="shared" si="14"/>
        <v>0</v>
      </c>
      <c r="S118" s="44">
        <f t="shared" si="14"/>
        <v>0</v>
      </c>
      <c r="T118" s="44">
        <f t="shared" si="14"/>
        <v>0</v>
      </c>
      <c r="U118" s="44">
        <f t="shared" si="14"/>
        <v>0</v>
      </c>
    </row>
    <row r="119" spans="13:21" x14ac:dyDescent="0.25">
      <c r="M119" s="44">
        <v>100</v>
      </c>
      <c r="N119" s="44">
        <f t="shared" ref="N119:U119" si="15">N63/9.8*1000</f>
        <v>2.2857142857142857E-2</v>
      </c>
      <c r="O119" s="44">
        <f t="shared" si="15"/>
        <v>8.6530612244897897E-3</v>
      </c>
      <c r="P119" s="44">
        <f t="shared" si="15"/>
        <v>2.9489795918367298E-2</v>
      </c>
      <c r="Q119" s="44">
        <f t="shared" si="15"/>
        <v>2.5944897959183668E-2</v>
      </c>
      <c r="R119" s="44">
        <f t="shared" si="15"/>
        <v>-2.2142857142857138E-2</v>
      </c>
      <c r="S119" s="44">
        <f t="shared" si="15"/>
        <v>-1.6326530612244913E-2</v>
      </c>
      <c r="T119" s="44">
        <f t="shared" si="15"/>
        <v>-4.9193877551020415E-3</v>
      </c>
      <c r="U119" s="44">
        <f t="shared" si="15"/>
        <v>8.3673469387755082E-3</v>
      </c>
    </row>
    <row r="120" spans="13:21" x14ac:dyDescent="0.25">
      <c r="M120" s="44">
        <v>150</v>
      </c>
      <c r="N120" s="44">
        <f t="shared" ref="N120:U120" si="16">N64/9.8*1000</f>
        <v>2.9489795918367354E-2</v>
      </c>
      <c r="O120" s="44">
        <f t="shared" si="16"/>
        <v>9.6938775510204099E-3</v>
      </c>
      <c r="P120" s="44">
        <f t="shared" si="16"/>
        <v>6.397959183673467E-2</v>
      </c>
      <c r="Q120" s="44">
        <f t="shared" si="16"/>
        <v>3.2108163265306126E-2</v>
      </c>
      <c r="R120" s="44">
        <f t="shared" si="16"/>
        <v>-3.7959183673469392E-2</v>
      </c>
      <c r="S120" s="44">
        <f t="shared" si="16"/>
        <v>-2.6122448979591845E-2</v>
      </c>
      <c r="T120" s="44">
        <f t="shared" si="16"/>
        <v>-4.5081632653061225E-3</v>
      </c>
      <c r="U120" s="44">
        <f t="shared" si="16"/>
        <v>1.2959183673469389E-2</v>
      </c>
    </row>
    <row r="121" spans="13:21" x14ac:dyDescent="0.25">
      <c r="M121" s="44">
        <v>200</v>
      </c>
      <c r="N121" s="44">
        <f t="shared" ref="N121:U121" si="17">N65/9.8*1000</f>
        <v>8.5714285714285632E-3</v>
      </c>
      <c r="O121" s="44">
        <f t="shared" si="17"/>
        <v>1.030612244897963E-3</v>
      </c>
      <c r="P121" s="44">
        <f t="shared" si="17"/>
        <v>6.7040816326530653E-2</v>
      </c>
      <c r="Q121" s="44">
        <f t="shared" si="17"/>
        <v>4.3571428571428563E-3</v>
      </c>
      <c r="R121" s="44">
        <f t="shared" si="17"/>
        <v>-3.0612244897959183E-2</v>
      </c>
      <c r="S121" s="44">
        <f t="shared" si="17"/>
        <v>-1.7551020408163257E-2</v>
      </c>
      <c r="T121" s="44">
        <f t="shared" si="17"/>
        <v>1.9146938775510202E-3</v>
      </c>
      <c r="U121" s="44">
        <f t="shared" si="17"/>
        <v>7.4489795918367347E-3</v>
      </c>
    </row>
    <row r="122" spans="13:21" x14ac:dyDescent="0.25">
      <c r="M122" s="44">
        <v>250</v>
      </c>
      <c r="N122" s="44">
        <f t="shared" ref="N122:U122" si="18">N66/9.8*1000</f>
        <v>1.4285714285714127E-3</v>
      </c>
      <c r="O122" s="44">
        <f t="shared" si="18"/>
        <v>3.3673469387755007E-3</v>
      </c>
      <c r="P122" s="44">
        <f t="shared" si="18"/>
        <v>5.2346938775510193E-2</v>
      </c>
      <c r="Q122" s="44">
        <f t="shared" si="18"/>
        <v>-1.5712244897959183E-2</v>
      </c>
      <c r="R122" s="44">
        <f t="shared" si="18"/>
        <v>-2.5204081632653058E-2</v>
      </c>
      <c r="S122" s="44">
        <f t="shared" si="18"/>
        <v>-1.4999999999999991E-2</v>
      </c>
      <c r="T122" s="44">
        <f t="shared" si="18"/>
        <v>2.0425510204081631E-3</v>
      </c>
      <c r="U122" s="44">
        <f t="shared" si="18"/>
        <v>2.7551020408163348E-3</v>
      </c>
    </row>
    <row r="123" spans="13:21" x14ac:dyDescent="0.25">
      <c r="M123" s="44">
        <v>300</v>
      </c>
      <c r="N123" s="44">
        <f t="shared" ref="N123:U123" si="19">N67/9.8*1000</f>
        <v>7.1428571428572057E-4</v>
      </c>
      <c r="O123" s="44">
        <f t="shared" si="19"/>
        <v>2.0102040816326523E-3</v>
      </c>
      <c r="P123" s="44">
        <f t="shared" si="19"/>
        <v>3.0714285714285732E-2</v>
      </c>
      <c r="Q123" s="44">
        <f t="shared" si="19"/>
        <v>-2.131316326530612E-2</v>
      </c>
      <c r="R123" s="44">
        <f t="shared" si="19"/>
        <v>-1.6734693877551016E-2</v>
      </c>
      <c r="S123" s="44">
        <f t="shared" si="19"/>
        <v>-1.2755102040816309E-2</v>
      </c>
      <c r="T123" s="44">
        <f t="shared" si="19"/>
        <v>-2.1830612244897957E-3</v>
      </c>
      <c r="U123" s="44">
        <f t="shared" si="19"/>
        <v>-5.1020408163265354E-4</v>
      </c>
    </row>
    <row r="124" spans="13:21" x14ac:dyDescent="0.25">
      <c r="M124" s="44">
        <v>350</v>
      </c>
      <c r="N124" s="44">
        <f t="shared" ref="N124:U124" si="20">N68/9.8*1000</f>
        <v>3.3673469387755076E-3</v>
      </c>
      <c r="O124" s="44">
        <f t="shared" si="20"/>
        <v>-5.9081632653061184E-3</v>
      </c>
      <c r="P124" s="44">
        <f t="shared" si="20"/>
        <v>1.6020408163265356E-2</v>
      </c>
      <c r="Q124" s="44">
        <f t="shared" si="20"/>
        <v>-1.048061224489796E-2</v>
      </c>
      <c r="R124" s="44">
        <f t="shared" si="20"/>
        <v>-9.9999999999999742E-3</v>
      </c>
      <c r="S124" s="44">
        <f t="shared" si="20"/>
        <v>-9.7959183673469348E-3</v>
      </c>
      <c r="T124" s="44">
        <f t="shared" si="20"/>
        <v>-7.6180612244897954E-3</v>
      </c>
      <c r="U124" s="44">
        <f t="shared" si="20"/>
        <v>-1.1224489795918547E-3</v>
      </c>
    </row>
    <row r="125" spans="13:21" x14ac:dyDescent="0.25">
      <c r="M125" s="44">
        <v>400</v>
      </c>
      <c r="N125" s="44">
        <f t="shared" ref="N125:U125" si="21">N69/9.8*1000</f>
        <v>8.877551020408176E-3</v>
      </c>
      <c r="O125" s="44">
        <f t="shared" si="21"/>
        <v>-1.1724489795918367E-2</v>
      </c>
      <c r="P125" s="44">
        <f t="shared" si="21"/>
        <v>3.367346938775479E-3</v>
      </c>
      <c r="Q125" s="44">
        <f t="shared" si="21"/>
        <v>-1.0546020408163265E-2</v>
      </c>
      <c r="R125" s="44">
        <f t="shared" si="21"/>
        <v>-1.2346938775510203E-2</v>
      </c>
      <c r="S125" s="44">
        <f t="shared" si="21"/>
        <v>-1.2653061224489804E-2</v>
      </c>
      <c r="T125" s="44">
        <f t="shared" si="21"/>
        <v>-7.9295918367346934E-3</v>
      </c>
      <c r="U125" s="44">
        <f t="shared" si="21"/>
        <v>1.6326530612245083E-3</v>
      </c>
    </row>
    <row r="126" spans="13:21" x14ac:dyDescent="0.25">
      <c r="M126" s="44">
        <v>450</v>
      </c>
      <c r="N126" s="44">
        <f t="shared" ref="N126:U126" si="22">N70/9.8*1000</f>
        <v>1.5102040816326538E-2</v>
      </c>
      <c r="O126" s="44">
        <f t="shared" si="22"/>
        <v>-1.1510204081632657E-2</v>
      </c>
      <c r="P126" s="44">
        <f t="shared" si="22"/>
        <v>-6.7346938775510717E-3</v>
      </c>
      <c r="Q126" s="44">
        <f t="shared" si="22"/>
        <v>-1.781734693877551E-2</v>
      </c>
      <c r="R126" s="44">
        <f t="shared" si="22"/>
        <v>-1.571428571428574E-2</v>
      </c>
      <c r="S126" s="44">
        <f t="shared" si="22"/>
        <v>-1.5479591836734696E-2</v>
      </c>
      <c r="T126" s="44">
        <f t="shared" si="22"/>
        <v>-6.4295918367346921E-3</v>
      </c>
      <c r="U126" s="44">
        <f t="shared" si="22"/>
        <v>3.8775510204081889E-3</v>
      </c>
    </row>
    <row r="127" spans="13:21" x14ac:dyDescent="0.25">
      <c r="M127" s="44">
        <v>500</v>
      </c>
      <c r="N127" s="44">
        <f t="shared" ref="N127:U127" si="23">N71/9.8*1000</f>
        <v>1.9183673469387735E-2</v>
      </c>
      <c r="O127" s="44">
        <f t="shared" si="23"/>
        <v>-4.367346938775509E-3</v>
      </c>
      <c r="P127" s="44">
        <f t="shared" si="23"/>
        <v>-1.4795918367346951E-2</v>
      </c>
      <c r="Q127" s="44">
        <f t="shared" si="23"/>
        <v>-2.5008163265306124E-2</v>
      </c>
      <c r="R127" s="44">
        <f t="shared" si="23"/>
        <v>-1.2040816326530618E-2</v>
      </c>
      <c r="S127" s="44">
        <f t="shared" si="23"/>
        <v>-1.2183673469387759E-2</v>
      </c>
      <c r="T127" s="44">
        <f t="shared" si="23"/>
        <v>-7.344897959183673E-3</v>
      </c>
      <c r="U127" s="44">
        <f t="shared" si="23"/>
        <v>1.6326530612244799E-3</v>
      </c>
    </row>
    <row r="128" spans="13:21" x14ac:dyDescent="0.25">
      <c r="M128" s="44">
        <v>550</v>
      </c>
      <c r="N128" s="44">
        <f t="shared" ref="N128:U128" si="24">N72/9.8*1000</f>
        <v>1.2755102040816337E-2</v>
      </c>
      <c r="O128" s="44">
        <f t="shared" si="24"/>
        <v>1.5306122448980735E-4</v>
      </c>
      <c r="P128" s="44">
        <f t="shared" si="24"/>
        <v>-2.591836734693875E-2</v>
      </c>
      <c r="Q128" s="44">
        <f t="shared" si="24"/>
        <v>-2.6418367346938771E-2</v>
      </c>
      <c r="R128" s="44">
        <f t="shared" si="24"/>
        <v>-7.3469387755102158E-3</v>
      </c>
      <c r="S128" s="44">
        <f t="shared" si="24"/>
        <v>-1.3408163265306122E-2</v>
      </c>
      <c r="T128" s="44">
        <f t="shared" si="24"/>
        <v>-4.1122448979591837E-3</v>
      </c>
      <c r="U128" s="44">
        <f t="shared" si="24"/>
        <v>-1.0204081632654769E-4</v>
      </c>
    </row>
    <row r="129" spans="13:21" x14ac:dyDescent="0.25">
      <c r="M129" s="44">
        <v>600</v>
      </c>
      <c r="N129" s="44">
        <f t="shared" ref="N129:U129" si="25">N73/9.8*1000</f>
        <v>-2.0408163265306703E-4</v>
      </c>
      <c r="O129" s="44">
        <f t="shared" si="25"/>
        <v>-1.0204081632653352E-4</v>
      </c>
      <c r="P129" s="44">
        <f t="shared" si="25"/>
        <v>-3.3775510204081594E-2</v>
      </c>
      <c r="Q129" s="44">
        <f t="shared" si="25"/>
        <v>-2.055102040816326E-2</v>
      </c>
      <c r="R129" s="44">
        <f t="shared" si="25"/>
        <v>-2.1428571428571334E-3</v>
      </c>
      <c r="S129" s="44">
        <f t="shared" si="25"/>
        <v>-1.8224489795918366E-2</v>
      </c>
      <c r="T129" s="44">
        <f t="shared" si="25"/>
        <v>1.0918367346938755E-3</v>
      </c>
      <c r="U129" s="44">
        <f t="shared" si="25"/>
        <v>-2.0408163265306703E-4</v>
      </c>
    </row>
    <row r="130" spans="13:21" x14ac:dyDescent="0.25">
      <c r="M130" s="44">
        <v>650</v>
      </c>
      <c r="N130" s="44">
        <f t="shared" ref="N130:U130" si="26">N74/9.8*1000</f>
        <v>-1.1530612244897992E-2</v>
      </c>
      <c r="O130" s="44">
        <f t="shared" si="26"/>
        <v>-2.8367346938775557E-3</v>
      </c>
      <c r="P130" s="44">
        <f t="shared" si="26"/>
        <v>-3.4591836734693855E-2</v>
      </c>
      <c r="Q130" s="44">
        <f t="shared" si="26"/>
        <v>-8.6938775510204142E-3</v>
      </c>
      <c r="R130" s="44">
        <f t="shared" si="26"/>
        <v>8.5714285714285892E-3</v>
      </c>
      <c r="S130" s="44">
        <f t="shared" si="26"/>
        <v>-2.2714285714285711E-2</v>
      </c>
      <c r="T130" s="44">
        <f t="shared" si="26"/>
        <v>4.4489795918367337E-3</v>
      </c>
      <c r="U130" s="44">
        <f t="shared" si="26"/>
        <v>1.3265306122448935E-3</v>
      </c>
    </row>
    <row r="131" spans="13:21" x14ac:dyDescent="0.25">
      <c r="M131" s="44">
        <v>700</v>
      </c>
      <c r="N131" s="44">
        <f t="shared" ref="N131:U131" si="27">N75/9.8*1000</f>
        <v>-1.2448979591836723E-2</v>
      </c>
      <c r="O131" s="44">
        <f t="shared" si="27"/>
        <v>-8.9795918367346957E-3</v>
      </c>
      <c r="P131" s="44">
        <f t="shared" si="27"/>
        <v>-3.040816326530614E-2</v>
      </c>
      <c r="Q131" s="44">
        <f t="shared" si="27"/>
        <v>2.7551020408163201E-3</v>
      </c>
      <c r="R131" s="44">
        <f t="shared" si="27"/>
        <v>2.367346938775507E-2</v>
      </c>
      <c r="S131" s="44">
        <f t="shared" si="27"/>
        <v>-2.21938775510204E-2</v>
      </c>
      <c r="T131" s="44">
        <f t="shared" si="27"/>
        <v>2.7857142857142855E-3</v>
      </c>
      <c r="U131" s="44">
        <f t="shared" si="27"/>
        <v>7.1428571428572057E-4</v>
      </c>
    </row>
    <row r="132" spans="13:21" x14ac:dyDescent="0.25">
      <c r="M132" s="44">
        <v>750</v>
      </c>
      <c r="N132" s="44">
        <f t="shared" ref="N132:U132" si="28">N76/9.8*1000</f>
        <v>-1.7346938775509991E-3</v>
      </c>
      <c r="O132" s="44">
        <f t="shared" si="28"/>
        <v>-1.5479591836734696E-2</v>
      </c>
      <c r="P132" s="44">
        <f t="shared" si="28"/>
        <v>-2.4591836734693888E-2</v>
      </c>
      <c r="Q132" s="44">
        <f t="shared" si="28"/>
        <v>7.0102040816326606E-3</v>
      </c>
      <c r="R132" s="44">
        <f t="shared" si="28"/>
        <v>3.5204081632653032E-2</v>
      </c>
      <c r="S132" s="44">
        <f t="shared" si="28"/>
        <v>-1.6428571428571421E-2</v>
      </c>
      <c r="T132" s="44">
        <f t="shared" si="28"/>
        <v>-3.2142857142857138E-3</v>
      </c>
      <c r="U132" s="44">
        <f t="shared" si="28"/>
        <v>-2.4489795918367198E-3</v>
      </c>
    </row>
    <row r="133" spans="13:21" x14ac:dyDescent="0.25">
      <c r="M133" s="44">
        <v>800</v>
      </c>
      <c r="N133" s="44">
        <f t="shared" ref="N133:U133" si="29">N77/9.8*1000</f>
        <v>3.6734693877550936E-3</v>
      </c>
      <c r="O133" s="44">
        <f t="shared" si="29"/>
        <v>-2.5678571428571429E-2</v>
      </c>
      <c r="P133" s="44">
        <f t="shared" si="29"/>
        <v>-1.9489795918367352E-2</v>
      </c>
      <c r="Q133" s="44">
        <f t="shared" si="29"/>
        <v>6.775510204081632E-3</v>
      </c>
      <c r="R133" s="44">
        <f t="shared" si="29"/>
        <v>3.7244897959183669E-2</v>
      </c>
      <c r="S133" s="44">
        <f t="shared" si="29"/>
        <v>-1.3234693877551022E-2</v>
      </c>
      <c r="T133" s="44">
        <f t="shared" si="29"/>
        <v>-1.8051020408163261E-2</v>
      </c>
      <c r="U133" s="44">
        <f t="shared" si="29"/>
        <v>-1.6734693877551016E-2</v>
      </c>
    </row>
    <row r="134" spans="13:21" x14ac:dyDescent="0.25">
      <c r="M134" s="44">
        <v>850</v>
      </c>
      <c r="N134" s="44">
        <f t="shared" ref="N134:U134" si="30">N78/9.8*1000</f>
        <v>3.3673469387755076E-3</v>
      </c>
      <c r="O134" s="44">
        <f t="shared" si="30"/>
        <v>-2.9316326530612242E-2</v>
      </c>
      <c r="P134" s="44">
        <f t="shared" si="30"/>
        <v>-1.5918367346938776E-2</v>
      </c>
      <c r="Q134" s="44">
        <f t="shared" si="30"/>
        <v>3.8571428571428485E-3</v>
      </c>
      <c r="R134" s="44">
        <f t="shared" si="30"/>
        <v>3.7448979591836767E-2</v>
      </c>
      <c r="S134" s="44">
        <f t="shared" si="30"/>
        <v>-1.0969387755102042E-2</v>
      </c>
      <c r="T134" s="44">
        <f t="shared" si="30"/>
        <v>-3.1632653061224481E-2</v>
      </c>
      <c r="U134" s="44">
        <f t="shared" si="30"/>
        <v>-3.0918367346938782E-2</v>
      </c>
    </row>
    <row r="135" spans="13:21" x14ac:dyDescent="0.25">
      <c r="M135" s="44">
        <v>900</v>
      </c>
      <c r="N135" s="44">
        <f t="shared" ref="N135:U135" si="31">N79/9.8*1000</f>
        <v>0</v>
      </c>
      <c r="O135" s="44">
        <f t="shared" si="31"/>
        <v>-1.9424489795918369E-2</v>
      </c>
      <c r="P135" s="44">
        <f t="shared" si="31"/>
        <v>-1.3979591836734681E-2</v>
      </c>
      <c r="Q135" s="44">
        <f t="shared" si="31"/>
        <v>1.3775510204081674E-3</v>
      </c>
      <c r="R135" s="44">
        <f t="shared" si="31"/>
        <v>4.4183673469387764E-2</v>
      </c>
      <c r="S135" s="44">
        <f t="shared" si="31"/>
        <v>-7.5204081632653068E-3</v>
      </c>
      <c r="T135" s="44">
        <f t="shared" si="31"/>
        <v>-3.4499999999999996E-2</v>
      </c>
      <c r="U135" s="44">
        <f t="shared" si="31"/>
        <v>-3.3571428571428565E-2</v>
      </c>
    </row>
    <row r="136" spans="13:21" x14ac:dyDescent="0.25">
      <c r="M136" s="44">
        <v>950</v>
      </c>
      <c r="N136" s="44">
        <f t="shared" ref="N136:U136" si="32">N80/9.8*1000</f>
        <v>-7.5510204081632544E-3</v>
      </c>
      <c r="O136" s="44">
        <f t="shared" si="32"/>
        <v>-7.4897959183673479E-3</v>
      </c>
      <c r="P136" s="44">
        <f t="shared" si="32"/>
        <v>-9.4897959183673202E-3</v>
      </c>
      <c r="Q136" s="44">
        <f t="shared" si="32"/>
        <v>2.8571428571428823E-4</v>
      </c>
      <c r="R136" s="44">
        <f t="shared" si="32"/>
        <v>5.2142857142857137E-2</v>
      </c>
      <c r="S136" s="44">
        <f t="shared" si="32"/>
        <v>-1.4897959183673498E-3</v>
      </c>
      <c r="T136" s="44">
        <f t="shared" si="32"/>
        <v>-2.5551020408163271E-2</v>
      </c>
      <c r="U136" s="44">
        <f t="shared" si="32"/>
        <v>-2.5826530612244884E-2</v>
      </c>
    </row>
    <row r="137" spans="13:21" x14ac:dyDescent="0.25">
      <c r="M137" s="44">
        <v>1000</v>
      </c>
      <c r="N137" s="44">
        <f t="shared" ref="N137:U137" si="33">N81/9.8*1000</f>
        <v>-1.4081632653061201E-2</v>
      </c>
      <c r="O137" s="44">
        <f t="shared" si="33"/>
        <v>7.0714285714285801E-4</v>
      </c>
      <c r="P137" s="44">
        <f t="shared" si="33"/>
        <v>-6.3265306122448801E-3</v>
      </c>
      <c r="Q137" s="44">
        <f t="shared" si="33"/>
        <v>1.1122448979591843E-3</v>
      </c>
      <c r="R137" s="44">
        <f t="shared" si="33"/>
        <v>5.7683673469387742E-2</v>
      </c>
      <c r="S137" s="44">
        <f t="shared" si="33"/>
        <v>2.7448979591836713E-3</v>
      </c>
      <c r="T137" s="44">
        <f t="shared" si="33"/>
        <v>-1.1214285714285715E-2</v>
      </c>
      <c r="U137" s="44">
        <f t="shared" si="33"/>
        <v>-1.5683673469387763E-2</v>
      </c>
    </row>
    <row r="138" spans="13:21" x14ac:dyDescent="0.25">
      <c r="M138" s="44">
        <v>1050</v>
      </c>
      <c r="N138" s="44">
        <f t="shared" ref="N138:U138" si="34">N82/9.8*1000</f>
        <v>-1.4081632653061232E-2</v>
      </c>
      <c r="O138" s="44">
        <f t="shared" si="34"/>
        <v>5.7173469387755112E-3</v>
      </c>
      <c r="P138" s="44">
        <f t="shared" si="34"/>
        <v>-1.0000000000000002E-2</v>
      </c>
      <c r="Q138" s="44">
        <f t="shared" si="34"/>
        <v>2.8265306122448992E-3</v>
      </c>
      <c r="R138" s="44">
        <f t="shared" si="34"/>
        <v>6.0918367346938757E-2</v>
      </c>
      <c r="S138" s="44">
        <f t="shared" si="34"/>
        <v>1.32653061224495E-4</v>
      </c>
      <c r="T138" s="44">
        <f t="shared" si="34"/>
        <v>-3.5102040816326514E-3</v>
      </c>
      <c r="U138" s="44">
        <f t="shared" si="34"/>
        <v>-2.0591836734693888E-2</v>
      </c>
    </row>
    <row r="139" spans="13:21" x14ac:dyDescent="0.25">
      <c r="M139" s="44">
        <v>1100</v>
      </c>
      <c r="N139" s="44">
        <f t="shared" ref="N139:U139" si="35">N83/9.8*1000</f>
        <v>-1.5510204081632673E-2</v>
      </c>
      <c r="O139" s="44">
        <f t="shared" si="35"/>
        <v>5.1132653061224482E-3</v>
      </c>
      <c r="P139" s="44">
        <f t="shared" si="35"/>
        <v>-1.4081632653061258E-2</v>
      </c>
      <c r="Q139" s="44">
        <f t="shared" si="35"/>
        <v>2.3775510204081616E-3</v>
      </c>
      <c r="R139" s="44">
        <f t="shared" si="35"/>
        <v>5.9642857142857143E-2</v>
      </c>
      <c r="S139" s="44">
        <f t="shared" si="35"/>
        <v>-6.7551020408163224E-3</v>
      </c>
      <c r="T139" s="44">
        <f t="shared" si="35"/>
        <v>1.0224489795918367E-2</v>
      </c>
      <c r="U139" s="44">
        <f t="shared" si="35"/>
        <v>-2.2275510204081625E-2</v>
      </c>
    </row>
    <row r="140" spans="13:21" x14ac:dyDescent="0.25">
      <c r="M140" s="44">
        <v>1150</v>
      </c>
      <c r="N140" s="44">
        <f t="shared" ref="N140:U140" si="36">N84/9.8*1000</f>
        <v>-1.9693877551020388E-2</v>
      </c>
      <c r="O140" s="44">
        <f t="shared" si="36"/>
        <v>-5.8469387755102095E-4</v>
      </c>
      <c r="P140" s="44">
        <f t="shared" si="36"/>
        <v>-1.5204081632653084E-2</v>
      </c>
      <c r="Q140" s="44">
        <f t="shared" si="36"/>
        <v>-5.40816326530615E-4</v>
      </c>
      <c r="R140" s="44">
        <f t="shared" si="36"/>
        <v>5.4738775510204077E-2</v>
      </c>
      <c r="S140" s="44">
        <f t="shared" si="36"/>
        <v>-1.3408163265306122E-2</v>
      </c>
      <c r="T140" s="44">
        <f t="shared" si="36"/>
        <v>2.6397959183673471E-2</v>
      </c>
      <c r="U140" s="44">
        <f t="shared" si="36"/>
        <v>-1.5459183673469391E-2</v>
      </c>
    </row>
    <row r="141" spans="13:21" x14ac:dyDescent="0.25">
      <c r="M141" s="44">
        <v>1200</v>
      </c>
      <c r="N141" s="44">
        <f t="shared" ref="N141:U141" si="37">N85/9.8*1000</f>
        <v>-1.9081632653061217E-2</v>
      </c>
      <c r="O141" s="44">
        <f t="shared" si="37"/>
        <v>-2.0632653061224485E-3</v>
      </c>
      <c r="P141" s="44">
        <f t="shared" si="37"/>
        <v>-1.8571428571428534E-2</v>
      </c>
      <c r="Q141" s="44">
        <f t="shared" si="37"/>
        <v>-5.387755102040816E-3</v>
      </c>
      <c r="R141" s="44">
        <f t="shared" si="37"/>
        <v>4.6704081632653056E-2</v>
      </c>
      <c r="S141" s="44">
        <f t="shared" si="37"/>
        <v>-1.7091836734693878E-2</v>
      </c>
      <c r="T141" s="44">
        <f t="shared" si="37"/>
        <v>3.2581632653061215E-2</v>
      </c>
      <c r="U141" s="44">
        <f t="shared" si="37"/>
        <v>-1.3173469387755097E-2</v>
      </c>
    </row>
    <row r="142" spans="13:21" x14ac:dyDescent="0.25">
      <c r="M142" s="44">
        <v>1250</v>
      </c>
      <c r="N142" s="44">
        <f t="shared" ref="N142:U142" si="38">N86/9.8*1000</f>
        <v>-1.8571428571428565E-2</v>
      </c>
      <c r="O142" s="44">
        <f t="shared" si="38"/>
        <v>-1.8632653061224495E-3</v>
      </c>
      <c r="P142" s="44">
        <f t="shared" si="38"/>
        <v>-2.2448979591836726E-2</v>
      </c>
      <c r="Q142" s="44">
        <f t="shared" si="38"/>
        <v>-9.0306122448979634E-3</v>
      </c>
      <c r="R142" s="44">
        <f t="shared" si="38"/>
        <v>3.3148979591836734E-2</v>
      </c>
      <c r="S142" s="44">
        <f t="shared" si="38"/>
        <v>-1.6718367346938778E-2</v>
      </c>
      <c r="T142" s="44">
        <f t="shared" si="38"/>
        <v>3.0020408163265302E-2</v>
      </c>
      <c r="U142" s="44">
        <f t="shared" si="38"/>
        <v>-1.3918367346938772E-2</v>
      </c>
    </row>
    <row r="143" spans="13:21" x14ac:dyDescent="0.25">
      <c r="M143" s="44">
        <v>1300</v>
      </c>
      <c r="N143" s="44">
        <f t="shared" ref="N143:U143" si="39">N87/9.8*1000</f>
        <v>-2.3163265306122446E-2</v>
      </c>
      <c r="O143" s="44">
        <f t="shared" si="39"/>
        <v>-3.3653061224489791E-3</v>
      </c>
      <c r="P143" s="44">
        <f t="shared" si="39"/>
        <v>-2.4795918367346955E-2</v>
      </c>
      <c r="Q143" s="44">
        <f t="shared" si="39"/>
        <v>-8.9387755102040851E-3</v>
      </c>
      <c r="R143" s="44">
        <f t="shared" si="39"/>
        <v>1.446938775510204E-2</v>
      </c>
      <c r="S143" s="44">
        <f t="shared" si="39"/>
        <v>-1.3199387755102042E-2</v>
      </c>
      <c r="T143" s="44">
        <f t="shared" si="39"/>
        <v>2.4333673469387758E-2</v>
      </c>
      <c r="U143" s="44">
        <f t="shared" si="39"/>
        <v>-1.4704081632653064E-2</v>
      </c>
    </row>
    <row r="144" spans="13:21" x14ac:dyDescent="0.25">
      <c r="M144" s="44">
        <v>1350</v>
      </c>
      <c r="N144" s="44">
        <f t="shared" ref="N144:U144" si="40">N88/9.8*1000</f>
        <v>-2.6530612244897982E-2</v>
      </c>
      <c r="O144" s="44">
        <f t="shared" si="40"/>
        <v>-3.3714285714285708E-3</v>
      </c>
      <c r="P144" s="44">
        <f t="shared" si="40"/>
        <v>-2.3673469387755108E-2</v>
      </c>
      <c r="Q144" s="44">
        <f t="shared" si="40"/>
        <v>-7.2755102040816221E-3</v>
      </c>
      <c r="R144" s="44">
        <f t="shared" si="40"/>
        <v>-2.5816326530612248E-3</v>
      </c>
      <c r="S144" s="44">
        <f t="shared" si="40"/>
        <v>-7.0183673469387756E-3</v>
      </c>
      <c r="T144" s="44">
        <f t="shared" si="40"/>
        <v>1.3529591836734691E-2</v>
      </c>
      <c r="U144" s="44">
        <f t="shared" si="40"/>
        <v>-1.1704081632653057E-2</v>
      </c>
    </row>
    <row r="145" spans="13:21" x14ac:dyDescent="0.25">
      <c r="M145" s="44">
        <v>1400</v>
      </c>
      <c r="N145" s="44">
        <f t="shared" ref="N145:U145" si="41">N89/9.8*1000</f>
        <v>-2.6938775510204089E-2</v>
      </c>
      <c r="O145" s="44">
        <f t="shared" si="41"/>
        <v>-2.4418367346938767E-3</v>
      </c>
      <c r="P145" s="44">
        <f t="shared" si="41"/>
        <v>-2.0775510204081638E-2</v>
      </c>
      <c r="Q145" s="44">
        <f t="shared" si="41"/>
        <v>-5.4693877551020304E-3</v>
      </c>
      <c r="R145" s="44">
        <f t="shared" si="41"/>
        <v>-9.6020408163265299E-3</v>
      </c>
      <c r="S145" s="44">
        <f t="shared" si="41"/>
        <v>-9.5418367346938784E-4</v>
      </c>
      <c r="T145" s="44">
        <f t="shared" si="41"/>
        <v>3.3622448979591822E-3</v>
      </c>
      <c r="U145" s="44">
        <f t="shared" si="41"/>
        <v>-6.7142857142857126E-3</v>
      </c>
    </row>
    <row r="146" spans="13:21" x14ac:dyDescent="0.25">
      <c r="M146" s="44">
        <v>1450</v>
      </c>
      <c r="N146" s="44">
        <f t="shared" ref="N146:U146" si="42">N90/9.8*1000</f>
        <v>-2.4795918367346941E-2</v>
      </c>
      <c r="O146" s="44">
        <f t="shared" si="42"/>
        <v>-3.1428571428571426E-3</v>
      </c>
      <c r="P146" s="44">
        <f t="shared" si="42"/>
        <v>-2.1265306122448976E-2</v>
      </c>
      <c r="Q146" s="44">
        <f t="shared" si="42"/>
        <v>-6.0918367346938871E-3</v>
      </c>
      <c r="R146" s="44">
        <f t="shared" si="42"/>
        <v>-9.5714285714285693E-3</v>
      </c>
      <c r="S146" s="44">
        <f t="shared" si="42"/>
        <v>4.9744897959183663E-3</v>
      </c>
      <c r="T146" s="44">
        <f t="shared" si="42"/>
        <v>-3.180612244897958E-3</v>
      </c>
      <c r="U146" s="44">
        <f t="shared" si="42"/>
        <v>-2.5612244897959199E-3</v>
      </c>
    </row>
    <row r="147" spans="13:21" x14ac:dyDescent="0.25">
      <c r="M147" s="44">
        <v>1500</v>
      </c>
      <c r="N147" s="44">
        <f t="shared" ref="N147:U147" si="43">N91/9.8*1000</f>
        <v>-2.0408163265306114E-2</v>
      </c>
      <c r="O147" s="44">
        <f t="shared" si="43"/>
        <v>-4.5714285714285718E-3</v>
      </c>
      <c r="P147" s="44">
        <f t="shared" si="43"/>
        <v>-2.1265306122448976E-2</v>
      </c>
      <c r="Q147" s="44">
        <f t="shared" si="43"/>
        <v>-7.0204081632653098E-3</v>
      </c>
      <c r="R147" s="44">
        <f t="shared" si="43"/>
        <v>-4.4489795918367337E-3</v>
      </c>
      <c r="S147" s="44">
        <f t="shared" si="43"/>
        <v>8.0147959183673456E-3</v>
      </c>
      <c r="T147" s="44">
        <f t="shared" si="43"/>
        <v>-7.5836734693877552E-3</v>
      </c>
      <c r="U147" s="44">
        <f t="shared" si="43"/>
        <v>1.602040816326529E-3</v>
      </c>
    </row>
    <row r="148" spans="13:21" x14ac:dyDescent="0.25">
      <c r="M148" s="44">
        <v>1550</v>
      </c>
      <c r="N148" s="44">
        <f t="shared" ref="N148:U148" si="44">N92/9.8*1000</f>
        <v>-1.6326530612244896E-2</v>
      </c>
      <c r="O148" s="44">
        <f t="shared" si="44"/>
        <v>-5.7448979591836749E-3</v>
      </c>
      <c r="P148" s="44">
        <f t="shared" si="44"/>
        <v>-1.9693877551020401E-2</v>
      </c>
      <c r="Q148" s="44">
        <f t="shared" si="44"/>
        <v>-7.1938775510204086E-3</v>
      </c>
      <c r="R148" s="44">
        <f t="shared" si="44"/>
        <v>2.0816326530612244E-3</v>
      </c>
      <c r="S148" s="44">
        <f t="shared" si="44"/>
        <v>6.5275510204081625E-3</v>
      </c>
      <c r="T148" s="44">
        <f t="shared" si="44"/>
        <v>-8.6653061224489791E-3</v>
      </c>
      <c r="U148" s="44">
        <f t="shared" si="44"/>
        <v>4.1530612244897961E-3</v>
      </c>
    </row>
    <row r="149" spans="13:21" x14ac:dyDescent="0.25">
      <c r="M149" s="44">
        <v>1600</v>
      </c>
      <c r="N149" s="44">
        <f t="shared" ref="N149:U149" si="45">N93/9.8*1000</f>
        <v>-1.5163265306122459E-2</v>
      </c>
      <c r="O149" s="44">
        <f t="shared" si="45"/>
        <v>-6.3265306122448975E-3</v>
      </c>
      <c r="P149" s="44">
        <f t="shared" si="45"/>
        <v>-1.9785714285714292E-2</v>
      </c>
      <c r="Q149" s="44">
        <f t="shared" si="45"/>
        <v>-7.0000000000000053E-3</v>
      </c>
      <c r="R149" s="44">
        <f t="shared" si="45"/>
        <v>1.3571428571428567E-3</v>
      </c>
      <c r="S149" s="44">
        <f t="shared" si="45"/>
        <v>7.3122448979591817E-3</v>
      </c>
      <c r="T149" s="44">
        <f t="shared" si="45"/>
        <v>-5.7244897959183652E-3</v>
      </c>
      <c r="U149" s="44">
        <f t="shared" si="45"/>
        <v>5.4081632653061142E-4</v>
      </c>
    </row>
    <row r="150" spans="13:21" x14ac:dyDescent="0.25">
      <c r="M150" s="44">
        <v>1650</v>
      </c>
      <c r="N150" s="44">
        <f t="shared" ref="N150:U150" si="46">N94/9.8*1000</f>
        <v>-1.5102040816326524E-2</v>
      </c>
      <c r="O150" s="44">
        <f t="shared" si="46"/>
        <v>-7.1530612244897936E-3</v>
      </c>
      <c r="P150" s="44">
        <f t="shared" si="46"/>
        <v>-2.0826530612244893E-2</v>
      </c>
      <c r="Q150" s="44">
        <f t="shared" si="46"/>
        <v>-6.7959183673469235E-3</v>
      </c>
      <c r="R150" s="44">
        <f t="shared" si="46"/>
        <v>-2.6122448979591832E-3</v>
      </c>
      <c r="S150" s="44">
        <f t="shared" si="46"/>
        <v>5.6224489795918351E-3</v>
      </c>
      <c r="T150" s="44">
        <f t="shared" si="46"/>
        <v>-9.183673469387734E-4</v>
      </c>
      <c r="U150" s="44">
        <f t="shared" si="46"/>
        <v>-4.7551020408163232E-3</v>
      </c>
    </row>
    <row r="151" spans="13:21" x14ac:dyDescent="0.25">
      <c r="M151" s="44">
        <v>1700</v>
      </c>
      <c r="N151" s="44">
        <f t="shared" ref="N151:U151" si="47">N95/9.8*1000</f>
        <v>-1.3836734693877537E-2</v>
      </c>
      <c r="O151" s="44">
        <f t="shared" si="47"/>
        <v>-8.9693877551020353E-3</v>
      </c>
      <c r="P151" s="44">
        <f t="shared" si="47"/>
        <v>-2.1591836734693875E-2</v>
      </c>
      <c r="Q151" s="44">
        <f t="shared" si="47"/>
        <v>-6.95918367346938E-3</v>
      </c>
      <c r="R151" s="44">
        <f t="shared" si="47"/>
        <v>-4.1979591836734708E-3</v>
      </c>
      <c r="S151" s="44">
        <f t="shared" si="47"/>
        <v>-2.0510204081632634E-3</v>
      </c>
      <c r="T151" s="44">
        <f t="shared" si="47"/>
        <v>2.6632653061224466E-3</v>
      </c>
      <c r="U151" s="44">
        <f t="shared" si="47"/>
        <v>-6.3775510204081617E-3</v>
      </c>
    </row>
    <row r="152" spans="13:21" x14ac:dyDescent="0.25">
      <c r="M152" s="44">
        <v>1750</v>
      </c>
      <c r="N152" s="44">
        <f t="shared" ref="N152:U152" si="48">N96/9.8*1000</f>
        <v>-1.5030612244897965E-2</v>
      </c>
      <c r="O152" s="44">
        <f t="shared" si="48"/>
        <v>-8.6530612244897966E-3</v>
      </c>
      <c r="P152" s="44">
        <f t="shared" si="48"/>
        <v>-2.1102040816326533E-2</v>
      </c>
      <c r="Q152" s="44">
        <f t="shared" si="48"/>
        <v>-5.5102040816326697E-3</v>
      </c>
      <c r="R152" s="44">
        <f t="shared" si="48"/>
        <v>-5.9663265306122461E-3</v>
      </c>
      <c r="S152" s="44">
        <f t="shared" si="48"/>
        <v>-7.8571428571428369E-4</v>
      </c>
      <c r="T152" s="44">
        <f t="shared" si="48"/>
        <v>5.112244897959182E-3</v>
      </c>
      <c r="U152" s="44">
        <f t="shared" si="48"/>
        <v>-3.1224489795918381E-3</v>
      </c>
    </row>
    <row r="153" spans="13:21" x14ac:dyDescent="0.25">
      <c r="M153" s="44">
        <v>1800</v>
      </c>
      <c r="N153" s="44">
        <f t="shared" ref="N153:U153" si="49">N97/9.8*1000</f>
        <v>-1.662244897959185E-2</v>
      </c>
      <c r="O153" s="44">
        <f t="shared" si="49"/>
        <v>-6.7244897959183661E-3</v>
      </c>
      <c r="P153" s="44">
        <f t="shared" si="49"/>
        <v>-1.8591836734693872E-2</v>
      </c>
      <c r="Q153" s="44">
        <f t="shared" si="49"/>
        <v>-3.2244897959183769E-3</v>
      </c>
      <c r="R153" s="44">
        <f t="shared" si="49"/>
        <v>-7.0948979591836728E-3</v>
      </c>
      <c r="S153" s="44">
        <f t="shared" si="49"/>
        <v>6.5306122448979568E-3</v>
      </c>
      <c r="T153" s="44">
        <f t="shared" si="49"/>
        <v>4.3163265306122457E-3</v>
      </c>
      <c r="U153" s="44">
        <f t="shared" si="49"/>
        <v>2.2959183673469407E-3</v>
      </c>
    </row>
    <row r="154" spans="13:21" x14ac:dyDescent="0.25">
      <c r="M154" s="44">
        <v>1850</v>
      </c>
      <c r="N154" s="44">
        <f t="shared" ref="N154:U154" si="50">N98/9.8*1000</f>
        <v>-1.3030612244897962E-2</v>
      </c>
      <c r="O154" s="44">
        <f t="shared" si="50"/>
        <v>-5.5918367346938684E-3</v>
      </c>
      <c r="P154" s="44">
        <f t="shared" si="50"/>
        <v>-1.1693877551020405E-2</v>
      </c>
      <c r="Q154" s="44">
        <f t="shared" si="50"/>
        <v>-1.1428571428571388E-3</v>
      </c>
      <c r="R154" s="44">
        <f t="shared" si="50"/>
        <v>-7.8489795918367331E-3</v>
      </c>
      <c r="S154" s="44">
        <f t="shared" si="50"/>
        <v>7.8775510204081665E-3</v>
      </c>
      <c r="T154" s="44">
        <f t="shared" si="50"/>
        <v>-1.4081632653061235E-3</v>
      </c>
      <c r="U154" s="44">
        <f t="shared" si="50"/>
        <v>3.9693877551020404E-3</v>
      </c>
    </row>
    <row r="155" spans="13:21" x14ac:dyDescent="0.25">
      <c r="M155" s="44">
        <v>1900</v>
      </c>
      <c r="N155" s="44">
        <f t="shared" ref="N155:U155" si="51">N99/9.8*1000</f>
        <v>-1.2153061224489784E-2</v>
      </c>
      <c r="O155" s="44">
        <f t="shared" si="51"/>
        <v>-4.5204081632653163E-3</v>
      </c>
      <c r="P155" s="44">
        <f t="shared" si="51"/>
        <v>-7.877551020408163E-3</v>
      </c>
      <c r="Q155" s="44">
        <f t="shared" si="51"/>
        <v>1.4591836734694024E-3</v>
      </c>
      <c r="R155" s="44">
        <f t="shared" si="51"/>
        <v>-2.9520408163265306E-3</v>
      </c>
      <c r="S155" s="44">
        <f t="shared" si="51"/>
        <v>7.693877551020409E-3</v>
      </c>
      <c r="T155" s="44">
        <f t="shared" si="51"/>
        <v>-5.9489795918367325E-3</v>
      </c>
      <c r="U155" s="44">
        <f t="shared" si="51"/>
        <v>4.23469387755102E-3</v>
      </c>
    </row>
    <row r="156" spans="13:21" x14ac:dyDescent="0.25">
      <c r="M156" s="44">
        <v>1950</v>
      </c>
      <c r="N156" s="44">
        <f t="shared" ref="N156:U156" si="52">N100/9.8*1000</f>
        <v>-1.6122448979591829E-2</v>
      </c>
      <c r="O156" s="44">
        <f t="shared" si="52"/>
        <v>-3.7551020408163288E-3</v>
      </c>
      <c r="P156" s="44">
        <f t="shared" si="52"/>
        <v>-1.0392857142857143E-2</v>
      </c>
      <c r="Q156" s="44">
        <f t="shared" si="52"/>
        <v>3.5510204081632621E-3</v>
      </c>
      <c r="R156" s="44">
        <f t="shared" si="52"/>
        <v>5.9459183673469381E-3</v>
      </c>
      <c r="S156" s="44">
        <f t="shared" si="52"/>
        <v>7.571428571428571E-3</v>
      </c>
      <c r="T156" s="44">
        <f t="shared" si="52"/>
        <v>-5.7959183673469399E-3</v>
      </c>
      <c r="U156" s="44">
        <f t="shared" si="52"/>
        <v>3.8571428571428593E-3</v>
      </c>
    </row>
    <row r="157" spans="13:21" x14ac:dyDescent="0.25">
      <c r="M157" s="44">
        <v>2000</v>
      </c>
      <c r="N157" s="44">
        <f t="shared" ref="N157:U157" si="53">N101/9.8*1000</f>
        <v>-1.7959183673469391E-2</v>
      </c>
      <c r="O157" s="44">
        <f t="shared" si="53"/>
        <v>-2.4285714285714214E-3</v>
      </c>
      <c r="P157" s="44">
        <f t="shared" si="53"/>
        <v>-1.1041836734693878E-2</v>
      </c>
      <c r="Q157" s="44">
        <f t="shared" si="53"/>
        <v>4.4081632653061118E-3</v>
      </c>
      <c r="R157" s="44">
        <f t="shared" si="53"/>
        <v>8.874489795918367E-3</v>
      </c>
      <c r="S157" s="44">
        <f t="shared" si="53"/>
        <v>5.7040816326530616E-3</v>
      </c>
      <c r="T157" s="44">
        <f t="shared" si="53"/>
        <v>-5.5612244897959174E-3</v>
      </c>
      <c r="U157" s="44">
        <f t="shared" si="53"/>
        <v>9.5408163265306122E-3</v>
      </c>
    </row>
    <row r="158" spans="13:21" x14ac:dyDescent="0.25">
      <c r="M158" s="44">
        <v>2050</v>
      </c>
      <c r="N158" s="44">
        <f t="shared" ref="N158:U158" si="54">N102/9.8*1000</f>
        <v>-1.9061224489795917E-2</v>
      </c>
      <c r="O158" s="44">
        <f t="shared" si="54"/>
        <v>2.6530612244897586E-4</v>
      </c>
      <c r="P158" s="44">
        <f t="shared" si="54"/>
        <v>-1.036020408163265E-2</v>
      </c>
      <c r="Q158" s="44">
        <f t="shared" si="54"/>
        <v>3.4591836734693916E-3</v>
      </c>
      <c r="R158" s="44">
        <f t="shared" si="54"/>
        <v>6.4346938775510197E-3</v>
      </c>
      <c r="S158" s="44">
        <f t="shared" si="54"/>
        <v>4.3163265306122422E-3</v>
      </c>
      <c r="T158" s="44">
        <f t="shared" si="54"/>
        <v>-4.5204081632653059E-3</v>
      </c>
      <c r="U158" s="44">
        <f t="shared" si="54"/>
        <v>1.4265306122448976E-2</v>
      </c>
    </row>
    <row r="159" spans="13:21" x14ac:dyDescent="0.25">
      <c r="M159" s="44">
        <v>2100</v>
      </c>
      <c r="N159" s="44">
        <f t="shared" ref="N159:U159" si="55">N103/9.8*1000</f>
        <v>-2.121428571428571E-2</v>
      </c>
      <c r="O159" s="44">
        <f t="shared" si="55"/>
        <v>4.4387755102040819E-3</v>
      </c>
      <c r="P159" s="44">
        <f t="shared" si="55"/>
        <v>-9.5448979591836753E-3</v>
      </c>
      <c r="Q159" s="44">
        <f t="shared" si="55"/>
        <v>1.0204081632653071E-3</v>
      </c>
      <c r="R159" s="44">
        <f t="shared" si="55"/>
        <v>6.8397959183673458E-3</v>
      </c>
      <c r="S159" s="44">
        <f t="shared" si="55"/>
        <v>5.8061224489795926E-3</v>
      </c>
      <c r="T159" s="44">
        <f t="shared" si="55"/>
        <v>-2.3673469387755124E-3</v>
      </c>
      <c r="U159" s="44">
        <f t="shared" si="55"/>
        <v>1.1479591836734686E-2</v>
      </c>
    </row>
    <row r="160" spans="13:21" x14ac:dyDescent="0.25">
      <c r="M160" s="44">
        <v>2150</v>
      </c>
      <c r="N160" s="44">
        <f t="shared" ref="N160:U160" si="56">N104/9.8*1000</f>
        <v>-2.3679591836734688E-2</v>
      </c>
      <c r="O160" s="44">
        <f t="shared" si="56"/>
        <v>4.7142857142857134E-3</v>
      </c>
      <c r="P160" s="44">
        <f t="shared" si="56"/>
        <v>-7.2673469387755096E-3</v>
      </c>
      <c r="Q160" s="44">
        <f t="shared" si="56"/>
        <v>-4.8877551020408182E-3</v>
      </c>
      <c r="R160" s="44">
        <f t="shared" si="56"/>
        <v>4.118367346938775E-3</v>
      </c>
      <c r="S160" s="44">
        <f t="shared" si="56"/>
        <v>1.153061224489795E-3</v>
      </c>
      <c r="T160" s="44">
        <f t="shared" si="56"/>
        <v>-3.5102040816326514E-3</v>
      </c>
      <c r="U160" s="44">
        <f t="shared" si="56"/>
        <v>7.6836734693877563E-3</v>
      </c>
    </row>
    <row r="161" spans="13:21" x14ac:dyDescent="0.25">
      <c r="M161" s="44">
        <v>2200</v>
      </c>
      <c r="N161" s="44">
        <f t="shared" ref="N161:U161" si="57">N105/9.8*1000</f>
        <v>-2.455408163265306E-2</v>
      </c>
      <c r="O161" s="44">
        <f t="shared" si="57"/>
        <v>1.3163265306122443E-3</v>
      </c>
      <c r="P161" s="44">
        <f t="shared" si="57"/>
        <v>-4.0153061224489786E-3</v>
      </c>
      <c r="Q161" s="44">
        <f t="shared" si="57"/>
        <v>-9.6530612244897923E-3</v>
      </c>
      <c r="R161" s="44">
        <f t="shared" si="57"/>
        <v>-3.6734693877551023E-3</v>
      </c>
      <c r="S161" s="44">
        <f t="shared" si="57"/>
        <v>-2.0714285714285752E-3</v>
      </c>
      <c r="T161" s="44">
        <f t="shared" si="57"/>
        <v>-5.9489795918367325E-3</v>
      </c>
      <c r="U161" s="44">
        <f t="shared" si="57"/>
        <v>5.2448979591836788E-3</v>
      </c>
    </row>
    <row r="162" spans="13:21" x14ac:dyDescent="0.25">
      <c r="M162" s="44">
        <v>2250</v>
      </c>
      <c r="N162" s="44">
        <f t="shared" ref="N162:U162" si="58">N106/9.8*1000</f>
        <v>-2.1902040816326525E-2</v>
      </c>
      <c r="O162" s="44">
        <f t="shared" si="58"/>
        <v>-2.2857142857142842E-3</v>
      </c>
      <c r="P162" s="44">
        <f t="shared" si="58"/>
        <v>1.5377551020408159E-3</v>
      </c>
      <c r="Q162" s="44">
        <f t="shared" si="58"/>
        <v>-6.8979591836734709E-3</v>
      </c>
      <c r="R162" s="44">
        <f t="shared" si="58"/>
        <v>-5.7306122448979591E-3</v>
      </c>
      <c r="S162" s="44">
        <f t="shared" si="58"/>
        <v>9.1428571428571366E-3</v>
      </c>
      <c r="T162" s="44">
        <f t="shared" si="58"/>
        <v>-3.5816326530612235E-3</v>
      </c>
      <c r="U162" s="44">
        <f t="shared" si="58"/>
        <v>5.8061224489795856E-3</v>
      </c>
    </row>
    <row r="163" spans="13:21" x14ac:dyDescent="0.25">
      <c r="M163" s="44">
        <v>2300</v>
      </c>
      <c r="N163" s="44">
        <f t="shared" ref="N163:U163" si="59">N107/9.8*1000</f>
        <v>-1.8966326530612244E-2</v>
      </c>
      <c r="O163" s="44">
        <f t="shared" si="59"/>
        <v>-5.7244897959183635E-3</v>
      </c>
      <c r="P163" s="44">
        <f t="shared" si="59"/>
        <v>4.6153061224489785E-3</v>
      </c>
      <c r="Q163" s="44">
        <f t="shared" si="59"/>
        <v>-1.5306122448979606E-3</v>
      </c>
      <c r="R163" s="44">
        <f t="shared" si="59"/>
        <v>-6.3867346938775507E-3</v>
      </c>
      <c r="S163" s="44">
        <f t="shared" si="59"/>
        <v>9.5204081632653103E-3</v>
      </c>
      <c r="T163" s="44">
        <f t="shared" si="59"/>
        <v>-3.0408163265306085E-3</v>
      </c>
      <c r="U163" s="44">
        <f t="shared" si="59"/>
        <v>7.9897959183673501E-3</v>
      </c>
    </row>
    <row r="164" spans="13:21" x14ac:dyDescent="0.25">
      <c r="M164" s="44">
        <v>2350</v>
      </c>
      <c r="N164" s="44">
        <f t="shared" ref="N164:U164" si="60">N108/9.8*1000</f>
        <v>-1.7989795918367347E-2</v>
      </c>
      <c r="O164" s="44">
        <f t="shared" si="60"/>
        <v>-7.4285714285714302E-3</v>
      </c>
      <c r="P164" s="44">
        <f t="shared" si="60"/>
        <v>2.9336734693877547E-3</v>
      </c>
      <c r="Q164" s="44">
        <f t="shared" si="60"/>
        <v>2.2653061224489931E-3</v>
      </c>
      <c r="R164" s="44">
        <f t="shared" si="60"/>
        <v>-4.1122448979591804E-4</v>
      </c>
      <c r="S164" s="44">
        <f t="shared" si="60"/>
        <v>-1.9387755102041087E-4</v>
      </c>
      <c r="T164" s="44">
        <f t="shared" si="60"/>
        <v>-6.1020408163265294E-3</v>
      </c>
      <c r="U164" s="44">
        <f t="shared" si="60"/>
        <v>1.0193877551020407E-2</v>
      </c>
    </row>
    <row r="165" spans="13:21" x14ac:dyDescent="0.25">
      <c r="M165" s="44">
        <v>2400</v>
      </c>
      <c r="N165" s="44">
        <f t="shared" ref="N165:U165" si="61">N109/9.8*1000</f>
        <v>-8.7959183673469374E-3</v>
      </c>
      <c r="O165" s="44">
        <f t="shared" si="61"/>
        <v>-4.0612244897959221E-3</v>
      </c>
      <c r="P165" s="44">
        <f t="shared" si="61"/>
        <v>1.1316326530612241E-3</v>
      </c>
      <c r="Q165" s="44">
        <f t="shared" si="61"/>
        <v>1.8877551020408205E-3</v>
      </c>
      <c r="R165" s="44">
        <f t="shared" si="61"/>
        <v>3.5102040816326523E-3</v>
      </c>
      <c r="S165" s="44">
        <f t="shared" si="61"/>
        <v>-7.7551020408164349E-4</v>
      </c>
      <c r="T165" s="44">
        <f t="shared" si="61"/>
        <v>-3.6632653061224522E-3</v>
      </c>
      <c r="U165" s="44">
        <f t="shared" si="61"/>
        <v>5.5408163265306025E-3</v>
      </c>
    </row>
    <row r="166" spans="13:21" x14ac:dyDescent="0.25">
      <c r="M166" s="44">
        <v>2450</v>
      </c>
      <c r="N166" s="44">
        <f t="shared" ref="N166:U166" si="62">N110/9.8*1000</f>
        <v>0</v>
      </c>
      <c r="O166" s="44">
        <f t="shared" si="62"/>
        <v>0</v>
      </c>
      <c r="P166" s="44">
        <f t="shared" si="62"/>
        <v>0</v>
      </c>
      <c r="Q166" s="44">
        <f t="shared" si="62"/>
        <v>0</v>
      </c>
      <c r="R166" s="44">
        <f t="shared" si="62"/>
        <v>0</v>
      </c>
      <c r="S166" s="44">
        <f t="shared" si="62"/>
        <v>0</v>
      </c>
      <c r="T166" s="44">
        <f t="shared" si="62"/>
        <v>0</v>
      </c>
      <c r="U166" s="44">
        <f t="shared" si="62"/>
        <v>0</v>
      </c>
    </row>
    <row r="167" spans="13:21" x14ac:dyDescent="0.25">
      <c r="M167" s="44">
        <v>2500</v>
      </c>
      <c r="N167" s="44">
        <f t="shared" ref="N167:U167" si="63">N111/9.8*1000</f>
        <v>0</v>
      </c>
      <c r="O167" s="44">
        <f t="shared" si="63"/>
        <v>0</v>
      </c>
      <c r="P167" s="44">
        <f t="shared" si="63"/>
        <v>0</v>
      </c>
      <c r="Q167" s="44">
        <f t="shared" si="63"/>
        <v>0</v>
      </c>
      <c r="R167" s="44">
        <f t="shared" si="63"/>
        <v>0</v>
      </c>
      <c r="S167" s="44">
        <f t="shared" si="63"/>
        <v>0</v>
      </c>
      <c r="T167" s="44">
        <f t="shared" si="63"/>
        <v>0</v>
      </c>
      <c r="U167" s="44">
        <f t="shared" si="63"/>
        <v>0</v>
      </c>
    </row>
  </sheetData>
  <mergeCells count="3">
    <mergeCell ref="E2:H2"/>
    <mergeCell ref="P2:S2"/>
    <mergeCell ref="P58:S5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68"/>
  <sheetViews>
    <sheetView topLeftCell="S1" zoomScale="90" zoomScaleNormal="90" workbookViewId="0">
      <selection activeCell="AT20" sqref="AT20"/>
    </sheetView>
  </sheetViews>
  <sheetFormatPr defaultRowHeight="15" x14ac:dyDescent="0.25"/>
  <cols>
    <col min="3" max="6" width="15.42578125" bestFit="1" customWidth="1"/>
    <col min="7" max="10" width="15.7109375" bestFit="1" customWidth="1"/>
    <col min="11" max="11" width="13.85546875" bestFit="1" customWidth="1"/>
    <col min="13" max="13" width="20.28515625" bestFit="1" customWidth="1"/>
    <col min="14" max="14" width="13.85546875" bestFit="1" customWidth="1"/>
    <col min="15" max="15" width="15.140625" customWidth="1"/>
    <col min="16" max="17" width="13.85546875" bestFit="1" customWidth="1"/>
    <col min="18" max="21" width="14.140625" bestFit="1" customWidth="1"/>
  </cols>
  <sheetData>
    <row r="1" spans="2:21" s="16" customFormat="1" ht="15.75" thickBot="1" x14ac:dyDescent="0.3"/>
    <row r="2" spans="2:21" s="16" customFormat="1" ht="15.75" thickBot="1" x14ac:dyDescent="0.3">
      <c r="E2" s="62" t="s">
        <v>22</v>
      </c>
      <c r="F2" s="62"/>
      <c r="G2" s="62"/>
      <c r="H2" s="62"/>
      <c r="M2" s="52" t="s">
        <v>25</v>
      </c>
      <c r="N2" s="53">
        <v>0.1</v>
      </c>
      <c r="O2" s="54" t="s">
        <v>26</v>
      </c>
      <c r="P2" s="62" t="s">
        <v>3</v>
      </c>
      <c r="Q2" s="62"/>
      <c r="R2" s="62"/>
      <c r="S2" s="62"/>
    </row>
    <row r="3" spans="2:21" ht="15.75" thickBot="1" x14ac:dyDescent="0.3"/>
    <row r="4" spans="2:21" ht="15.75" x14ac:dyDescent="0.25">
      <c r="B4" s="15" t="s">
        <v>2</v>
      </c>
      <c r="C4" s="21" t="s">
        <v>19</v>
      </c>
      <c r="D4" s="21" t="s">
        <v>21</v>
      </c>
      <c r="E4" s="22" t="s">
        <v>19</v>
      </c>
      <c r="F4" s="22" t="s">
        <v>21</v>
      </c>
      <c r="G4" s="23" t="s">
        <v>19</v>
      </c>
      <c r="H4" s="23" t="s">
        <v>20</v>
      </c>
      <c r="I4" s="24" t="s">
        <v>19</v>
      </c>
      <c r="J4" s="24" t="s">
        <v>21</v>
      </c>
      <c r="K4" s="20"/>
      <c r="M4" s="1" t="s">
        <v>2</v>
      </c>
      <c r="N4" s="46" t="s">
        <v>19</v>
      </c>
      <c r="O4" s="47" t="s">
        <v>21</v>
      </c>
      <c r="P4" s="2" t="s">
        <v>19</v>
      </c>
      <c r="Q4" s="2" t="s">
        <v>21</v>
      </c>
      <c r="R4" s="46" t="s">
        <v>19</v>
      </c>
      <c r="S4" s="47" t="s">
        <v>20</v>
      </c>
      <c r="T4" s="2" t="s">
        <v>19</v>
      </c>
      <c r="U4" s="3" t="s">
        <v>21</v>
      </c>
    </row>
    <row r="5" spans="2:21" ht="16.5" thickBot="1" x14ac:dyDescent="0.3">
      <c r="B5" s="15"/>
      <c r="C5" s="21" t="s">
        <v>23</v>
      </c>
      <c r="D5" s="21" t="s">
        <v>23</v>
      </c>
      <c r="E5" s="22" t="s">
        <v>23</v>
      </c>
      <c r="F5" s="22" t="s">
        <v>24</v>
      </c>
      <c r="G5" s="23" t="s">
        <v>17</v>
      </c>
      <c r="H5" s="23" t="s">
        <v>17</v>
      </c>
      <c r="I5" s="24" t="s">
        <v>18</v>
      </c>
      <c r="J5" s="24" t="s">
        <v>18</v>
      </c>
      <c r="K5" s="19"/>
      <c r="M5" s="28"/>
      <c r="N5" s="49">
        <v>35983</v>
      </c>
      <c r="O5" s="48">
        <v>35983</v>
      </c>
      <c r="P5" s="50">
        <v>35984</v>
      </c>
      <c r="Q5" s="50">
        <v>35984</v>
      </c>
      <c r="R5" s="49">
        <v>35843</v>
      </c>
      <c r="S5" s="48">
        <v>35843</v>
      </c>
      <c r="T5" s="50">
        <v>35844</v>
      </c>
      <c r="U5" s="51">
        <v>35844</v>
      </c>
    </row>
    <row r="6" spans="2:21" x14ac:dyDescent="0.25">
      <c r="B6" s="15">
        <v>5</v>
      </c>
      <c r="C6" s="33"/>
      <c r="D6" s="35"/>
      <c r="E6" s="33"/>
      <c r="F6" s="37"/>
      <c r="G6" s="39"/>
      <c r="H6" s="43"/>
      <c r="I6" s="41"/>
      <c r="J6" s="45"/>
      <c r="K6" s="18"/>
      <c r="M6" s="4">
        <v>5</v>
      </c>
      <c r="N6" s="26">
        <v>0.1812</v>
      </c>
      <c r="O6" s="25">
        <v>4.7560000000000005E-2</v>
      </c>
      <c r="P6" s="26">
        <v>0.16440000000000002</v>
      </c>
      <c r="Q6" s="25">
        <v>-7.8859999999999989E-3</v>
      </c>
      <c r="R6" s="26">
        <v>-0.15909999999999999</v>
      </c>
      <c r="S6" s="25">
        <v>0.1638</v>
      </c>
      <c r="T6" s="26">
        <v>3.1730000000000005E-3</v>
      </c>
      <c r="U6" s="29">
        <v>0.11939999999999999</v>
      </c>
    </row>
    <row r="7" spans="2:21" x14ac:dyDescent="0.25">
      <c r="B7" s="15">
        <v>10</v>
      </c>
      <c r="C7" s="33"/>
      <c r="D7" s="35"/>
      <c r="E7" s="33"/>
      <c r="F7" s="37"/>
      <c r="G7" s="39"/>
      <c r="H7" s="43"/>
      <c r="I7" s="41"/>
      <c r="J7" s="45"/>
      <c r="K7" s="18"/>
      <c r="M7" s="4">
        <v>10</v>
      </c>
      <c r="N7" s="26">
        <v>0.1812</v>
      </c>
      <c r="O7" s="25">
        <v>4.7560000000000005E-2</v>
      </c>
      <c r="P7" s="26">
        <v>0.16440000000000002</v>
      </c>
      <c r="Q7" s="25">
        <v>-7.8859999999999989E-3</v>
      </c>
      <c r="R7" s="26">
        <v>-0.15909999999999999</v>
      </c>
      <c r="S7" s="25">
        <v>0.1638</v>
      </c>
      <c r="T7" s="26">
        <v>3.1730000000000005E-3</v>
      </c>
      <c r="U7" s="29">
        <v>0.11939999999999999</v>
      </c>
    </row>
    <row r="8" spans="2:21" x14ac:dyDescent="0.25">
      <c r="B8" s="15">
        <v>15</v>
      </c>
      <c r="C8" s="32">
        <v>18.12</v>
      </c>
      <c r="D8" s="34">
        <v>4.7560000000000002</v>
      </c>
      <c r="E8" s="32">
        <v>16.440000000000001</v>
      </c>
      <c r="F8" s="36">
        <v>-0.78859999999999997</v>
      </c>
      <c r="G8" s="38">
        <v>-15.91</v>
      </c>
      <c r="H8" s="42">
        <v>16.38</v>
      </c>
      <c r="I8" s="40">
        <v>0.31730000000000003</v>
      </c>
      <c r="J8" s="44">
        <v>11.94</v>
      </c>
      <c r="K8" s="17"/>
      <c r="M8" s="4">
        <v>15</v>
      </c>
      <c r="N8" s="26">
        <f t="shared" ref="N8:N54" si="0">C8/100</f>
        <v>0.1812</v>
      </c>
      <c r="O8" s="25">
        <f t="shared" ref="O8:U21" si="1">D8/100</f>
        <v>4.7560000000000005E-2</v>
      </c>
      <c r="P8" s="26">
        <f t="shared" si="1"/>
        <v>0.16440000000000002</v>
      </c>
      <c r="Q8" s="25">
        <f t="shared" si="1"/>
        <v>-7.8859999999999989E-3</v>
      </c>
      <c r="R8" s="26">
        <f t="shared" si="1"/>
        <v>-0.15909999999999999</v>
      </c>
      <c r="S8" s="25">
        <f t="shared" si="1"/>
        <v>0.1638</v>
      </c>
      <c r="T8" s="26">
        <f t="shared" si="1"/>
        <v>3.1730000000000005E-3</v>
      </c>
      <c r="U8" s="29">
        <f t="shared" si="1"/>
        <v>0.11939999999999999</v>
      </c>
    </row>
    <row r="9" spans="2:21" x14ac:dyDescent="0.25">
      <c r="B9" s="15">
        <v>20</v>
      </c>
      <c r="C9" s="32">
        <v>20.36</v>
      </c>
      <c r="D9" s="34">
        <v>5.6040000000000001</v>
      </c>
      <c r="E9" s="32">
        <v>19.329999999999998</v>
      </c>
      <c r="F9" s="36">
        <v>1.754</v>
      </c>
      <c r="G9" s="38">
        <v>-18.079999999999998</v>
      </c>
      <c r="H9" s="42">
        <v>14.78</v>
      </c>
      <c r="I9" s="40">
        <v>-0.1648</v>
      </c>
      <c r="J9" s="44">
        <v>12.76</v>
      </c>
      <c r="K9" s="17"/>
      <c r="M9" s="4">
        <v>20</v>
      </c>
      <c r="N9" s="26">
        <f t="shared" si="0"/>
        <v>0.2036</v>
      </c>
      <c r="O9" s="25">
        <f t="shared" si="1"/>
        <v>5.604E-2</v>
      </c>
      <c r="P9" s="26">
        <f t="shared" si="1"/>
        <v>0.19329999999999997</v>
      </c>
      <c r="Q9" s="25">
        <f t="shared" si="1"/>
        <v>1.754E-2</v>
      </c>
      <c r="R9" s="26">
        <f t="shared" si="1"/>
        <v>-0.18079999999999999</v>
      </c>
      <c r="S9" s="25">
        <f t="shared" si="1"/>
        <v>0.14779999999999999</v>
      </c>
      <c r="T9" s="26">
        <f t="shared" si="1"/>
        <v>-1.6479999999999999E-3</v>
      </c>
      <c r="U9" s="29">
        <f t="shared" si="1"/>
        <v>0.12759999999999999</v>
      </c>
    </row>
    <row r="10" spans="2:21" x14ac:dyDescent="0.25">
      <c r="B10" s="15">
        <v>25</v>
      </c>
      <c r="C10" s="32">
        <v>21.01</v>
      </c>
      <c r="D10" s="34">
        <v>5.7060000000000004</v>
      </c>
      <c r="E10" s="32">
        <v>22.71</v>
      </c>
      <c r="F10" s="36">
        <v>2.3580000000000001</v>
      </c>
      <c r="G10" s="38">
        <v>-19.63</v>
      </c>
      <c r="H10" s="42">
        <v>13.82</v>
      </c>
      <c r="I10" s="40">
        <v>-0.1245</v>
      </c>
      <c r="J10" s="44">
        <v>13.21</v>
      </c>
      <c r="K10" s="17"/>
      <c r="M10" s="4">
        <v>25</v>
      </c>
      <c r="N10" s="26">
        <f t="shared" si="0"/>
        <v>0.21010000000000001</v>
      </c>
      <c r="O10" s="25">
        <f t="shared" si="1"/>
        <v>5.7060000000000007E-2</v>
      </c>
      <c r="P10" s="26">
        <f t="shared" si="1"/>
        <v>0.2271</v>
      </c>
      <c r="Q10" s="25">
        <f t="shared" si="1"/>
        <v>2.358E-2</v>
      </c>
      <c r="R10" s="26">
        <f t="shared" si="1"/>
        <v>-0.1963</v>
      </c>
      <c r="S10" s="25">
        <f t="shared" si="1"/>
        <v>0.13819999999999999</v>
      </c>
      <c r="T10" s="26">
        <f t="shared" si="1"/>
        <v>-1.245E-3</v>
      </c>
      <c r="U10" s="29">
        <f t="shared" si="1"/>
        <v>0.1321</v>
      </c>
    </row>
    <row r="11" spans="2:21" x14ac:dyDescent="0.25">
      <c r="B11" s="15">
        <v>30</v>
      </c>
      <c r="C11" s="32">
        <v>21.2</v>
      </c>
      <c r="D11" s="34">
        <v>5.7050000000000001</v>
      </c>
      <c r="E11" s="32">
        <v>25.9</v>
      </c>
      <c r="F11" s="36">
        <v>2.181</v>
      </c>
      <c r="G11" s="38">
        <v>-21.08</v>
      </c>
      <c r="H11" s="42">
        <v>13.06</v>
      </c>
      <c r="I11" s="40">
        <v>2.2839999999999999E-2</v>
      </c>
      <c r="J11" s="44">
        <v>13.49</v>
      </c>
      <c r="K11" s="17"/>
      <c r="M11" s="4">
        <v>30</v>
      </c>
      <c r="N11" s="26">
        <f t="shared" si="0"/>
        <v>0.21199999999999999</v>
      </c>
      <c r="O11" s="25">
        <f t="shared" si="1"/>
        <v>5.7050000000000003E-2</v>
      </c>
      <c r="P11" s="26">
        <f t="shared" si="1"/>
        <v>0.25900000000000001</v>
      </c>
      <c r="Q11" s="25">
        <f t="shared" si="1"/>
        <v>2.181E-2</v>
      </c>
      <c r="R11" s="26">
        <f t="shared" si="1"/>
        <v>-0.21079999999999999</v>
      </c>
      <c r="S11" s="25">
        <f t="shared" si="1"/>
        <v>0.13059999999999999</v>
      </c>
      <c r="T11" s="26">
        <f t="shared" si="1"/>
        <v>2.284E-4</v>
      </c>
      <c r="U11" s="29">
        <f t="shared" si="1"/>
        <v>0.13489999999999999</v>
      </c>
    </row>
    <row r="12" spans="2:21" x14ac:dyDescent="0.25">
      <c r="B12" s="15">
        <v>35</v>
      </c>
      <c r="C12" s="32">
        <v>21.15</v>
      </c>
      <c r="D12" s="34">
        <v>6.0359999999999996</v>
      </c>
      <c r="E12" s="32">
        <v>27.84</v>
      </c>
      <c r="F12" s="36">
        <v>0.81820000000000004</v>
      </c>
      <c r="G12" s="38">
        <v>-22.1</v>
      </c>
      <c r="H12" s="42">
        <v>12.35</v>
      </c>
      <c r="I12" s="40">
        <v>7.5670000000000001E-2</v>
      </c>
      <c r="J12" s="44">
        <v>13.48</v>
      </c>
      <c r="K12" s="17"/>
      <c r="M12" s="4">
        <v>35</v>
      </c>
      <c r="N12" s="26">
        <f t="shared" si="0"/>
        <v>0.21149999999999999</v>
      </c>
      <c r="O12" s="25">
        <f t="shared" si="1"/>
        <v>6.0359999999999997E-2</v>
      </c>
      <c r="P12" s="26">
        <f t="shared" si="1"/>
        <v>0.27839999999999998</v>
      </c>
      <c r="Q12" s="25">
        <f t="shared" si="1"/>
        <v>8.182E-3</v>
      </c>
      <c r="R12" s="26">
        <f t="shared" si="1"/>
        <v>-0.221</v>
      </c>
      <c r="S12" s="25">
        <f t="shared" si="1"/>
        <v>0.1235</v>
      </c>
      <c r="T12" s="26">
        <f t="shared" si="1"/>
        <v>7.5670000000000002E-4</v>
      </c>
      <c r="U12" s="29">
        <f t="shared" si="1"/>
        <v>0.1348</v>
      </c>
    </row>
    <row r="13" spans="2:21" x14ac:dyDescent="0.25">
      <c r="B13" s="15">
        <v>40</v>
      </c>
      <c r="C13" s="32">
        <v>21.27</v>
      </c>
      <c r="D13" s="34">
        <v>5.9020000000000001</v>
      </c>
      <c r="E13" s="32">
        <v>28.91</v>
      </c>
      <c r="F13" s="36">
        <v>9.2310000000000003E-2</v>
      </c>
      <c r="G13" s="38">
        <v>-22.72</v>
      </c>
      <c r="H13" s="42">
        <v>11.81</v>
      </c>
      <c r="I13" s="40">
        <v>-0.19109999999999999</v>
      </c>
      <c r="J13" s="44">
        <v>13.44</v>
      </c>
      <c r="K13" s="17"/>
      <c r="M13" s="4">
        <v>40</v>
      </c>
      <c r="N13" s="26">
        <f t="shared" si="0"/>
        <v>0.2127</v>
      </c>
      <c r="O13" s="25">
        <f t="shared" si="1"/>
        <v>5.9020000000000003E-2</v>
      </c>
      <c r="P13" s="26">
        <f t="shared" si="1"/>
        <v>0.28910000000000002</v>
      </c>
      <c r="Q13" s="25">
        <f t="shared" si="1"/>
        <v>9.2310000000000005E-4</v>
      </c>
      <c r="R13" s="26">
        <f t="shared" si="1"/>
        <v>-0.22719999999999999</v>
      </c>
      <c r="S13" s="25">
        <f t="shared" si="1"/>
        <v>0.11810000000000001</v>
      </c>
      <c r="T13" s="26">
        <f t="shared" si="1"/>
        <v>-1.9109999999999999E-3</v>
      </c>
      <c r="U13" s="29">
        <f t="shared" si="1"/>
        <v>0.13439999999999999</v>
      </c>
    </row>
    <row r="14" spans="2:21" x14ac:dyDescent="0.25">
      <c r="B14" s="15">
        <v>45</v>
      </c>
      <c r="C14" s="32">
        <v>21.48</v>
      </c>
      <c r="D14" s="34">
        <v>5.4569999999999999</v>
      </c>
      <c r="E14" s="32">
        <v>29.41</v>
      </c>
      <c r="F14" s="36">
        <v>-0.2089</v>
      </c>
      <c r="G14" s="38">
        <v>-23.08</v>
      </c>
      <c r="H14" s="42">
        <v>11.39</v>
      </c>
      <c r="I14" s="40">
        <v>-0.67090000000000005</v>
      </c>
      <c r="J14" s="44">
        <v>13.37</v>
      </c>
      <c r="K14" s="17"/>
      <c r="M14" s="4">
        <v>45</v>
      </c>
      <c r="N14" s="26">
        <f t="shared" si="0"/>
        <v>0.21479999999999999</v>
      </c>
      <c r="O14" s="25">
        <f t="shared" si="1"/>
        <v>5.457E-2</v>
      </c>
      <c r="P14" s="26">
        <f t="shared" si="1"/>
        <v>0.29410000000000003</v>
      </c>
      <c r="Q14" s="25">
        <f t="shared" si="1"/>
        <v>-2.0890000000000001E-3</v>
      </c>
      <c r="R14" s="26">
        <f t="shared" si="1"/>
        <v>-0.23079999999999998</v>
      </c>
      <c r="S14" s="25">
        <f t="shared" si="1"/>
        <v>0.1139</v>
      </c>
      <c r="T14" s="26">
        <f t="shared" si="1"/>
        <v>-6.7090000000000006E-3</v>
      </c>
      <c r="U14" s="29">
        <f t="shared" si="1"/>
        <v>0.13369999999999999</v>
      </c>
    </row>
    <row r="15" spans="2:21" x14ac:dyDescent="0.25">
      <c r="B15" s="15">
        <v>50</v>
      </c>
      <c r="C15" s="32">
        <v>22.14</v>
      </c>
      <c r="D15" s="34">
        <v>4.7530000000000001</v>
      </c>
      <c r="E15" s="32">
        <v>29.24</v>
      </c>
      <c r="F15" s="36">
        <v>-0.94120000000000004</v>
      </c>
      <c r="G15" s="38">
        <v>-23.93</v>
      </c>
      <c r="H15" s="42">
        <v>10.57</v>
      </c>
      <c r="I15" s="40">
        <v>-0.96819999999999995</v>
      </c>
      <c r="J15" s="44">
        <v>13.6</v>
      </c>
      <c r="K15" s="17"/>
      <c r="M15" s="4">
        <v>50</v>
      </c>
      <c r="N15" s="26">
        <f t="shared" si="0"/>
        <v>0.22140000000000001</v>
      </c>
      <c r="O15" s="25">
        <f t="shared" si="1"/>
        <v>4.7530000000000003E-2</v>
      </c>
      <c r="P15" s="26">
        <f t="shared" si="1"/>
        <v>0.29239999999999999</v>
      </c>
      <c r="Q15" s="25">
        <f t="shared" si="1"/>
        <v>-9.4120000000000002E-3</v>
      </c>
      <c r="R15" s="26">
        <f t="shared" si="1"/>
        <v>-0.23929999999999998</v>
      </c>
      <c r="S15" s="25">
        <f t="shared" si="1"/>
        <v>0.1057</v>
      </c>
      <c r="T15" s="26">
        <f t="shared" si="1"/>
        <v>-9.6819999999999996E-3</v>
      </c>
      <c r="U15" s="29">
        <f t="shared" si="1"/>
        <v>0.13600000000000001</v>
      </c>
    </row>
    <row r="16" spans="2:21" x14ac:dyDescent="0.25">
      <c r="B16" s="15">
        <v>55</v>
      </c>
      <c r="C16" s="32">
        <v>22.96</v>
      </c>
      <c r="D16" s="34">
        <v>4.3289999999999997</v>
      </c>
      <c r="E16" s="32">
        <v>28.75</v>
      </c>
      <c r="F16" s="36">
        <v>-1.9550000000000001</v>
      </c>
      <c r="G16" s="38">
        <v>-24.62</v>
      </c>
      <c r="H16" s="42">
        <v>9.8729999999999993</v>
      </c>
      <c r="I16" s="40">
        <v>-1.3009999999999999</v>
      </c>
      <c r="J16" s="44">
        <v>13.75</v>
      </c>
      <c r="K16" s="17"/>
      <c r="M16" s="4">
        <v>55</v>
      </c>
      <c r="N16" s="26">
        <f t="shared" si="0"/>
        <v>0.2296</v>
      </c>
      <c r="O16" s="25">
        <f t="shared" si="1"/>
        <v>4.3289999999999995E-2</v>
      </c>
      <c r="P16" s="26">
        <f t="shared" si="1"/>
        <v>0.28749999999999998</v>
      </c>
      <c r="Q16" s="25">
        <f t="shared" si="1"/>
        <v>-1.9550000000000001E-2</v>
      </c>
      <c r="R16" s="26">
        <f t="shared" si="1"/>
        <v>-0.2462</v>
      </c>
      <c r="S16" s="25">
        <f t="shared" si="1"/>
        <v>9.8729999999999998E-2</v>
      </c>
      <c r="T16" s="26">
        <f t="shared" si="1"/>
        <v>-1.3009999999999999E-2</v>
      </c>
      <c r="U16" s="29">
        <f t="shared" si="1"/>
        <v>0.13750000000000001</v>
      </c>
    </row>
    <row r="17" spans="2:21" x14ac:dyDescent="0.25">
      <c r="B17" s="15">
        <v>60</v>
      </c>
      <c r="C17" s="32">
        <v>24.02</v>
      </c>
      <c r="D17" s="34">
        <v>4.3250000000000002</v>
      </c>
      <c r="E17" s="32">
        <v>27.79</v>
      </c>
      <c r="F17" s="36">
        <v>-3.3919999999999999</v>
      </c>
      <c r="G17" s="38">
        <v>-25.11</v>
      </c>
      <c r="H17" s="42">
        <v>9.3759999999999994</v>
      </c>
      <c r="I17" s="40">
        <v>-1.6879999999999999</v>
      </c>
      <c r="J17" s="44">
        <v>13.76</v>
      </c>
      <c r="K17" s="17"/>
      <c r="M17" s="4">
        <v>60</v>
      </c>
      <c r="N17" s="26">
        <f t="shared" si="0"/>
        <v>0.2402</v>
      </c>
      <c r="O17" s="25">
        <f t="shared" si="1"/>
        <v>4.3250000000000004E-2</v>
      </c>
      <c r="P17" s="26">
        <f t="shared" si="1"/>
        <v>0.27789999999999998</v>
      </c>
      <c r="Q17" s="25">
        <f t="shared" si="1"/>
        <v>-3.3919999999999999E-2</v>
      </c>
      <c r="R17" s="26">
        <f t="shared" si="1"/>
        <v>-0.25109999999999999</v>
      </c>
      <c r="S17" s="25">
        <f t="shared" si="1"/>
        <v>9.3759999999999996E-2</v>
      </c>
      <c r="T17" s="26">
        <f t="shared" si="1"/>
        <v>-1.6879999999999999E-2</v>
      </c>
      <c r="U17" s="29">
        <f t="shared" si="1"/>
        <v>0.1376</v>
      </c>
    </row>
    <row r="18" spans="2:21" x14ac:dyDescent="0.25">
      <c r="B18" s="15">
        <v>65</v>
      </c>
      <c r="C18" s="32">
        <v>24.21</v>
      </c>
      <c r="D18" s="34">
        <v>4.3440000000000003</v>
      </c>
      <c r="E18" s="32">
        <v>26.21</v>
      </c>
      <c r="F18" s="36">
        <v>-4.5439999999999996</v>
      </c>
      <c r="G18" s="38">
        <v>-25.34</v>
      </c>
      <c r="H18" s="42">
        <v>8.5589999999999993</v>
      </c>
      <c r="I18" s="40">
        <v>-1.704</v>
      </c>
      <c r="J18" s="44">
        <v>13.74</v>
      </c>
      <c r="K18" s="17"/>
      <c r="M18" s="4">
        <v>65</v>
      </c>
      <c r="N18" s="26">
        <f t="shared" si="0"/>
        <v>0.24210000000000001</v>
      </c>
      <c r="O18" s="25">
        <f t="shared" si="1"/>
        <v>4.3440000000000006E-2</v>
      </c>
      <c r="P18" s="26">
        <f t="shared" si="1"/>
        <v>0.2621</v>
      </c>
      <c r="Q18" s="25">
        <f t="shared" si="1"/>
        <v>-4.5439999999999994E-2</v>
      </c>
      <c r="R18" s="26">
        <f t="shared" si="1"/>
        <v>-0.25340000000000001</v>
      </c>
      <c r="S18" s="25">
        <f t="shared" si="1"/>
        <v>8.5589999999999999E-2</v>
      </c>
      <c r="T18" s="26">
        <f t="shared" si="1"/>
        <v>-1.704E-2</v>
      </c>
      <c r="U18" s="29">
        <f t="shared" si="1"/>
        <v>0.13739999999999999</v>
      </c>
    </row>
    <row r="19" spans="2:21" x14ac:dyDescent="0.25">
      <c r="B19" s="15">
        <v>70</v>
      </c>
      <c r="C19" s="32">
        <v>24</v>
      </c>
      <c r="D19" s="34">
        <v>4.3150000000000004</v>
      </c>
      <c r="E19" s="32">
        <v>24.48</v>
      </c>
      <c r="F19" s="36">
        <v>-5.4059999999999997</v>
      </c>
      <c r="G19" s="38">
        <v>-25.32</v>
      </c>
      <c r="H19" s="42">
        <v>7.59</v>
      </c>
      <c r="I19" s="40">
        <v>-1.581</v>
      </c>
      <c r="J19" s="44">
        <v>13.74</v>
      </c>
      <c r="K19" s="17"/>
      <c r="M19" s="4">
        <v>70</v>
      </c>
      <c r="N19" s="26">
        <f t="shared" si="0"/>
        <v>0.24</v>
      </c>
      <c r="O19" s="25">
        <f t="shared" si="1"/>
        <v>4.3150000000000001E-2</v>
      </c>
      <c r="P19" s="26">
        <f t="shared" si="1"/>
        <v>0.24480000000000002</v>
      </c>
      <c r="Q19" s="25">
        <f t="shared" si="1"/>
        <v>-5.4059999999999997E-2</v>
      </c>
      <c r="R19" s="26">
        <f t="shared" si="1"/>
        <v>-0.25319999999999998</v>
      </c>
      <c r="S19" s="25">
        <f t="shared" si="1"/>
        <v>7.5899999999999995E-2</v>
      </c>
      <c r="T19" s="26">
        <f t="shared" si="1"/>
        <v>-1.5810000000000001E-2</v>
      </c>
      <c r="U19" s="29">
        <f t="shared" si="1"/>
        <v>0.13739999999999999</v>
      </c>
    </row>
    <row r="20" spans="2:21" x14ac:dyDescent="0.25">
      <c r="B20" s="15">
        <v>75</v>
      </c>
      <c r="C20" s="32">
        <v>23.08</v>
      </c>
      <c r="D20" s="34">
        <v>4.0659999999999998</v>
      </c>
      <c r="E20" s="32">
        <v>22.82</v>
      </c>
      <c r="F20" s="36">
        <v>-5.3959999999999999</v>
      </c>
      <c r="G20" s="38">
        <v>-24.5</v>
      </c>
      <c r="H20" s="42">
        <v>6.3330000000000002</v>
      </c>
      <c r="I20" s="40">
        <v>-1.268</v>
      </c>
      <c r="J20" s="44">
        <v>13.87</v>
      </c>
      <c r="K20" s="17"/>
      <c r="M20" s="4">
        <v>75</v>
      </c>
      <c r="N20" s="26">
        <f t="shared" si="0"/>
        <v>0.23079999999999998</v>
      </c>
      <c r="O20" s="25">
        <f t="shared" si="1"/>
        <v>4.0660000000000002E-2</v>
      </c>
      <c r="P20" s="26">
        <f t="shared" si="1"/>
        <v>0.22820000000000001</v>
      </c>
      <c r="Q20" s="25">
        <f t="shared" si="1"/>
        <v>-5.3960000000000001E-2</v>
      </c>
      <c r="R20" s="26">
        <f t="shared" si="1"/>
        <v>-0.245</v>
      </c>
      <c r="S20" s="25">
        <f t="shared" si="1"/>
        <v>6.3329999999999997E-2</v>
      </c>
      <c r="T20" s="26">
        <f t="shared" si="1"/>
        <v>-1.268E-2</v>
      </c>
      <c r="U20" s="29">
        <f t="shared" si="1"/>
        <v>0.13869999999999999</v>
      </c>
    </row>
    <row r="21" spans="2:21" x14ac:dyDescent="0.25">
      <c r="B21" s="15">
        <v>80</v>
      </c>
      <c r="C21" s="32">
        <v>22.78</v>
      </c>
      <c r="D21" s="34">
        <v>3.4350000000000001</v>
      </c>
      <c r="E21" s="32">
        <v>21.5</v>
      </c>
      <c r="F21" s="36">
        <v>-5.1360000000000001</v>
      </c>
      <c r="G21" s="38">
        <v>-23</v>
      </c>
      <c r="H21" s="42">
        <v>5.415</v>
      </c>
      <c r="I21" s="40">
        <v>-1.3080000000000001</v>
      </c>
      <c r="J21" s="44">
        <v>13.81</v>
      </c>
      <c r="K21" s="17"/>
      <c r="M21" s="4">
        <v>80</v>
      </c>
      <c r="N21" s="26">
        <f t="shared" si="0"/>
        <v>0.2278</v>
      </c>
      <c r="O21" s="25">
        <f t="shared" si="1"/>
        <v>3.4349999999999999E-2</v>
      </c>
      <c r="P21" s="26">
        <f t="shared" si="1"/>
        <v>0.215</v>
      </c>
      <c r="Q21" s="25">
        <f t="shared" si="1"/>
        <v>-5.1360000000000003E-2</v>
      </c>
      <c r="R21" s="26">
        <f t="shared" si="1"/>
        <v>-0.23</v>
      </c>
      <c r="S21" s="25">
        <f t="shared" si="1"/>
        <v>5.4150000000000004E-2</v>
      </c>
      <c r="T21" s="26">
        <f t="shared" si="1"/>
        <v>-1.3080000000000001E-2</v>
      </c>
      <c r="U21" s="29">
        <f t="shared" si="1"/>
        <v>0.1381</v>
      </c>
    </row>
    <row r="22" spans="2:21" x14ac:dyDescent="0.25">
      <c r="B22" s="15">
        <v>85</v>
      </c>
      <c r="C22" s="32">
        <v>22.91</v>
      </c>
      <c r="D22" s="34">
        <v>2.5489999999999999</v>
      </c>
      <c r="E22" s="32">
        <v>20.41</v>
      </c>
      <c r="F22" s="36">
        <v>-4.7089999999999996</v>
      </c>
      <c r="G22" s="38">
        <v>-21.05</v>
      </c>
      <c r="H22" s="42">
        <v>4.7229999999999999</v>
      </c>
      <c r="I22" s="40">
        <v>-1.583</v>
      </c>
      <c r="J22" s="44">
        <v>13.63</v>
      </c>
      <c r="K22" s="17"/>
      <c r="M22" s="4">
        <v>85</v>
      </c>
      <c r="N22" s="26">
        <f t="shared" si="0"/>
        <v>0.2291</v>
      </c>
      <c r="O22" s="25">
        <f t="shared" ref="O22:O54" si="2">D22/100</f>
        <v>2.5489999999999999E-2</v>
      </c>
      <c r="P22" s="26">
        <f t="shared" ref="P22:P54" si="3">E22/100</f>
        <v>0.2041</v>
      </c>
      <c r="Q22" s="25">
        <f t="shared" ref="Q22:Q54" si="4">F22/100</f>
        <v>-4.7089999999999993E-2</v>
      </c>
      <c r="R22" s="26">
        <f t="shared" ref="R22:R54" si="5">G22/100</f>
        <v>-0.21050000000000002</v>
      </c>
      <c r="S22" s="25">
        <f t="shared" ref="S22:S54" si="6">H22/100</f>
        <v>4.7230000000000001E-2</v>
      </c>
      <c r="T22" s="26">
        <f t="shared" ref="T22:T54" si="7">I22/100</f>
        <v>-1.583E-2</v>
      </c>
      <c r="U22" s="29">
        <f t="shared" ref="U22:U54" si="8">J22/100</f>
        <v>0.1363</v>
      </c>
    </row>
    <row r="23" spans="2:21" x14ac:dyDescent="0.25">
      <c r="B23" s="15">
        <v>90</v>
      </c>
      <c r="C23" s="32">
        <v>23.14</v>
      </c>
      <c r="D23" s="34">
        <v>0.91849999999999998</v>
      </c>
      <c r="E23" s="32">
        <v>19.59</v>
      </c>
      <c r="F23" s="36">
        <v>-4.4720000000000004</v>
      </c>
      <c r="G23" s="38">
        <v>-19.350000000000001</v>
      </c>
      <c r="H23" s="42">
        <v>4.1180000000000003</v>
      </c>
      <c r="I23" s="40">
        <v>-3.077</v>
      </c>
      <c r="J23" s="44">
        <v>12.17</v>
      </c>
      <c r="K23" s="17"/>
      <c r="M23" s="4">
        <v>90</v>
      </c>
      <c r="N23" s="26">
        <f t="shared" si="0"/>
        <v>0.23139999999999999</v>
      </c>
      <c r="O23" s="25">
        <f t="shared" si="2"/>
        <v>9.1850000000000005E-3</v>
      </c>
      <c r="P23" s="26">
        <f t="shared" si="3"/>
        <v>0.19589999999999999</v>
      </c>
      <c r="Q23" s="25">
        <f t="shared" si="4"/>
        <v>-4.4720000000000003E-2</v>
      </c>
      <c r="R23" s="26">
        <f t="shared" si="5"/>
        <v>-0.19350000000000001</v>
      </c>
      <c r="S23" s="25">
        <f t="shared" si="6"/>
        <v>4.1180000000000001E-2</v>
      </c>
      <c r="T23" s="26">
        <f t="shared" si="7"/>
        <v>-3.0769999999999999E-2</v>
      </c>
      <c r="U23" s="29">
        <f t="shared" si="8"/>
        <v>0.1217</v>
      </c>
    </row>
    <row r="24" spans="2:21" x14ac:dyDescent="0.25">
      <c r="B24" s="15">
        <v>95</v>
      </c>
      <c r="C24" s="32">
        <v>23.24</v>
      </c>
      <c r="D24" s="34">
        <v>-0.32400000000000001</v>
      </c>
      <c r="E24" s="32">
        <v>18.850000000000001</v>
      </c>
      <c r="F24" s="36">
        <v>-4.3310000000000004</v>
      </c>
      <c r="G24" s="38">
        <v>-17.38</v>
      </c>
      <c r="H24" s="42">
        <v>3.6480000000000001</v>
      </c>
      <c r="I24" s="40">
        <v>-4.6829999999999998</v>
      </c>
      <c r="J24" s="44">
        <v>10.6</v>
      </c>
      <c r="K24" s="17"/>
      <c r="M24" s="4">
        <v>95</v>
      </c>
      <c r="N24" s="26">
        <f t="shared" si="0"/>
        <v>0.2324</v>
      </c>
      <c r="O24" s="25">
        <f t="shared" si="2"/>
        <v>-3.2400000000000003E-3</v>
      </c>
      <c r="P24" s="26">
        <f t="shared" si="3"/>
        <v>0.1885</v>
      </c>
      <c r="Q24" s="25">
        <f t="shared" si="4"/>
        <v>-4.3310000000000001E-2</v>
      </c>
      <c r="R24" s="26">
        <f t="shared" si="5"/>
        <v>-0.17379999999999998</v>
      </c>
      <c r="S24" s="25">
        <f t="shared" si="6"/>
        <v>3.6479999999999999E-2</v>
      </c>
      <c r="T24" s="26">
        <f t="shared" si="7"/>
        <v>-4.6829999999999997E-2</v>
      </c>
      <c r="U24" s="29">
        <f t="shared" si="8"/>
        <v>0.106</v>
      </c>
    </row>
    <row r="25" spans="2:21" x14ac:dyDescent="0.25">
      <c r="B25" s="15">
        <v>100</v>
      </c>
      <c r="C25" s="32">
        <v>23.14</v>
      </c>
      <c r="D25" s="34">
        <v>-0.98509999999999998</v>
      </c>
      <c r="E25" s="32">
        <v>18.22</v>
      </c>
      <c r="F25" s="36">
        <v>-4.3369999999999997</v>
      </c>
      <c r="G25" s="38">
        <v>-15.02</v>
      </c>
      <c r="H25" s="42">
        <v>3.3809999999999998</v>
      </c>
      <c r="I25" s="40">
        <v>-6.4580000000000002</v>
      </c>
      <c r="J25" s="44">
        <v>8.8800000000000008</v>
      </c>
      <c r="K25" s="17"/>
      <c r="M25" s="4">
        <v>100</v>
      </c>
      <c r="N25" s="26">
        <f t="shared" si="0"/>
        <v>0.23139999999999999</v>
      </c>
      <c r="O25" s="25">
        <f t="shared" si="2"/>
        <v>-9.8510000000000004E-3</v>
      </c>
      <c r="P25" s="26">
        <f t="shared" si="3"/>
        <v>0.1822</v>
      </c>
      <c r="Q25" s="25">
        <f t="shared" si="4"/>
        <v>-4.3369999999999999E-2</v>
      </c>
      <c r="R25" s="26">
        <f t="shared" si="5"/>
        <v>-0.1502</v>
      </c>
      <c r="S25" s="25">
        <f t="shared" si="6"/>
        <v>3.381E-2</v>
      </c>
      <c r="T25" s="26">
        <f t="shared" si="7"/>
        <v>-6.4579999999999999E-2</v>
      </c>
      <c r="U25" s="29">
        <f t="shared" si="8"/>
        <v>8.8800000000000004E-2</v>
      </c>
    </row>
    <row r="26" spans="2:21" x14ac:dyDescent="0.25">
      <c r="B26" s="15">
        <v>105</v>
      </c>
      <c r="C26" s="32">
        <v>22.5</v>
      </c>
      <c r="D26" s="34">
        <v>-1.0580000000000001</v>
      </c>
      <c r="E26" s="32">
        <v>17.920000000000002</v>
      </c>
      <c r="F26" s="36">
        <v>-4.3029999999999999</v>
      </c>
      <c r="G26" s="38">
        <v>-12.27</v>
      </c>
      <c r="H26" s="42">
        <v>3.5019999999999998</v>
      </c>
      <c r="I26" s="40">
        <v>-7.1870000000000003</v>
      </c>
      <c r="J26" s="44">
        <v>8.0690000000000008</v>
      </c>
      <c r="K26" s="17"/>
      <c r="M26" s="4">
        <v>105</v>
      </c>
      <c r="N26" s="26">
        <f t="shared" si="0"/>
        <v>0.22500000000000001</v>
      </c>
      <c r="O26" s="25">
        <f t="shared" si="2"/>
        <v>-1.0580000000000001E-2</v>
      </c>
      <c r="P26" s="26">
        <f t="shared" si="3"/>
        <v>0.17920000000000003</v>
      </c>
      <c r="Q26" s="25">
        <f t="shared" si="4"/>
        <v>-4.3029999999999999E-2</v>
      </c>
      <c r="R26" s="26">
        <f t="shared" si="5"/>
        <v>-0.12269999999999999</v>
      </c>
      <c r="S26" s="25">
        <f t="shared" si="6"/>
        <v>3.5019999999999996E-2</v>
      </c>
      <c r="T26" s="26">
        <f t="shared" si="7"/>
        <v>-7.1870000000000003E-2</v>
      </c>
      <c r="U26" s="29">
        <f t="shared" si="8"/>
        <v>8.0690000000000012E-2</v>
      </c>
    </row>
    <row r="27" spans="2:21" x14ac:dyDescent="0.25">
      <c r="B27" s="15">
        <v>110</v>
      </c>
      <c r="C27" s="32">
        <v>21.76</v>
      </c>
      <c r="D27" s="34">
        <v>-0.91579999999999995</v>
      </c>
      <c r="E27" s="32">
        <v>17.600000000000001</v>
      </c>
      <c r="F27" s="36">
        <v>-4.2279999999999998</v>
      </c>
      <c r="G27" s="38">
        <v>-9.3670000000000009</v>
      </c>
      <c r="H27" s="42">
        <v>3.65</v>
      </c>
      <c r="I27" s="40">
        <v>-7.5570000000000004</v>
      </c>
      <c r="J27" s="44">
        <v>7.343</v>
      </c>
      <c r="K27" s="17"/>
      <c r="M27" s="4">
        <v>110</v>
      </c>
      <c r="N27" s="26">
        <f t="shared" si="0"/>
        <v>0.21760000000000002</v>
      </c>
      <c r="O27" s="25">
        <f t="shared" si="2"/>
        <v>-9.1579999999999995E-3</v>
      </c>
      <c r="P27" s="26">
        <f t="shared" si="3"/>
        <v>0.17600000000000002</v>
      </c>
      <c r="Q27" s="25">
        <f t="shared" si="4"/>
        <v>-4.2279999999999998E-2</v>
      </c>
      <c r="R27" s="26">
        <f t="shared" si="5"/>
        <v>-9.3670000000000003E-2</v>
      </c>
      <c r="S27" s="25">
        <f t="shared" si="6"/>
        <v>3.6499999999999998E-2</v>
      </c>
      <c r="T27" s="26">
        <f t="shared" si="7"/>
        <v>-7.5569999999999998E-2</v>
      </c>
      <c r="U27" s="29">
        <f t="shared" si="8"/>
        <v>7.3429999999999995E-2</v>
      </c>
    </row>
    <row r="28" spans="2:21" x14ac:dyDescent="0.25">
      <c r="B28" s="15">
        <v>115</v>
      </c>
      <c r="C28" s="32">
        <v>21.12</v>
      </c>
      <c r="D28" s="34">
        <v>-0.49769999999999998</v>
      </c>
      <c r="E28" s="32">
        <v>16.940000000000001</v>
      </c>
      <c r="F28" s="36">
        <v>-4.0259999999999998</v>
      </c>
      <c r="G28" s="38">
        <v>-6.3</v>
      </c>
      <c r="H28" s="42">
        <v>3.5150000000000001</v>
      </c>
      <c r="I28" s="40">
        <v>-7.5309999999999997</v>
      </c>
      <c r="J28" s="44">
        <v>6.0510000000000002</v>
      </c>
      <c r="K28" s="17"/>
      <c r="M28" s="4">
        <v>115</v>
      </c>
      <c r="N28" s="26">
        <f t="shared" si="0"/>
        <v>0.2112</v>
      </c>
      <c r="O28" s="25">
        <f t="shared" si="2"/>
        <v>-4.9769999999999997E-3</v>
      </c>
      <c r="P28" s="26">
        <f t="shared" si="3"/>
        <v>0.16940000000000002</v>
      </c>
      <c r="Q28" s="25">
        <f t="shared" si="4"/>
        <v>-4.0259999999999997E-2</v>
      </c>
      <c r="R28" s="26">
        <f t="shared" si="5"/>
        <v>-6.3E-2</v>
      </c>
      <c r="S28" s="25">
        <f t="shared" si="6"/>
        <v>3.5150000000000001E-2</v>
      </c>
      <c r="T28" s="26">
        <f t="shared" si="7"/>
        <v>-7.5310000000000002E-2</v>
      </c>
      <c r="U28" s="29">
        <f t="shared" si="8"/>
        <v>6.0510000000000001E-2</v>
      </c>
    </row>
    <row r="29" spans="2:21" x14ac:dyDescent="0.25">
      <c r="B29" s="15">
        <v>120</v>
      </c>
      <c r="C29" s="32">
        <v>20.239999999999998</v>
      </c>
      <c r="D29" s="34">
        <v>-0.41470000000000001</v>
      </c>
      <c r="E29" s="32">
        <v>16.22</v>
      </c>
      <c r="F29" s="36">
        <v>-3.9950000000000001</v>
      </c>
      <c r="G29" s="38">
        <v>-3.5219999999999998</v>
      </c>
      <c r="H29" s="42">
        <v>2.988</v>
      </c>
      <c r="I29" s="40">
        <v>-6.5549999999999997</v>
      </c>
      <c r="J29" s="44">
        <v>5.16</v>
      </c>
      <c r="K29" s="17"/>
      <c r="M29" s="4">
        <v>120</v>
      </c>
      <c r="N29" s="26">
        <f t="shared" si="0"/>
        <v>0.2024</v>
      </c>
      <c r="O29" s="25">
        <f t="shared" si="2"/>
        <v>-4.1470000000000005E-3</v>
      </c>
      <c r="P29" s="26">
        <f t="shared" si="3"/>
        <v>0.16219999999999998</v>
      </c>
      <c r="Q29" s="25">
        <f t="shared" si="4"/>
        <v>-3.9949999999999999E-2</v>
      </c>
      <c r="R29" s="26">
        <f t="shared" si="5"/>
        <v>-3.5220000000000001E-2</v>
      </c>
      <c r="S29" s="25">
        <f t="shared" si="6"/>
        <v>2.988E-2</v>
      </c>
      <c r="T29" s="26">
        <f t="shared" si="7"/>
        <v>-6.5549999999999997E-2</v>
      </c>
      <c r="U29" s="29">
        <f t="shared" si="8"/>
        <v>5.16E-2</v>
      </c>
    </row>
    <row r="30" spans="2:21" x14ac:dyDescent="0.25">
      <c r="B30" s="15">
        <v>125</v>
      </c>
      <c r="C30" s="32">
        <v>19.190000000000001</v>
      </c>
      <c r="D30" s="34">
        <v>-0.55500000000000005</v>
      </c>
      <c r="E30" s="32">
        <v>15.45</v>
      </c>
      <c r="F30" s="36">
        <v>-4.0789999999999997</v>
      </c>
      <c r="G30" s="38">
        <v>-0.93559999999999999</v>
      </c>
      <c r="H30" s="42">
        <v>2.2010000000000001</v>
      </c>
      <c r="I30" s="40">
        <v>-4.944</v>
      </c>
      <c r="J30" s="44">
        <v>4.5359999999999996</v>
      </c>
      <c r="K30" s="17"/>
      <c r="M30" s="4">
        <v>125</v>
      </c>
      <c r="N30" s="26">
        <f t="shared" si="0"/>
        <v>0.19190000000000002</v>
      </c>
      <c r="O30" s="25">
        <f t="shared" si="2"/>
        <v>-5.5500000000000002E-3</v>
      </c>
      <c r="P30" s="26">
        <f t="shared" si="3"/>
        <v>0.1545</v>
      </c>
      <c r="Q30" s="25">
        <f t="shared" si="4"/>
        <v>-4.079E-2</v>
      </c>
      <c r="R30" s="26">
        <f t="shared" si="5"/>
        <v>-9.3559999999999997E-3</v>
      </c>
      <c r="S30" s="25">
        <f t="shared" si="6"/>
        <v>2.2010000000000002E-2</v>
      </c>
      <c r="T30" s="26">
        <f t="shared" si="7"/>
        <v>-4.9439999999999998E-2</v>
      </c>
      <c r="U30" s="29">
        <f t="shared" si="8"/>
        <v>4.5359999999999998E-2</v>
      </c>
    </row>
    <row r="31" spans="2:21" x14ac:dyDescent="0.25">
      <c r="B31" s="15">
        <v>130</v>
      </c>
      <c r="C31" s="32">
        <v>18.37</v>
      </c>
      <c r="D31" s="34">
        <v>-0.6169</v>
      </c>
      <c r="E31" s="32">
        <v>14.4</v>
      </c>
      <c r="F31" s="36">
        <v>-4.5229999999999997</v>
      </c>
      <c r="G31" s="38">
        <v>1.0549999999999999</v>
      </c>
      <c r="H31" s="42">
        <v>1.3129999999999999</v>
      </c>
      <c r="I31" s="40">
        <v>-3.3620000000000001</v>
      </c>
      <c r="J31" s="44">
        <v>3.8690000000000002</v>
      </c>
      <c r="K31" s="17"/>
      <c r="M31" s="4">
        <v>130</v>
      </c>
      <c r="N31" s="26">
        <f t="shared" si="0"/>
        <v>0.1837</v>
      </c>
      <c r="O31" s="25">
        <f t="shared" si="2"/>
        <v>-6.169E-3</v>
      </c>
      <c r="P31" s="26">
        <f t="shared" si="3"/>
        <v>0.14400000000000002</v>
      </c>
      <c r="Q31" s="25">
        <f t="shared" si="4"/>
        <v>-4.5229999999999999E-2</v>
      </c>
      <c r="R31" s="26">
        <f t="shared" si="5"/>
        <v>1.0549999999999999E-2</v>
      </c>
      <c r="S31" s="25">
        <f t="shared" si="6"/>
        <v>1.3129999999999999E-2</v>
      </c>
      <c r="T31" s="26">
        <f t="shared" si="7"/>
        <v>-3.3620000000000004E-2</v>
      </c>
      <c r="U31" s="29">
        <f t="shared" si="8"/>
        <v>3.8690000000000002E-2</v>
      </c>
    </row>
    <row r="32" spans="2:21" x14ac:dyDescent="0.25">
      <c r="B32" s="15">
        <v>135</v>
      </c>
      <c r="C32" s="32">
        <v>17.37</v>
      </c>
      <c r="D32" s="34">
        <v>-0.73760000000000003</v>
      </c>
      <c r="E32" s="32">
        <v>13.25</v>
      </c>
      <c r="F32" s="36">
        <v>-4.9640000000000004</v>
      </c>
      <c r="G32" s="38">
        <v>2.3130000000000002</v>
      </c>
      <c r="H32" s="42">
        <v>0.56259999999999999</v>
      </c>
      <c r="I32" s="40">
        <v>-2.0019999999999998</v>
      </c>
      <c r="J32" s="44">
        <v>3.1720000000000002</v>
      </c>
      <c r="K32" s="17"/>
      <c r="M32" s="4">
        <v>135</v>
      </c>
      <c r="N32" s="26">
        <f t="shared" si="0"/>
        <v>0.17370000000000002</v>
      </c>
      <c r="O32" s="25">
        <f t="shared" si="2"/>
        <v>-7.3760000000000006E-3</v>
      </c>
      <c r="P32" s="26">
        <f t="shared" si="3"/>
        <v>0.13250000000000001</v>
      </c>
      <c r="Q32" s="25">
        <f t="shared" si="4"/>
        <v>-4.9640000000000004E-2</v>
      </c>
      <c r="R32" s="26">
        <f t="shared" si="5"/>
        <v>2.3130000000000001E-2</v>
      </c>
      <c r="S32" s="25">
        <f t="shared" si="6"/>
        <v>5.6259999999999999E-3</v>
      </c>
      <c r="T32" s="26">
        <f t="shared" si="7"/>
        <v>-2.0019999999999996E-2</v>
      </c>
      <c r="U32" s="29">
        <f t="shared" si="8"/>
        <v>3.1719999999999998E-2</v>
      </c>
    </row>
    <row r="33" spans="2:21" x14ac:dyDescent="0.25">
      <c r="B33" s="15">
        <v>140</v>
      </c>
      <c r="C33" s="32">
        <v>16.100000000000001</v>
      </c>
      <c r="D33" s="34">
        <v>-0.94669999999999999</v>
      </c>
      <c r="E33" s="32">
        <v>11.97</v>
      </c>
      <c r="F33" s="36">
        <v>-5.399</v>
      </c>
      <c r="G33" s="38">
        <v>2.4729999999999999</v>
      </c>
      <c r="H33" s="42">
        <v>1.9460000000000002E-2</v>
      </c>
      <c r="I33" s="40">
        <v>-0.97729999999999995</v>
      </c>
      <c r="J33" s="44">
        <v>2.4279999999999999</v>
      </c>
      <c r="K33" s="17"/>
      <c r="M33" s="4">
        <v>140</v>
      </c>
      <c r="N33" s="26">
        <f t="shared" si="0"/>
        <v>0.161</v>
      </c>
      <c r="O33" s="25">
        <f t="shared" si="2"/>
        <v>-9.4669999999999997E-3</v>
      </c>
      <c r="P33" s="26">
        <f t="shared" si="3"/>
        <v>0.1197</v>
      </c>
      <c r="Q33" s="25">
        <f t="shared" si="4"/>
        <v>-5.3990000000000003E-2</v>
      </c>
      <c r="R33" s="26">
        <f t="shared" si="5"/>
        <v>2.4729999999999999E-2</v>
      </c>
      <c r="S33" s="25">
        <f t="shared" si="6"/>
        <v>1.9460000000000001E-4</v>
      </c>
      <c r="T33" s="26">
        <f t="shared" si="7"/>
        <v>-9.7729999999999987E-3</v>
      </c>
      <c r="U33" s="29">
        <f t="shared" si="8"/>
        <v>2.4279999999999999E-2</v>
      </c>
    </row>
    <row r="34" spans="2:21" x14ac:dyDescent="0.25">
      <c r="B34" s="15">
        <v>145</v>
      </c>
      <c r="C34" s="32">
        <v>14.77</v>
      </c>
      <c r="D34" s="34">
        <v>-1.0680000000000001</v>
      </c>
      <c r="E34" s="32">
        <v>10.93</v>
      </c>
      <c r="F34" s="36">
        <v>-5.6769999999999996</v>
      </c>
      <c r="G34" s="38">
        <v>2.06</v>
      </c>
      <c r="H34" s="42">
        <v>-0.12520000000000001</v>
      </c>
      <c r="I34" s="40">
        <v>-0.67610000000000003</v>
      </c>
      <c r="J34" s="44">
        <v>2.0249999999999999</v>
      </c>
      <c r="K34" s="17"/>
      <c r="M34" s="4">
        <v>145</v>
      </c>
      <c r="N34" s="26">
        <f t="shared" si="0"/>
        <v>0.1477</v>
      </c>
      <c r="O34" s="25">
        <f t="shared" si="2"/>
        <v>-1.068E-2</v>
      </c>
      <c r="P34" s="26">
        <f t="shared" si="3"/>
        <v>0.10929999999999999</v>
      </c>
      <c r="Q34" s="25">
        <f t="shared" si="4"/>
        <v>-5.6769999999999994E-2</v>
      </c>
      <c r="R34" s="26">
        <f t="shared" si="5"/>
        <v>2.06E-2</v>
      </c>
      <c r="S34" s="25">
        <f t="shared" si="6"/>
        <v>-1.2520000000000001E-3</v>
      </c>
      <c r="T34" s="26">
        <f t="shared" si="7"/>
        <v>-6.7610000000000005E-3</v>
      </c>
      <c r="U34" s="29">
        <f t="shared" si="8"/>
        <v>2.0250000000000001E-2</v>
      </c>
    </row>
    <row r="35" spans="2:21" x14ac:dyDescent="0.25">
      <c r="B35" s="15">
        <v>150</v>
      </c>
      <c r="C35" s="32">
        <v>13.46</v>
      </c>
      <c r="D35" s="34">
        <v>-1.1859999999999999</v>
      </c>
      <c r="E35" s="32">
        <v>9.9339999999999993</v>
      </c>
      <c r="F35" s="36">
        <v>-5.9349999999999996</v>
      </c>
      <c r="G35" s="38">
        <v>1.532</v>
      </c>
      <c r="H35" s="42">
        <v>-7.4050000000000005E-2</v>
      </c>
      <c r="I35" s="40">
        <v>-0.64780000000000004</v>
      </c>
      <c r="J35" s="44">
        <v>1.77</v>
      </c>
      <c r="K35" s="17"/>
      <c r="M35" s="4">
        <v>150</v>
      </c>
      <c r="N35" s="26">
        <f t="shared" si="0"/>
        <v>0.1346</v>
      </c>
      <c r="O35" s="25">
        <f t="shared" si="2"/>
        <v>-1.1859999999999999E-2</v>
      </c>
      <c r="P35" s="26">
        <f t="shared" si="3"/>
        <v>9.9339999999999998E-2</v>
      </c>
      <c r="Q35" s="25">
        <f t="shared" si="4"/>
        <v>-5.9349999999999993E-2</v>
      </c>
      <c r="R35" s="26">
        <f t="shared" si="5"/>
        <v>1.532E-2</v>
      </c>
      <c r="S35" s="25">
        <f t="shared" si="6"/>
        <v>-7.4050000000000006E-4</v>
      </c>
      <c r="T35" s="26">
        <f t="shared" si="7"/>
        <v>-6.4780000000000003E-3</v>
      </c>
      <c r="U35" s="29">
        <f t="shared" si="8"/>
        <v>1.77E-2</v>
      </c>
    </row>
    <row r="36" spans="2:21" x14ac:dyDescent="0.25">
      <c r="B36" s="15">
        <v>155</v>
      </c>
      <c r="C36" s="32">
        <v>12.34</v>
      </c>
      <c r="D36" s="34">
        <v>-1.3759999999999999</v>
      </c>
      <c r="E36" s="32">
        <v>8.8460000000000001</v>
      </c>
      <c r="F36" s="36">
        <v>-6.274</v>
      </c>
      <c r="G36" s="38">
        <v>1.1220000000000001</v>
      </c>
      <c r="H36" s="42">
        <v>0.36230000000000001</v>
      </c>
      <c r="I36" s="40">
        <v>-0.98780000000000001</v>
      </c>
      <c r="J36" s="44">
        <v>1.774</v>
      </c>
      <c r="K36" s="17"/>
      <c r="M36" s="4">
        <v>155</v>
      </c>
      <c r="N36" s="26">
        <f t="shared" si="0"/>
        <v>0.1234</v>
      </c>
      <c r="O36" s="25">
        <f t="shared" si="2"/>
        <v>-1.376E-2</v>
      </c>
      <c r="P36" s="26">
        <f t="shared" si="3"/>
        <v>8.8459999999999997E-2</v>
      </c>
      <c r="Q36" s="25">
        <f t="shared" si="4"/>
        <v>-6.2740000000000004E-2</v>
      </c>
      <c r="R36" s="26">
        <f t="shared" si="5"/>
        <v>1.1220000000000001E-2</v>
      </c>
      <c r="S36" s="25">
        <f t="shared" si="6"/>
        <v>3.6229999999999999E-3</v>
      </c>
      <c r="T36" s="26">
        <f t="shared" si="7"/>
        <v>-9.8779999999999996E-3</v>
      </c>
      <c r="U36" s="29">
        <f t="shared" si="8"/>
        <v>1.7739999999999999E-2</v>
      </c>
    </row>
    <row r="37" spans="2:21" x14ac:dyDescent="0.25">
      <c r="B37" s="15">
        <v>160</v>
      </c>
      <c r="C37" s="32">
        <v>11.46</v>
      </c>
      <c r="D37" s="34">
        <v>-1.6339999999999999</v>
      </c>
      <c r="E37" s="32">
        <v>7.85</v>
      </c>
      <c r="F37" s="36">
        <v>-6.6230000000000002</v>
      </c>
      <c r="G37" s="38">
        <v>1.0960000000000001</v>
      </c>
      <c r="H37" s="42">
        <v>0.71140000000000003</v>
      </c>
      <c r="I37" s="40">
        <v>-1.391</v>
      </c>
      <c r="J37" s="44">
        <v>1.927</v>
      </c>
      <c r="K37" s="17"/>
      <c r="M37" s="4">
        <v>160</v>
      </c>
      <c r="N37" s="26">
        <f t="shared" si="0"/>
        <v>0.11460000000000001</v>
      </c>
      <c r="O37" s="25">
        <f t="shared" si="2"/>
        <v>-1.634E-2</v>
      </c>
      <c r="P37" s="26">
        <f t="shared" si="3"/>
        <v>7.85E-2</v>
      </c>
      <c r="Q37" s="25">
        <f t="shared" si="4"/>
        <v>-6.6229999999999997E-2</v>
      </c>
      <c r="R37" s="26">
        <f t="shared" si="5"/>
        <v>1.0960000000000001E-2</v>
      </c>
      <c r="S37" s="25">
        <f t="shared" si="6"/>
        <v>7.1140000000000005E-3</v>
      </c>
      <c r="T37" s="26">
        <f t="shared" si="7"/>
        <v>-1.391E-2</v>
      </c>
      <c r="U37" s="29">
        <f t="shared" si="8"/>
        <v>1.9269999999999999E-2</v>
      </c>
    </row>
    <row r="38" spans="2:21" x14ac:dyDescent="0.25">
      <c r="B38" s="15">
        <v>165</v>
      </c>
      <c r="C38" s="32">
        <v>10.74</v>
      </c>
      <c r="D38" s="34">
        <v>-1.9390000000000001</v>
      </c>
      <c r="E38" s="32">
        <v>6.9160000000000004</v>
      </c>
      <c r="F38" s="36">
        <v>-6.9790000000000001</v>
      </c>
      <c r="G38" s="38">
        <v>1.3260000000000001</v>
      </c>
      <c r="H38" s="42">
        <v>1.002</v>
      </c>
      <c r="I38" s="40">
        <v>-1.837</v>
      </c>
      <c r="J38" s="44">
        <v>2.181</v>
      </c>
      <c r="K38" s="17"/>
      <c r="M38" s="4">
        <v>165</v>
      </c>
      <c r="N38" s="26">
        <f t="shared" si="0"/>
        <v>0.1074</v>
      </c>
      <c r="O38" s="25">
        <f t="shared" si="2"/>
        <v>-1.9390000000000001E-2</v>
      </c>
      <c r="P38" s="26">
        <f t="shared" si="3"/>
        <v>6.9159999999999999E-2</v>
      </c>
      <c r="Q38" s="25">
        <f t="shared" si="4"/>
        <v>-6.9790000000000005E-2</v>
      </c>
      <c r="R38" s="26">
        <f t="shared" si="5"/>
        <v>1.3260000000000001E-2</v>
      </c>
      <c r="S38" s="25">
        <f t="shared" si="6"/>
        <v>1.0019999999999999E-2</v>
      </c>
      <c r="T38" s="26">
        <f t="shared" si="7"/>
        <v>-1.8370000000000001E-2</v>
      </c>
      <c r="U38" s="29">
        <f t="shared" si="8"/>
        <v>2.181E-2</v>
      </c>
    </row>
    <row r="39" spans="2:21" x14ac:dyDescent="0.25">
      <c r="B39" s="15">
        <v>170</v>
      </c>
      <c r="C39" s="32">
        <v>9.9740000000000002</v>
      </c>
      <c r="D39" s="34">
        <v>-2.254</v>
      </c>
      <c r="E39" s="32">
        <v>5.9109999999999996</v>
      </c>
      <c r="F39" s="36">
        <v>-7.3090000000000002</v>
      </c>
      <c r="G39" s="38">
        <v>1.2290000000000001</v>
      </c>
      <c r="H39" s="42">
        <v>1.4279999999999999</v>
      </c>
      <c r="I39" s="40">
        <v>-1.952</v>
      </c>
      <c r="J39" s="44">
        <v>1.98</v>
      </c>
      <c r="K39" s="17"/>
      <c r="M39" s="4">
        <v>170</v>
      </c>
      <c r="N39" s="26">
        <f t="shared" si="0"/>
        <v>9.9739999999999995E-2</v>
      </c>
      <c r="O39" s="25">
        <f t="shared" si="2"/>
        <v>-2.2540000000000001E-2</v>
      </c>
      <c r="P39" s="26">
        <f t="shared" si="3"/>
        <v>5.9109999999999996E-2</v>
      </c>
      <c r="Q39" s="25">
        <f t="shared" si="4"/>
        <v>-7.3090000000000002E-2</v>
      </c>
      <c r="R39" s="26">
        <f t="shared" si="5"/>
        <v>1.2290000000000001E-2</v>
      </c>
      <c r="S39" s="25">
        <f t="shared" si="6"/>
        <v>1.4279999999999999E-2</v>
      </c>
      <c r="T39" s="26">
        <f t="shared" si="7"/>
        <v>-1.9519999999999999E-2</v>
      </c>
      <c r="U39" s="29">
        <f t="shared" si="8"/>
        <v>1.9799999999999998E-2</v>
      </c>
    </row>
    <row r="40" spans="2:21" x14ac:dyDescent="0.25">
      <c r="B40" s="15">
        <v>175</v>
      </c>
      <c r="C40" s="32">
        <v>9.26</v>
      </c>
      <c r="D40" s="34">
        <v>-2.64</v>
      </c>
      <c r="E40" s="32">
        <v>4.875</v>
      </c>
      <c r="F40" s="36">
        <v>-7.6449999999999996</v>
      </c>
      <c r="G40" s="38">
        <v>1.07</v>
      </c>
      <c r="H40" s="42">
        <v>1.5529999999999999</v>
      </c>
      <c r="I40" s="40">
        <v>-1.927</v>
      </c>
      <c r="J40" s="44">
        <v>1.7150000000000001</v>
      </c>
      <c r="K40" s="17"/>
      <c r="M40" s="4">
        <v>175</v>
      </c>
      <c r="N40" s="26">
        <f t="shared" si="0"/>
        <v>9.2600000000000002E-2</v>
      </c>
      <c r="O40" s="25">
        <f t="shared" si="2"/>
        <v>-2.64E-2</v>
      </c>
      <c r="P40" s="26">
        <f t="shared" si="3"/>
        <v>4.8750000000000002E-2</v>
      </c>
      <c r="Q40" s="25">
        <f t="shared" si="4"/>
        <v>-7.644999999999999E-2</v>
      </c>
      <c r="R40" s="26">
        <f t="shared" si="5"/>
        <v>1.0700000000000001E-2</v>
      </c>
      <c r="S40" s="25">
        <f t="shared" si="6"/>
        <v>1.5529999999999999E-2</v>
      </c>
      <c r="T40" s="26">
        <f t="shared" si="7"/>
        <v>-1.9269999999999999E-2</v>
      </c>
      <c r="U40" s="29">
        <f t="shared" si="8"/>
        <v>1.7150000000000002E-2</v>
      </c>
    </row>
    <row r="41" spans="2:21" x14ac:dyDescent="0.25">
      <c r="B41" s="15">
        <v>180</v>
      </c>
      <c r="C41" s="32">
        <v>8.6180000000000003</v>
      </c>
      <c r="D41" s="34">
        <v>-3.133</v>
      </c>
      <c r="E41" s="32">
        <v>3.7949999999999999</v>
      </c>
      <c r="F41" s="36">
        <v>-7.9909999999999997</v>
      </c>
      <c r="G41" s="38">
        <v>0.81759999999999999</v>
      </c>
      <c r="H41" s="42">
        <v>1.2270000000000001</v>
      </c>
      <c r="I41" s="40">
        <v>-1.6910000000000001</v>
      </c>
      <c r="J41" s="44">
        <v>1.355</v>
      </c>
      <c r="K41" s="17"/>
      <c r="M41" s="4">
        <v>180</v>
      </c>
      <c r="N41" s="26">
        <f t="shared" si="0"/>
        <v>8.6180000000000007E-2</v>
      </c>
      <c r="O41" s="25">
        <f t="shared" si="2"/>
        <v>-3.1329999999999997E-2</v>
      </c>
      <c r="P41" s="26">
        <f t="shared" si="3"/>
        <v>3.7949999999999998E-2</v>
      </c>
      <c r="Q41" s="25">
        <f t="shared" si="4"/>
        <v>-7.9909999999999995E-2</v>
      </c>
      <c r="R41" s="26">
        <f t="shared" si="5"/>
        <v>8.1759999999999992E-3</v>
      </c>
      <c r="S41" s="25">
        <f t="shared" si="6"/>
        <v>1.2270000000000001E-2</v>
      </c>
      <c r="T41" s="26">
        <f t="shared" si="7"/>
        <v>-1.6910000000000001E-2</v>
      </c>
      <c r="U41" s="29">
        <f t="shared" si="8"/>
        <v>1.355E-2</v>
      </c>
    </row>
    <row r="42" spans="2:21" x14ac:dyDescent="0.25">
      <c r="B42" s="15">
        <v>185</v>
      </c>
      <c r="C42" s="32">
        <v>7.7869999999999999</v>
      </c>
      <c r="D42" s="34">
        <v>-3.488</v>
      </c>
      <c r="E42" s="32">
        <v>2.8069999999999999</v>
      </c>
      <c r="F42" s="36">
        <v>-8.1850000000000005</v>
      </c>
      <c r="G42" s="38">
        <v>0.48530000000000001</v>
      </c>
      <c r="H42" s="42">
        <v>1.476</v>
      </c>
      <c r="I42" s="40">
        <v>-1.4259999999999999</v>
      </c>
      <c r="J42" s="44">
        <v>1.409</v>
      </c>
      <c r="K42" s="17"/>
      <c r="M42" s="4">
        <v>185</v>
      </c>
      <c r="N42" s="26">
        <f t="shared" si="0"/>
        <v>7.7869999999999995E-2</v>
      </c>
      <c r="O42" s="25">
        <f t="shared" si="2"/>
        <v>-3.4880000000000001E-2</v>
      </c>
      <c r="P42" s="26">
        <f t="shared" si="3"/>
        <v>2.8069999999999998E-2</v>
      </c>
      <c r="Q42" s="25">
        <f t="shared" si="4"/>
        <v>-8.1850000000000006E-2</v>
      </c>
      <c r="R42" s="26">
        <f t="shared" si="5"/>
        <v>4.8529999999999997E-3</v>
      </c>
      <c r="S42" s="25">
        <f t="shared" si="6"/>
        <v>1.4760000000000001E-2</v>
      </c>
      <c r="T42" s="26">
        <f t="shared" si="7"/>
        <v>-1.426E-2</v>
      </c>
      <c r="U42" s="29">
        <f t="shared" si="8"/>
        <v>1.409E-2</v>
      </c>
    </row>
    <row r="43" spans="2:21" x14ac:dyDescent="0.25">
      <c r="B43" s="15">
        <v>190</v>
      </c>
      <c r="C43" s="32">
        <v>6.9889999999999999</v>
      </c>
      <c r="D43" s="34">
        <v>-3.7919999999999998</v>
      </c>
      <c r="E43" s="32">
        <v>1.9730000000000001</v>
      </c>
      <c r="F43" s="36">
        <v>-8.3070000000000004</v>
      </c>
      <c r="G43" s="38">
        <v>0.12230000000000001</v>
      </c>
      <c r="H43" s="42">
        <v>1.867</v>
      </c>
      <c r="I43" s="40">
        <v>-1.268</v>
      </c>
      <c r="J43" s="44">
        <v>1.58</v>
      </c>
      <c r="K43" s="17"/>
      <c r="M43" s="4">
        <v>190</v>
      </c>
      <c r="N43" s="26">
        <f t="shared" si="0"/>
        <v>6.9889999999999994E-2</v>
      </c>
      <c r="O43" s="25">
        <f t="shared" si="2"/>
        <v>-3.7919999999999995E-2</v>
      </c>
      <c r="P43" s="26">
        <f t="shared" si="3"/>
        <v>1.9730000000000001E-2</v>
      </c>
      <c r="Q43" s="25">
        <f t="shared" si="4"/>
        <v>-8.3070000000000005E-2</v>
      </c>
      <c r="R43" s="26">
        <f t="shared" si="5"/>
        <v>1.2230000000000001E-3</v>
      </c>
      <c r="S43" s="25">
        <f t="shared" si="6"/>
        <v>1.8669999999999999E-2</v>
      </c>
      <c r="T43" s="26">
        <f t="shared" si="7"/>
        <v>-1.268E-2</v>
      </c>
      <c r="U43" s="29">
        <f t="shared" si="8"/>
        <v>1.5800000000000002E-2</v>
      </c>
    </row>
    <row r="44" spans="2:21" x14ac:dyDescent="0.25">
      <c r="B44" s="15">
        <v>195</v>
      </c>
      <c r="C44" s="32">
        <v>6.51</v>
      </c>
      <c r="D44" s="34">
        <v>-4.0359999999999996</v>
      </c>
      <c r="E44" s="32">
        <v>1.661</v>
      </c>
      <c r="F44" s="36">
        <v>-8.2970000000000006</v>
      </c>
      <c r="G44" s="38">
        <v>-0.28389999999999999</v>
      </c>
      <c r="H44" s="42">
        <v>2.2480000000000002</v>
      </c>
      <c r="I44" s="40">
        <v>-1.5640000000000001</v>
      </c>
      <c r="J44" s="44">
        <v>1.798</v>
      </c>
      <c r="K44" s="17"/>
      <c r="M44" s="4">
        <v>195</v>
      </c>
      <c r="N44" s="26">
        <f t="shared" si="0"/>
        <v>6.5099999999999991E-2</v>
      </c>
      <c r="O44" s="25">
        <f t="shared" si="2"/>
        <v>-4.0359999999999993E-2</v>
      </c>
      <c r="P44" s="26">
        <f t="shared" si="3"/>
        <v>1.661E-2</v>
      </c>
      <c r="Q44" s="25">
        <f t="shared" si="4"/>
        <v>-8.2970000000000002E-2</v>
      </c>
      <c r="R44" s="26">
        <f t="shared" si="5"/>
        <v>-2.8389999999999999E-3</v>
      </c>
      <c r="S44" s="25">
        <f t="shared" si="6"/>
        <v>2.2480000000000003E-2</v>
      </c>
      <c r="T44" s="26">
        <f t="shared" si="7"/>
        <v>-1.5640000000000001E-2</v>
      </c>
      <c r="U44" s="29">
        <f t="shared" si="8"/>
        <v>1.7979999999999999E-2</v>
      </c>
    </row>
    <row r="45" spans="2:21" x14ac:dyDescent="0.25">
      <c r="B45" s="15">
        <v>200</v>
      </c>
      <c r="C45" s="32">
        <v>5.798</v>
      </c>
      <c r="D45" s="34">
        <v>-4.2350000000000003</v>
      </c>
      <c r="E45" s="32">
        <v>1.2010000000000001</v>
      </c>
      <c r="F45" s="36">
        <v>-8.1639999999999997</v>
      </c>
      <c r="G45" s="38">
        <v>-0.16700000000000001</v>
      </c>
      <c r="H45" s="42">
        <v>2.621</v>
      </c>
      <c r="I45" s="40">
        <v>-1.851</v>
      </c>
      <c r="J45" s="44">
        <v>1.9950000000000001</v>
      </c>
      <c r="K45" s="17"/>
      <c r="M45" s="4">
        <v>200</v>
      </c>
      <c r="N45" s="26">
        <f t="shared" si="0"/>
        <v>5.7980000000000004E-2</v>
      </c>
      <c r="O45" s="25">
        <f t="shared" si="2"/>
        <v>-4.2350000000000006E-2</v>
      </c>
      <c r="P45" s="26">
        <f t="shared" si="3"/>
        <v>1.201E-2</v>
      </c>
      <c r="Q45" s="25">
        <f t="shared" si="4"/>
        <v>-8.163999999999999E-2</v>
      </c>
      <c r="R45" s="26">
        <f t="shared" si="5"/>
        <v>-1.67E-3</v>
      </c>
      <c r="S45" s="25">
        <f t="shared" si="6"/>
        <v>2.6210000000000001E-2</v>
      </c>
      <c r="T45" s="26">
        <f t="shared" si="7"/>
        <v>-1.8509999999999999E-2</v>
      </c>
      <c r="U45" s="29">
        <f t="shared" si="8"/>
        <v>1.9950000000000002E-2</v>
      </c>
    </row>
    <row r="46" spans="2:21" x14ac:dyDescent="0.25">
      <c r="B46" s="15">
        <v>205</v>
      </c>
      <c r="C46" s="32">
        <v>4.93</v>
      </c>
      <c r="D46" s="34">
        <v>-4.4039999999999999</v>
      </c>
      <c r="E46" s="32">
        <v>0.64249999999999996</v>
      </c>
      <c r="F46" s="36">
        <v>-7.9489999999999998</v>
      </c>
      <c r="G46" s="38">
        <v>0.29880000000000001</v>
      </c>
      <c r="H46" s="42">
        <v>2.99</v>
      </c>
      <c r="I46" s="40">
        <v>-2.1320000000000001</v>
      </c>
      <c r="J46" s="44">
        <v>2.1760000000000002</v>
      </c>
      <c r="K46" s="17"/>
      <c r="M46" s="4">
        <v>205</v>
      </c>
      <c r="N46" s="26">
        <f t="shared" si="0"/>
        <v>4.9299999999999997E-2</v>
      </c>
      <c r="O46" s="25">
        <f t="shared" si="2"/>
        <v>-4.4039999999999996E-2</v>
      </c>
      <c r="P46" s="26">
        <f t="shared" si="3"/>
        <v>6.4249999999999993E-3</v>
      </c>
      <c r="Q46" s="25">
        <f t="shared" si="4"/>
        <v>-7.9490000000000005E-2</v>
      </c>
      <c r="R46" s="26">
        <f t="shared" si="5"/>
        <v>2.9880000000000002E-3</v>
      </c>
      <c r="S46" s="25">
        <f t="shared" si="6"/>
        <v>2.9900000000000003E-2</v>
      </c>
      <c r="T46" s="26">
        <f t="shared" si="7"/>
        <v>-2.1320000000000002E-2</v>
      </c>
      <c r="U46" s="29">
        <f t="shared" si="8"/>
        <v>2.1760000000000002E-2</v>
      </c>
    </row>
    <row r="47" spans="2:21" x14ac:dyDescent="0.25">
      <c r="B47" s="15">
        <v>210</v>
      </c>
      <c r="C47" s="32">
        <v>4.0380000000000003</v>
      </c>
      <c r="D47" s="34">
        <v>-4.4729999999999999</v>
      </c>
      <c r="E47" s="32">
        <v>0.11890000000000001</v>
      </c>
      <c r="F47" s="36">
        <v>-7.7320000000000002</v>
      </c>
      <c r="G47" s="38">
        <v>0.70269999999999999</v>
      </c>
      <c r="H47" s="42">
        <v>3.18</v>
      </c>
      <c r="I47" s="40">
        <v>-2.3959999999999999</v>
      </c>
      <c r="J47" s="44">
        <v>2.93</v>
      </c>
      <c r="K47" s="17"/>
      <c r="M47" s="4">
        <v>210</v>
      </c>
      <c r="N47" s="26">
        <f t="shared" si="0"/>
        <v>4.0379999999999999E-2</v>
      </c>
      <c r="O47" s="25">
        <f t="shared" si="2"/>
        <v>-4.4729999999999999E-2</v>
      </c>
      <c r="P47" s="26">
        <f t="shared" si="3"/>
        <v>1.189E-3</v>
      </c>
      <c r="Q47" s="25">
        <f t="shared" si="4"/>
        <v>-7.732E-2</v>
      </c>
      <c r="R47" s="26">
        <f t="shared" si="5"/>
        <v>7.0270000000000003E-3</v>
      </c>
      <c r="S47" s="25">
        <f t="shared" si="6"/>
        <v>3.1800000000000002E-2</v>
      </c>
      <c r="T47" s="26">
        <f t="shared" si="7"/>
        <v>-2.3959999999999999E-2</v>
      </c>
      <c r="U47" s="29">
        <f t="shared" si="8"/>
        <v>2.9300000000000003E-2</v>
      </c>
    </row>
    <row r="48" spans="2:21" x14ac:dyDescent="0.25">
      <c r="B48" s="15">
        <v>215</v>
      </c>
      <c r="C48" s="32">
        <v>3.0619999999999998</v>
      </c>
      <c r="D48" s="34">
        <v>-4.3780000000000001</v>
      </c>
      <c r="E48" s="32">
        <v>-0.37280000000000002</v>
      </c>
      <c r="F48" s="36">
        <v>-7.61</v>
      </c>
      <c r="G48" s="38">
        <v>0.9294</v>
      </c>
      <c r="H48" s="42">
        <v>3.4129999999999998</v>
      </c>
      <c r="I48" s="40">
        <v>-2.5750000000000002</v>
      </c>
      <c r="J48" s="44">
        <v>3.5739999999999998</v>
      </c>
      <c r="K48" s="17"/>
      <c r="M48" s="4">
        <v>215</v>
      </c>
      <c r="N48" s="26">
        <f t="shared" si="0"/>
        <v>3.0619999999999998E-2</v>
      </c>
      <c r="O48" s="25">
        <f t="shared" si="2"/>
        <v>-4.3779999999999999E-2</v>
      </c>
      <c r="P48" s="26">
        <f t="shared" si="3"/>
        <v>-3.7280000000000004E-3</v>
      </c>
      <c r="Q48" s="25">
        <f t="shared" si="4"/>
        <v>-7.6100000000000001E-2</v>
      </c>
      <c r="R48" s="26">
        <f t="shared" si="5"/>
        <v>9.2940000000000002E-3</v>
      </c>
      <c r="S48" s="25">
        <f t="shared" si="6"/>
        <v>3.4130000000000001E-2</v>
      </c>
      <c r="T48" s="26">
        <f t="shared" si="7"/>
        <v>-2.5750000000000002E-2</v>
      </c>
      <c r="U48" s="29">
        <f t="shared" si="8"/>
        <v>3.5740000000000001E-2</v>
      </c>
    </row>
    <row r="49" spans="2:21" x14ac:dyDescent="0.25">
      <c r="B49" s="15">
        <v>220</v>
      </c>
      <c r="C49" s="32">
        <v>1.9590000000000001</v>
      </c>
      <c r="D49" s="34">
        <v>-4.0380000000000003</v>
      </c>
      <c r="E49" s="32">
        <v>-0.8165</v>
      </c>
      <c r="F49" s="36">
        <v>-7.6319999999999997</v>
      </c>
      <c r="G49" s="38">
        <v>1.373</v>
      </c>
      <c r="H49" s="42">
        <v>3.7490000000000001</v>
      </c>
      <c r="I49" s="40">
        <v>-2.6280000000000001</v>
      </c>
      <c r="J49" s="44">
        <v>4.0549999999999997</v>
      </c>
      <c r="K49" s="17"/>
      <c r="M49" s="4">
        <v>220</v>
      </c>
      <c r="N49" s="26">
        <f t="shared" si="0"/>
        <v>1.959E-2</v>
      </c>
      <c r="O49" s="25">
        <f t="shared" si="2"/>
        <v>-4.0379999999999999E-2</v>
      </c>
      <c r="P49" s="26">
        <f t="shared" si="3"/>
        <v>-8.1650000000000004E-3</v>
      </c>
      <c r="Q49" s="25">
        <f t="shared" si="4"/>
        <v>-7.6319999999999999E-2</v>
      </c>
      <c r="R49" s="26">
        <f t="shared" si="5"/>
        <v>1.3729999999999999E-2</v>
      </c>
      <c r="S49" s="25">
        <f t="shared" si="6"/>
        <v>3.7490000000000002E-2</v>
      </c>
      <c r="T49" s="26">
        <f t="shared" si="7"/>
        <v>-2.6280000000000001E-2</v>
      </c>
      <c r="U49" s="29">
        <f t="shared" si="8"/>
        <v>4.0549999999999996E-2</v>
      </c>
    </row>
    <row r="50" spans="2:21" x14ac:dyDescent="0.25">
      <c r="B50" s="15">
        <v>225</v>
      </c>
      <c r="C50" s="32">
        <v>0.74139999999999995</v>
      </c>
      <c r="D50" s="34">
        <v>-3.9159999999999999</v>
      </c>
      <c r="E50" s="32">
        <v>-1.085</v>
      </c>
      <c r="F50" s="36">
        <v>-8.0890000000000004</v>
      </c>
      <c r="G50" s="38">
        <v>1.333</v>
      </c>
      <c r="H50" s="42">
        <v>3.5259999999999998</v>
      </c>
      <c r="I50" s="40">
        <v>-2.919</v>
      </c>
      <c r="J50" s="44">
        <v>4.327</v>
      </c>
      <c r="K50" s="17"/>
      <c r="M50" s="4">
        <v>225</v>
      </c>
      <c r="N50" s="26">
        <f t="shared" si="0"/>
        <v>7.4139999999999996E-3</v>
      </c>
      <c r="O50" s="25">
        <f t="shared" si="2"/>
        <v>-3.916E-2</v>
      </c>
      <c r="P50" s="26">
        <f t="shared" si="3"/>
        <v>-1.085E-2</v>
      </c>
      <c r="Q50" s="25">
        <f t="shared" si="4"/>
        <v>-8.0890000000000004E-2</v>
      </c>
      <c r="R50" s="26">
        <f t="shared" si="5"/>
        <v>1.333E-2</v>
      </c>
      <c r="S50" s="25">
        <f t="shared" si="6"/>
        <v>3.526E-2</v>
      </c>
      <c r="T50" s="26">
        <f t="shared" si="7"/>
        <v>-2.9190000000000001E-2</v>
      </c>
      <c r="U50" s="29">
        <f t="shared" si="8"/>
        <v>4.3270000000000003E-2</v>
      </c>
    </row>
    <row r="51" spans="2:21" x14ac:dyDescent="0.25">
      <c r="B51" s="15">
        <v>230</v>
      </c>
      <c r="C51" s="32">
        <v>-0.44729999999999998</v>
      </c>
      <c r="D51" s="34">
        <v>-3.9089999999999998</v>
      </c>
      <c r="E51" s="32">
        <v>-1.21</v>
      </c>
      <c r="F51" s="36">
        <v>-8.5779999999999994</v>
      </c>
      <c r="G51" s="38">
        <v>1.0129999999999999</v>
      </c>
      <c r="H51" s="42">
        <v>3.5459999999999998</v>
      </c>
      <c r="I51" s="40">
        <v>-3.2109999999999999</v>
      </c>
      <c r="J51" s="44">
        <v>4.569</v>
      </c>
      <c r="K51" s="17"/>
      <c r="M51" s="4">
        <v>230</v>
      </c>
      <c r="N51" s="26">
        <f t="shared" si="0"/>
        <v>-4.4729999999999995E-3</v>
      </c>
      <c r="O51" s="25">
        <f t="shared" si="2"/>
        <v>-3.909E-2</v>
      </c>
      <c r="P51" s="26">
        <f t="shared" si="3"/>
        <v>-1.21E-2</v>
      </c>
      <c r="Q51" s="25">
        <f t="shared" si="4"/>
        <v>-8.5779999999999995E-2</v>
      </c>
      <c r="R51" s="26">
        <f t="shared" si="5"/>
        <v>1.0129999999999998E-2</v>
      </c>
      <c r="S51" s="25">
        <f t="shared" si="6"/>
        <v>3.5459999999999998E-2</v>
      </c>
      <c r="T51" s="26">
        <f t="shared" si="7"/>
        <v>-3.211E-2</v>
      </c>
      <c r="U51" s="29">
        <f t="shared" si="8"/>
        <v>4.5690000000000001E-2</v>
      </c>
    </row>
    <row r="52" spans="2:21" x14ac:dyDescent="0.25">
      <c r="B52" s="15">
        <v>235</v>
      </c>
      <c r="C52" s="32">
        <v>-1.405</v>
      </c>
      <c r="D52" s="34">
        <v>-4.1399999999999997</v>
      </c>
      <c r="E52" s="32">
        <v>-0.93430000000000002</v>
      </c>
      <c r="F52" s="36">
        <v>-8.7650000000000006</v>
      </c>
      <c r="G52" s="38">
        <v>0.77139999999999997</v>
      </c>
      <c r="H52" s="42">
        <v>4.4219999999999997</v>
      </c>
      <c r="I52" s="40">
        <v>-3.27</v>
      </c>
      <c r="J52" s="44">
        <v>4.8959999999999999</v>
      </c>
      <c r="K52" s="17"/>
      <c r="M52" s="4">
        <v>235</v>
      </c>
      <c r="N52" s="26">
        <f t="shared" si="0"/>
        <v>-1.405E-2</v>
      </c>
      <c r="O52" s="25">
        <f t="shared" si="2"/>
        <v>-4.1399999999999999E-2</v>
      </c>
      <c r="P52" s="26">
        <f t="shared" si="3"/>
        <v>-9.3430000000000006E-3</v>
      </c>
      <c r="Q52" s="25">
        <f t="shared" si="4"/>
        <v>-8.7650000000000006E-2</v>
      </c>
      <c r="R52" s="26">
        <f t="shared" si="5"/>
        <v>7.7139999999999995E-3</v>
      </c>
      <c r="S52" s="25">
        <f t="shared" si="6"/>
        <v>4.4219999999999995E-2</v>
      </c>
      <c r="T52" s="26">
        <f t="shared" si="7"/>
        <v>-3.27E-2</v>
      </c>
      <c r="U52" s="29">
        <f t="shared" si="8"/>
        <v>4.8959999999999997E-2</v>
      </c>
    </row>
    <row r="53" spans="2:21" x14ac:dyDescent="0.25">
      <c r="B53" s="15">
        <v>240</v>
      </c>
      <c r="C53" s="32">
        <v>-2.306</v>
      </c>
      <c r="D53" s="34">
        <v>-4.47</v>
      </c>
      <c r="E53" s="32">
        <v>-0.75770000000000004</v>
      </c>
      <c r="F53" s="36">
        <v>-8.7279999999999998</v>
      </c>
      <c r="G53" s="38">
        <v>0.3871</v>
      </c>
      <c r="H53" s="42">
        <v>4.4790000000000001</v>
      </c>
      <c r="I53" s="40">
        <v>-3.5089999999999999</v>
      </c>
      <c r="J53" s="44">
        <v>5.3520000000000003</v>
      </c>
      <c r="K53" s="17"/>
      <c r="M53" s="4">
        <v>240</v>
      </c>
      <c r="N53" s="26">
        <f t="shared" si="0"/>
        <v>-2.3060000000000001E-2</v>
      </c>
      <c r="O53" s="25">
        <f t="shared" si="2"/>
        <v>-4.4699999999999997E-2</v>
      </c>
      <c r="P53" s="26">
        <f t="shared" si="3"/>
        <v>-7.5770000000000004E-3</v>
      </c>
      <c r="Q53" s="25">
        <f t="shared" si="4"/>
        <v>-8.7279999999999996E-2</v>
      </c>
      <c r="R53" s="26">
        <f t="shared" si="5"/>
        <v>3.8709999999999999E-3</v>
      </c>
      <c r="S53" s="25">
        <f t="shared" si="6"/>
        <v>4.4790000000000003E-2</v>
      </c>
      <c r="T53" s="26">
        <f t="shared" si="7"/>
        <v>-3.5089999999999996E-2</v>
      </c>
      <c r="U53" s="29">
        <f t="shared" si="8"/>
        <v>5.3520000000000005E-2</v>
      </c>
    </row>
    <row r="54" spans="2:21" x14ac:dyDescent="0.25">
      <c r="B54" s="15">
        <v>245</v>
      </c>
      <c r="C54" s="32">
        <v>-3.1680000000000001</v>
      </c>
      <c r="D54" s="34">
        <v>-4.8680000000000003</v>
      </c>
      <c r="E54" s="32">
        <v>-0.64680000000000004</v>
      </c>
      <c r="F54" s="36">
        <v>-8.5429999999999993</v>
      </c>
      <c r="G54" s="38">
        <v>0.73109999999999997</v>
      </c>
      <c r="H54" s="42">
        <v>4.4029999999999996</v>
      </c>
      <c r="I54" s="40">
        <v>-3.8679999999999999</v>
      </c>
      <c r="J54" s="44">
        <v>5.8949999999999996</v>
      </c>
      <c r="K54" s="17"/>
      <c r="M54" s="4">
        <v>245</v>
      </c>
      <c r="N54" s="26">
        <f t="shared" si="0"/>
        <v>-3.168E-2</v>
      </c>
      <c r="O54" s="25">
        <f t="shared" si="2"/>
        <v>-4.8680000000000001E-2</v>
      </c>
      <c r="P54" s="26">
        <f t="shared" si="3"/>
        <v>-6.4680000000000007E-3</v>
      </c>
      <c r="Q54" s="25">
        <f t="shared" si="4"/>
        <v>-8.5429999999999992E-2</v>
      </c>
      <c r="R54" s="26">
        <f t="shared" si="5"/>
        <v>7.3109999999999998E-3</v>
      </c>
      <c r="S54" s="25">
        <f t="shared" si="6"/>
        <v>4.4029999999999993E-2</v>
      </c>
      <c r="T54" s="26">
        <f t="shared" si="7"/>
        <v>-3.8679999999999999E-2</v>
      </c>
      <c r="U54" s="29">
        <f t="shared" si="8"/>
        <v>5.8949999999999995E-2</v>
      </c>
    </row>
    <row r="55" spans="2:21" x14ac:dyDescent="0.25">
      <c r="B55" s="15">
        <v>250</v>
      </c>
      <c r="C55" s="33"/>
      <c r="D55" s="35"/>
      <c r="E55" s="33"/>
      <c r="F55" s="37"/>
      <c r="G55" s="39"/>
      <c r="H55" s="43"/>
      <c r="I55" s="41"/>
      <c r="J55" s="45"/>
      <c r="K55" s="18"/>
      <c r="M55" s="4">
        <v>250</v>
      </c>
      <c r="N55" s="26">
        <v>-3.168E-2</v>
      </c>
      <c r="O55" s="25">
        <v>-4.8680000000000001E-2</v>
      </c>
      <c r="P55" s="26">
        <v>-6.4680000000000007E-3</v>
      </c>
      <c r="Q55" s="25">
        <v>-8.5429999999999992E-2</v>
      </c>
      <c r="R55" s="26">
        <v>7.3109999999999998E-3</v>
      </c>
      <c r="S55" s="25">
        <v>4.4029999999999993E-2</v>
      </c>
      <c r="T55" s="26">
        <v>-3.8679999999999999E-2</v>
      </c>
      <c r="U55" s="29">
        <v>5.8949999999999995E-2</v>
      </c>
    </row>
    <row r="56" spans="2:21" ht="15.75" thickBot="1" x14ac:dyDescent="0.3">
      <c r="B56" s="15">
        <v>255</v>
      </c>
      <c r="C56" s="33"/>
      <c r="D56" s="35"/>
      <c r="E56" s="33"/>
      <c r="F56" s="37"/>
      <c r="G56" s="39"/>
      <c r="H56" s="43"/>
      <c r="I56" s="41"/>
      <c r="J56" s="45"/>
      <c r="K56" s="18"/>
      <c r="L56">
        <v>0</v>
      </c>
      <c r="M56" s="5">
        <v>255</v>
      </c>
      <c r="N56" s="31">
        <v>-3.168E-2</v>
      </c>
      <c r="O56" s="27">
        <v>-4.8680000000000001E-2</v>
      </c>
      <c r="P56" s="31">
        <v>-6.4680000000000007E-3</v>
      </c>
      <c r="Q56" s="27">
        <v>-8.5429999999999992E-2</v>
      </c>
      <c r="R56" s="31">
        <v>7.3109999999999998E-3</v>
      </c>
      <c r="S56" s="27">
        <v>4.4029999999999993E-2</v>
      </c>
      <c r="T56" s="31">
        <v>-3.8679999999999999E-2</v>
      </c>
      <c r="U56" s="30">
        <v>5.8949999999999995E-2</v>
      </c>
    </row>
    <row r="58" spans="2:21" ht="15.75" thickBot="1" x14ac:dyDescent="0.3">
      <c r="P58" s="63" t="s">
        <v>31</v>
      </c>
      <c r="Q58" s="63"/>
      <c r="R58" s="63"/>
      <c r="S58" s="63"/>
    </row>
    <row r="59" spans="2:21" x14ac:dyDescent="0.25">
      <c r="M59" s="55"/>
      <c r="N59" s="2" t="s">
        <v>29</v>
      </c>
      <c r="O59" s="47" t="s">
        <v>28</v>
      </c>
      <c r="P59" s="2" t="s">
        <v>29</v>
      </c>
      <c r="Q59" s="2" t="s">
        <v>28</v>
      </c>
      <c r="R59" s="46" t="s">
        <v>29</v>
      </c>
      <c r="S59" s="47" t="s">
        <v>30</v>
      </c>
      <c r="T59" s="2" t="s">
        <v>29</v>
      </c>
      <c r="U59" s="3" t="s">
        <v>28</v>
      </c>
    </row>
    <row r="60" spans="2:21" ht="15.75" thickBot="1" x14ac:dyDescent="0.3">
      <c r="M60" s="56" t="s">
        <v>27</v>
      </c>
      <c r="N60" s="50">
        <v>35983</v>
      </c>
      <c r="O60" s="48">
        <v>35983</v>
      </c>
      <c r="P60" s="50">
        <v>35984</v>
      </c>
      <c r="Q60" s="50">
        <v>35984</v>
      </c>
      <c r="R60" s="49">
        <v>35843</v>
      </c>
      <c r="S60" s="48">
        <v>35843</v>
      </c>
      <c r="T60" s="50">
        <v>35844</v>
      </c>
      <c r="U60" s="51">
        <v>35844</v>
      </c>
    </row>
    <row r="61" spans="2:21" x14ac:dyDescent="0.25">
      <c r="M61" s="57">
        <v>0</v>
      </c>
      <c r="N61" s="6"/>
      <c r="O61" s="6"/>
      <c r="P61" s="6"/>
      <c r="Q61" s="6"/>
      <c r="R61" s="6"/>
      <c r="S61" s="6"/>
      <c r="T61" s="6"/>
      <c r="U61" s="58"/>
    </row>
    <row r="62" spans="2:21" x14ac:dyDescent="0.25">
      <c r="M62" s="57">
        <f>(M7-M6)/$N$2+M61</f>
        <v>50</v>
      </c>
      <c r="N62" s="6">
        <f>(N7-N6)/($M62-$M61)</f>
        <v>0</v>
      </c>
      <c r="O62" s="6">
        <f t="shared" ref="O62:U77" si="9">(O7-O6)/($M62-$M61)</f>
        <v>0</v>
      </c>
      <c r="P62" s="6">
        <f t="shared" si="9"/>
        <v>0</v>
      </c>
      <c r="Q62" s="6">
        <f t="shared" si="9"/>
        <v>0</v>
      </c>
      <c r="R62" s="6">
        <f t="shared" si="9"/>
        <v>0</v>
      </c>
      <c r="S62" s="6">
        <f t="shared" si="9"/>
        <v>0</v>
      </c>
      <c r="T62" s="6">
        <f t="shared" si="9"/>
        <v>0</v>
      </c>
      <c r="U62" s="58">
        <f t="shared" si="9"/>
        <v>0</v>
      </c>
    </row>
    <row r="63" spans="2:21" x14ac:dyDescent="0.25">
      <c r="M63" s="57">
        <f t="shared" ref="M63:M111" si="10">(M8-M7)/$N$2+M62</f>
        <v>100</v>
      </c>
      <c r="N63" s="6">
        <f t="shared" ref="N63:N111" si="11">(N8-N7)/($M63-$M62)</f>
        <v>0</v>
      </c>
      <c r="O63" s="6">
        <f t="shared" si="9"/>
        <v>0</v>
      </c>
      <c r="P63" s="6">
        <f t="shared" si="9"/>
        <v>0</v>
      </c>
      <c r="Q63" s="6">
        <f t="shared" si="9"/>
        <v>0</v>
      </c>
      <c r="R63" s="6">
        <f t="shared" si="9"/>
        <v>0</v>
      </c>
      <c r="S63" s="6">
        <f t="shared" si="9"/>
        <v>0</v>
      </c>
      <c r="T63" s="6">
        <f t="shared" si="9"/>
        <v>0</v>
      </c>
      <c r="U63" s="58">
        <f t="shared" si="9"/>
        <v>0</v>
      </c>
    </row>
    <row r="64" spans="2:21" x14ac:dyDescent="0.25">
      <c r="M64" s="57">
        <f t="shared" si="10"/>
        <v>150</v>
      </c>
      <c r="N64" s="6">
        <f t="shared" si="11"/>
        <v>4.4800000000000005E-4</v>
      </c>
      <c r="O64" s="6">
        <f t="shared" si="9"/>
        <v>1.6959999999999989E-4</v>
      </c>
      <c r="P64" s="6">
        <f t="shared" si="9"/>
        <v>5.7799999999999909E-4</v>
      </c>
      <c r="Q64" s="6">
        <f t="shared" si="9"/>
        <v>5.0851999999999994E-4</v>
      </c>
      <c r="R64" s="6">
        <f t="shared" si="9"/>
        <v>-4.3399999999999992E-4</v>
      </c>
      <c r="S64" s="6">
        <f t="shared" si="9"/>
        <v>-3.200000000000003E-4</v>
      </c>
      <c r="T64" s="6">
        <f t="shared" si="9"/>
        <v>-9.6420000000000015E-5</v>
      </c>
      <c r="U64" s="58">
        <f t="shared" si="9"/>
        <v>1.6399999999999997E-4</v>
      </c>
    </row>
    <row r="65" spans="13:21" x14ac:dyDescent="0.25">
      <c r="M65" s="57">
        <f t="shared" si="10"/>
        <v>200</v>
      </c>
      <c r="N65" s="6">
        <f t="shared" si="11"/>
        <v>1.3000000000000012E-4</v>
      </c>
      <c r="O65" s="6">
        <f t="shared" si="9"/>
        <v>2.040000000000014E-5</v>
      </c>
      <c r="P65" s="6">
        <f t="shared" si="9"/>
        <v>6.7600000000000049E-4</v>
      </c>
      <c r="Q65" s="6">
        <f t="shared" si="9"/>
        <v>1.2080000000000001E-4</v>
      </c>
      <c r="R65" s="6">
        <f t="shared" si="9"/>
        <v>-3.1000000000000027E-4</v>
      </c>
      <c r="S65" s="6">
        <f t="shared" si="9"/>
        <v>-1.9199999999999995E-4</v>
      </c>
      <c r="T65" s="6">
        <f t="shared" si="9"/>
        <v>8.0599999999999991E-6</v>
      </c>
      <c r="U65" s="58">
        <f t="shared" si="9"/>
        <v>9.0000000000000073E-5</v>
      </c>
    </row>
    <row r="66" spans="13:21" x14ac:dyDescent="0.25">
      <c r="M66" s="57">
        <f t="shared" si="10"/>
        <v>250</v>
      </c>
      <c r="N66" s="6">
        <f t="shared" si="11"/>
        <v>3.7999999999999704E-5</v>
      </c>
      <c r="O66" s="6">
        <f t="shared" si="9"/>
        <v>-2.0000000000006124E-7</v>
      </c>
      <c r="P66" s="6">
        <f t="shared" si="9"/>
        <v>6.3800000000000022E-4</v>
      </c>
      <c r="Q66" s="6">
        <f t="shared" si="9"/>
        <v>-3.5400000000000013E-5</v>
      </c>
      <c r="R66" s="6">
        <f t="shared" si="9"/>
        <v>-2.8999999999999968E-4</v>
      </c>
      <c r="S66" s="6">
        <f t="shared" si="9"/>
        <v>-1.519999999999999E-4</v>
      </c>
      <c r="T66" s="6">
        <f t="shared" si="9"/>
        <v>2.9468E-5</v>
      </c>
      <c r="U66" s="58">
        <f t="shared" si="9"/>
        <v>5.5999999999999938E-5</v>
      </c>
    </row>
    <row r="67" spans="13:21" x14ac:dyDescent="0.25">
      <c r="M67" s="57">
        <f t="shared" si="10"/>
        <v>300</v>
      </c>
      <c r="N67" s="6">
        <f t="shared" si="11"/>
        <v>-1.0000000000000009E-5</v>
      </c>
      <c r="O67" s="6">
        <f t="shared" si="9"/>
        <v>6.6199999999999874E-5</v>
      </c>
      <c r="P67" s="6">
        <f t="shared" si="9"/>
        <v>3.8799999999999946E-4</v>
      </c>
      <c r="Q67" s="6">
        <f t="shared" si="9"/>
        <v>-2.7255999999999998E-4</v>
      </c>
      <c r="R67" s="6">
        <f t="shared" si="9"/>
        <v>-2.040000000000003E-4</v>
      </c>
      <c r="S67" s="6">
        <f t="shared" si="9"/>
        <v>-1.419999999999999E-4</v>
      </c>
      <c r="T67" s="6">
        <f t="shared" si="9"/>
        <v>1.0566E-5</v>
      </c>
      <c r="U67" s="58">
        <f t="shared" si="9"/>
        <v>-1.9999999999997797E-6</v>
      </c>
    </row>
    <row r="68" spans="13:21" x14ac:dyDescent="0.25">
      <c r="M68" s="57">
        <f t="shared" si="10"/>
        <v>350</v>
      </c>
      <c r="N68" s="6">
        <f t="shared" si="11"/>
        <v>2.4000000000000133E-5</v>
      </c>
      <c r="O68" s="6">
        <f t="shared" si="9"/>
        <v>-2.6799999999999879E-5</v>
      </c>
      <c r="P68" s="6">
        <f t="shared" si="9"/>
        <v>2.1400000000000086E-4</v>
      </c>
      <c r="Q68" s="6">
        <f t="shared" si="9"/>
        <v>-1.4517800000000001E-4</v>
      </c>
      <c r="R68" s="6">
        <f t="shared" si="9"/>
        <v>-1.2399999999999965E-4</v>
      </c>
      <c r="S68" s="6">
        <f t="shared" si="9"/>
        <v>-1.0799999999999977E-4</v>
      </c>
      <c r="T68" s="6">
        <f t="shared" si="9"/>
        <v>-5.3353999999999998E-5</v>
      </c>
      <c r="U68" s="58">
        <f t="shared" si="9"/>
        <v>-8.0000000000002283E-6</v>
      </c>
    </row>
    <row r="69" spans="13:21" x14ac:dyDescent="0.25">
      <c r="M69" s="57">
        <f t="shared" si="10"/>
        <v>400</v>
      </c>
      <c r="N69" s="6">
        <f t="shared" si="11"/>
        <v>4.1999999999999815E-5</v>
      </c>
      <c r="O69" s="6">
        <f t="shared" si="9"/>
        <v>-8.9000000000000049E-5</v>
      </c>
      <c r="P69" s="6">
        <f t="shared" si="9"/>
        <v>1.0000000000000009E-4</v>
      </c>
      <c r="Q69" s="6">
        <f t="shared" si="9"/>
        <v>-6.0242000000000004E-5</v>
      </c>
      <c r="R69" s="6">
        <f t="shared" si="9"/>
        <v>-7.1999999999999839E-5</v>
      </c>
      <c r="S69" s="6">
        <f t="shared" si="9"/>
        <v>-8.4000000000000185E-5</v>
      </c>
      <c r="T69" s="6">
        <f t="shared" si="9"/>
        <v>-9.596000000000001E-5</v>
      </c>
      <c r="U69" s="58">
        <f t="shared" si="9"/>
        <v>-1.4000000000000123E-5</v>
      </c>
    </row>
    <row r="70" spans="13:21" x14ac:dyDescent="0.25">
      <c r="M70" s="57">
        <f t="shared" si="10"/>
        <v>450</v>
      </c>
      <c r="N70" s="6">
        <f t="shared" si="11"/>
        <v>1.3200000000000044E-4</v>
      </c>
      <c r="O70" s="6">
        <f t="shared" si="9"/>
        <v>-1.4079999999999995E-4</v>
      </c>
      <c r="P70" s="6">
        <f t="shared" si="9"/>
        <v>-3.4000000000000698E-5</v>
      </c>
      <c r="Q70" s="6">
        <f t="shared" si="9"/>
        <v>-1.4646E-4</v>
      </c>
      <c r="R70" s="6">
        <f t="shared" si="9"/>
        <v>-1.7000000000000015E-4</v>
      </c>
      <c r="S70" s="6">
        <f t="shared" si="9"/>
        <v>-1.6399999999999997E-4</v>
      </c>
      <c r="T70" s="6">
        <f t="shared" si="9"/>
        <v>-5.9459999999999983E-5</v>
      </c>
      <c r="U70" s="58">
        <f t="shared" si="9"/>
        <v>4.6000000000000488E-5</v>
      </c>
    </row>
    <row r="71" spans="13:21" x14ac:dyDescent="0.25">
      <c r="M71" s="57">
        <f t="shared" si="10"/>
        <v>500</v>
      </c>
      <c r="N71" s="6">
        <f t="shared" si="11"/>
        <v>1.639999999999997E-4</v>
      </c>
      <c r="O71" s="6">
        <f t="shared" si="9"/>
        <v>-8.480000000000015E-5</v>
      </c>
      <c r="P71" s="6">
        <f t="shared" si="9"/>
        <v>-9.8000000000000309E-5</v>
      </c>
      <c r="Q71" s="6">
        <f t="shared" si="9"/>
        <v>-2.0276000000000002E-4</v>
      </c>
      <c r="R71" s="6">
        <f t="shared" si="9"/>
        <v>-1.3800000000000035E-4</v>
      </c>
      <c r="S71" s="6">
        <f t="shared" si="9"/>
        <v>-1.3940000000000008E-4</v>
      </c>
      <c r="T71" s="6">
        <f t="shared" si="9"/>
        <v>-6.6559999999999986E-5</v>
      </c>
      <c r="U71" s="58">
        <f t="shared" si="9"/>
        <v>3.0000000000000028E-5</v>
      </c>
    </row>
    <row r="72" spans="13:21" x14ac:dyDescent="0.25">
      <c r="M72" s="57">
        <f t="shared" si="10"/>
        <v>550</v>
      </c>
      <c r="N72" s="6">
        <f t="shared" si="11"/>
        <v>2.1199999999999998E-4</v>
      </c>
      <c r="O72" s="6">
        <f t="shared" si="9"/>
        <v>-7.9999999999982865E-7</v>
      </c>
      <c r="P72" s="6">
        <f t="shared" si="9"/>
        <v>-1.9199999999999995E-4</v>
      </c>
      <c r="Q72" s="6">
        <f t="shared" si="9"/>
        <v>-2.8739999999999994E-4</v>
      </c>
      <c r="R72" s="6">
        <f t="shared" si="9"/>
        <v>-9.7999999999999753E-5</v>
      </c>
      <c r="S72" s="6">
        <f t="shared" si="9"/>
        <v>-9.9400000000000044E-5</v>
      </c>
      <c r="T72" s="6">
        <f t="shared" si="9"/>
        <v>-7.7399999999999998E-5</v>
      </c>
      <c r="U72" s="58">
        <f t="shared" si="9"/>
        <v>1.9999999999997797E-6</v>
      </c>
    </row>
    <row r="73" spans="13:21" x14ac:dyDescent="0.25">
      <c r="M73" s="57">
        <f t="shared" si="10"/>
        <v>600</v>
      </c>
      <c r="N73" s="6">
        <f t="shared" si="11"/>
        <v>3.8000000000000253E-5</v>
      </c>
      <c r="O73" s="6">
        <f t="shared" si="9"/>
        <v>3.8000000000000534E-6</v>
      </c>
      <c r="P73" s="6">
        <f t="shared" si="9"/>
        <v>-3.159999999999996E-4</v>
      </c>
      <c r="Q73" s="6">
        <f t="shared" si="9"/>
        <v>-2.3039999999999991E-4</v>
      </c>
      <c r="R73" s="6">
        <f t="shared" si="9"/>
        <v>-4.6000000000000488E-5</v>
      </c>
      <c r="S73" s="6">
        <f t="shared" si="9"/>
        <v>-1.6339999999999993E-4</v>
      </c>
      <c r="T73" s="6">
        <f t="shared" si="9"/>
        <v>-3.2000000000000083E-6</v>
      </c>
      <c r="U73" s="58">
        <f t="shared" si="9"/>
        <v>-4.0000000000001142E-6</v>
      </c>
    </row>
    <row r="74" spans="13:21" x14ac:dyDescent="0.25">
      <c r="M74" s="57">
        <f t="shared" si="10"/>
        <v>650</v>
      </c>
      <c r="N74" s="6">
        <f t="shared" si="11"/>
        <v>-4.200000000000037E-5</v>
      </c>
      <c r="O74" s="6">
        <f t="shared" si="9"/>
        <v>-5.8000000000001105E-6</v>
      </c>
      <c r="P74" s="6">
        <f t="shared" si="9"/>
        <v>-3.4599999999999963E-4</v>
      </c>
      <c r="Q74" s="6">
        <f t="shared" si="9"/>
        <v>-1.7240000000000004E-4</v>
      </c>
      <c r="R74" s="6">
        <f t="shared" si="9"/>
        <v>4.0000000000006698E-6</v>
      </c>
      <c r="S74" s="6">
        <f t="shared" si="9"/>
        <v>-1.9380000000000008E-4</v>
      </c>
      <c r="T74" s="6">
        <f t="shared" si="9"/>
        <v>2.4599999999999968E-5</v>
      </c>
      <c r="U74" s="58">
        <f t="shared" si="9"/>
        <v>0</v>
      </c>
    </row>
    <row r="75" spans="13:21" x14ac:dyDescent="0.25">
      <c r="M75" s="57">
        <f t="shared" si="10"/>
        <v>700</v>
      </c>
      <c r="N75" s="6">
        <f t="shared" si="11"/>
        <v>-1.8400000000000027E-4</v>
      </c>
      <c r="O75" s="6">
        <f t="shared" si="9"/>
        <v>-4.9799999999999984E-5</v>
      </c>
      <c r="P75" s="6">
        <f t="shared" si="9"/>
        <v>-3.3200000000000005E-4</v>
      </c>
      <c r="Q75" s="6">
        <f t="shared" si="9"/>
        <v>1.9999999999999186E-6</v>
      </c>
      <c r="R75" s="6">
        <f t="shared" si="9"/>
        <v>1.639999999999997E-4</v>
      </c>
      <c r="S75" s="6">
        <f t="shared" si="9"/>
        <v>-2.5139999999999993E-4</v>
      </c>
      <c r="T75" s="6">
        <f t="shared" si="9"/>
        <v>6.2600000000000017E-5</v>
      </c>
      <c r="U75" s="58">
        <f t="shared" si="9"/>
        <v>2.5999999999999914E-5</v>
      </c>
    </row>
    <row r="76" spans="13:21" x14ac:dyDescent="0.25">
      <c r="M76" s="57">
        <f t="shared" si="10"/>
        <v>750</v>
      </c>
      <c r="N76" s="6">
        <f t="shared" si="11"/>
        <v>-5.99999999999995E-5</v>
      </c>
      <c r="O76" s="6">
        <f t="shared" si="9"/>
        <v>-1.2620000000000006E-4</v>
      </c>
      <c r="P76" s="6">
        <f t="shared" si="9"/>
        <v>-2.6400000000000035E-4</v>
      </c>
      <c r="Q76" s="6">
        <f t="shared" si="9"/>
        <v>5.1999999999999963E-5</v>
      </c>
      <c r="R76" s="6">
        <f t="shared" si="9"/>
        <v>2.999999999999997E-4</v>
      </c>
      <c r="S76" s="6">
        <f t="shared" si="9"/>
        <v>-1.8359999999999988E-4</v>
      </c>
      <c r="T76" s="6">
        <f t="shared" si="9"/>
        <v>-8.0000000000000217E-6</v>
      </c>
      <c r="U76" s="58">
        <f t="shared" si="9"/>
        <v>-1.1999999999999789E-5</v>
      </c>
    </row>
    <row r="77" spans="13:21" x14ac:dyDescent="0.25">
      <c r="M77" s="57">
        <f t="shared" si="10"/>
        <v>800</v>
      </c>
      <c r="N77" s="6">
        <f t="shared" si="11"/>
        <v>2.5999999999999914E-5</v>
      </c>
      <c r="O77" s="6">
        <f t="shared" si="9"/>
        <v>-1.772E-4</v>
      </c>
      <c r="P77" s="6">
        <f t="shared" si="9"/>
        <v>-2.1799999999999985E-4</v>
      </c>
      <c r="Q77" s="6">
        <f t="shared" si="9"/>
        <v>8.5400000000000192E-5</v>
      </c>
      <c r="R77" s="6">
        <f t="shared" si="9"/>
        <v>3.8999999999999978E-4</v>
      </c>
      <c r="S77" s="6">
        <f t="shared" si="9"/>
        <v>-1.3840000000000006E-4</v>
      </c>
      <c r="T77" s="6">
        <f t="shared" si="9"/>
        <v>-5.4999999999999982E-5</v>
      </c>
      <c r="U77" s="58">
        <f t="shared" si="9"/>
        <v>-3.599999999999992E-5</v>
      </c>
    </row>
    <row r="78" spans="13:21" x14ac:dyDescent="0.25">
      <c r="M78" s="57">
        <f t="shared" si="10"/>
        <v>850</v>
      </c>
      <c r="N78" s="6">
        <f t="shared" si="11"/>
        <v>4.5999999999999932E-5</v>
      </c>
      <c r="O78" s="6">
        <f t="shared" ref="O78:O111" si="12">(O23-O22)/($M78-$M77)</f>
        <v>-3.2610000000000001E-4</v>
      </c>
      <c r="P78" s="6">
        <f t="shared" ref="P78:P111" si="13">(P23-P22)/($M78-$M77)</f>
        <v>-1.6400000000000025E-4</v>
      </c>
      <c r="Q78" s="6">
        <f t="shared" ref="Q78:Q111" si="14">(Q23-Q22)/($M78-$M77)</f>
        <v>4.7399999999999804E-5</v>
      </c>
      <c r="R78" s="6">
        <f t="shared" ref="R78:R111" si="15">(R23-R22)/($M78-$M77)</f>
        <v>3.400000000000003E-4</v>
      </c>
      <c r="S78" s="6">
        <f t="shared" ref="S78:S111" si="16">(S23-S22)/($M78-$M77)</f>
        <v>-1.21E-4</v>
      </c>
      <c r="T78" s="6">
        <f t="shared" ref="T78:T111" si="17">(T23-T22)/($M78-$M77)</f>
        <v>-2.9879999999999994E-4</v>
      </c>
      <c r="U78" s="58">
        <f t="shared" ref="U78:U111" si="18">(U23-U22)/($M78-$M77)</f>
        <v>-2.9200000000000005E-4</v>
      </c>
    </row>
    <row r="79" spans="13:21" x14ac:dyDescent="0.25">
      <c r="M79" s="57">
        <f t="shared" si="10"/>
        <v>900</v>
      </c>
      <c r="N79" s="6">
        <f t="shared" si="11"/>
        <v>2.0000000000000019E-5</v>
      </c>
      <c r="O79" s="6">
        <f t="shared" si="12"/>
        <v>-2.4850000000000002E-4</v>
      </c>
      <c r="P79" s="6">
        <f t="shared" si="13"/>
        <v>-1.479999999999998E-4</v>
      </c>
      <c r="Q79" s="6">
        <f t="shared" si="14"/>
        <v>2.8200000000000032E-5</v>
      </c>
      <c r="R79" s="6">
        <f t="shared" si="15"/>
        <v>3.9400000000000047E-4</v>
      </c>
      <c r="S79" s="6">
        <f t="shared" si="16"/>
        <v>-9.4000000000000062E-5</v>
      </c>
      <c r="T79" s="6">
        <f t="shared" si="17"/>
        <v>-3.2119999999999995E-4</v>
      </c>
      <c r="U79" s="58">
        <f t="shared" si="18"/>
        <v>-3.140000000000001E-4</v>
      </c>
    </row>
    <row r="80" spans="13:21" x14ac:dyDescent="0.25">
      <c r="M80" s="57">
        <f t="shared" si="10"/>
        <v>950</v>
      </c>
      <c r="N80" s="6">
        <f t="shared" si="11"/>
        <v>-2.0000000000000019E-5</v>
      </c>
      <c r="O80" s="6">
        <f t="shared" si="12"/>
        <v>-1.3222E-4</v>
      </c>
      <c r="P80" s="6">
        <f t="shared" si="13"/>
        <v>-1.26E-4</v>
      </c>
      <c r="Q80" s="6">
        <f t="shared" si="14"/>
        <v>-1.199999999999951E-6</v>
      </c>
      <c r="R80" s="6">
        <f t="shared" si="15"/>
        <v>4.7199999999999966E-4</v>
      </c>
      <c r="S80" s="6">
        <f t="shared" si="16"/>
        <v>-5.3399999999999977E-5</v>
      </c>
      <c r="T80" s="6">
        <f t="shared" si="17"/>
        <v>-3.5500000000000006E-4</v>
      </c>
      <c r="U80" s="58">
        <f t="shared" si="18"/>
        <v>-3.4399999999999985E-4</v>
      </c>
    </row>
    <row r="81" spans="13:21" x14ac:dyDescent="0.25">
      <c r="M81" s="57">
        <f t="shared" si="10"/>
        <v>1000</v>
      </c>
      <c r="N81" s="6">
        <f t="shared" si="11"/>
        <v>-1.2799999999999978E-4</v>
      </c>
      <c r="O81" s="6">
        <f t="shared" si="12"/>
        <v>-1.4580000000000009E-5</v>
      </c>
      <c r="P81" s="6">
        <f t="shared" si="13"/>
        <v>-5.99999999999995E-5</v>
      </c>
      <c r="Q81" s="6">
        <f t="shared" si="14"/>
        <v>6.8000000000000001E-6</v>
      </c>
      <c r="R81" s="6">
        <f t="shared" si="15"/>
        <v>5.5000000000000025E-4</v>
      </c>
      <c r="S81" s="6">
        <f t="shared" si="16"/>
        <v>2.4199999999999917E-5</v>
      </c>
      <c r="T81" s="6">
        <f t="shared" si="17"/>
        <v>-1.458000000000001E-4</v>
      </c>
      <c r="U81" s="58">
        <f t="shared" si="18"/>
        <v>-1.6219999999999985E-4</v>
      </c>
    </row>
    <row r="82" spans="13:21" x14ac:dyDescent="0.25">
      <c r="M82" s="57">
        <f t="shared" si="10"/>
        <v>1050</v>
      </c>
      <c r="N82" s="6">
        <f t="shared" si="11"/>
        <v>-1.479999999999998E-4</v>
      </c>
      <c r="O82" s="6">
        <f t="shared" si="12"/>
        <v>2.8440000000000029E-5</v>
      </c>
      <c r="P82" s="6">
        <f t="shared" si="13"/>
        <v>-6.4000000000000173E-5</v>
      </c>
      <c r="Q82" s="6">
        <f t="shared" si="14"/>
        <v>1.5000000000000014E-5</v>
      </c>
      <c r="R82" s="6">
        <f t="shared" si="15"/>
        <v>5.8059999999999969E-4</v>
      </c>
      <c r="S82" s="6">
        <f t="shared" si="16"/>
        <v>2.9600000000000042E-5</v>
      </c>
      <c r="T82" s="6">
        <f t="shared" si="17"/>
        <v>-7.3999999999999901E-5</v>
      </c>
      <c r="U82" s="58">
        <f t="shared" si="18"/>
        <v>-1.4520000000000033E-4</v>
      </c>
    </row>
    <row r="83" spans="13:21" x14ac:dyDescent="0.25">
      <c r="M83" s="57">
        <f t="shared" si="10"/>
        <v>1100</v>
      </c>
      <c r="N83" s="6">
        <f t="shared" si="11"/>
        <v>-1.2800000000000035E-4</v>
      </c>
      <c r="O83" s="6">
        <f t="shared" si="12"/>
        <v>8.3620000000000002E-5</v>
      </c>
      <c r="P83" s="6">
        <f t="shared" si="13"/>
        <v>-1.319999999999999E-4</v>
      </c>
      <c r="Q83" s="6">
        <f t="shared" si="14"/>
        <v>4.040000000000002E-5</v>
      </c>
      <c r="R83" s="6">
        <f t="shared" si="15"/>
        <v>6.1340000000000006E-4</v>
      </c>
      <c r="S83" s="6">
        <f t="shared" si="16"/>
        <v>-2.6999999999999941E-5</v>
      </c>
      <c r="T83" s="6">
        <f t="shared" si="17"/>
        <v>5.1999999999999265E-6</v>
      </c>
      <c r="U83" s="58">
        <f t="shared" si="18"/>
        <v>-2.5839999999999988E-4</v>
      </c>
    </row>
    <row r="84" spans="13:21" x14ac:dyDescent="0.25">
      <c r="M84" s="57">
        <f t="shared" si="10"/>
        <v>1150</v>
      </c>
      <c r="N84" s="6">
        <f t="shared" si="11"/>
        <v>-1.7600000000000005E-4</v>
      </c>
      <c r="O84" s="6">
        <f t="shared" si="12"/>
        <v>1.6599999999999983E-5</v>
      </c>
      <c r="P84" s="6">
        <f t="shared" si="13"/>
        <v>-1.4400000000000079E-4</v>
      </c>
      <c r="Q84" s="6">
        <f t="shared" si="14"/>
        <v>6.1999999999999559E-6</v>
      </c>
      <c r="R84" s="6">
        <f t="shared" si="15"/>
        <v>5.5559999999999995E-4</v>
      </c>
      <c r="S84" s="6">
        <f t="shared" si="16"/>
        <v>-1.0540000000000001E-4</v>
      </c>
      <c r="T84" s="6">
        <f t="shared" si="17"/>
        <v>1.9520000000000008E-4</v>
      </c>
      <c r="U84" s="58">
        <f t="shared" si="18"/>
        <v>-1.7820000000000002E-4</v>
      </c>
    </row>
    <row r="85" spans="13:21" x14ac:dyDescent="0.25">
      <c r="M85" s="57">
        <f t="shared" si="10"/>
        <v>1200</v>
      </c>
      <c r="N85" s="6">
        <f t="shared" si="11"/>
        <v>-2.0999999999999963E-4</v>
      </c>
      <c r="O85" s="6">
        <f t="shared" si="12"/>
        <v>-2.8059999999999996E-5</v>
      </c>
      <c r="P85" s="6">
        <f t="shared" si="13"/>
        <v>-1.539999999999997E-4</v>
      </c>
      <c r="Q85" s="6">
        <f t="shared" si="14"/>
        <v>-1.6800000000000009E-5</v>
      </c>
      <c r="R85" s="6">
        <f t="shared" si="15"/>
        <v>5.1728000000000006E-4</v>
      </c>
      <c r="S85" s="6">
        <f t="shared" si="16"/>
        <v>-1.5739999999999998E-4</v>
      </c>
      <c r="T85" s="6">
        <f t="shared" si="17"/>
        <v>3.2219999999999997E-4</v>
      </c>
      <c r="U85" s="58">
        <f t="shared" si="18"/>
        <v>-1.2480000000000005E-4</v>
      </c>
    </row>
    <row r="86" spans="13:21" x14ac:dyDescent="0.25">
      <c r="M86" s="57">
        <f t="shared" si="10"/>
        <v>1250</v>
      </c>
      <c r="N86" s="6">
        <f t="shared" si="11"/>
        <v>-1.6400000000000025E-4</v>
      </c>
      <c r="O86" s="6">
        <f t="shared" si="12"/>
        <v>-1.2379999999999995E-5</v>
      </c>
      <c r="P86" s="6">
        <f t="shared" si="13"/>
        <v>-2.0999999999999963E-4</v>
      </c>
      <c r="Q86" s="6">
        <f t="shared" si="14"/>
        <v>-8.879999999999999E-5</v>
      </c>
      <c r="R86" s="6">
        <f t="shared" si="15"/>
        <v>3.9812000000000002E-4</v>
      </c>
      <c r="S86" s="6">
        <f t="shared" si="16"/>
        <v>-1.7760000000000006E-4</v>
      </c>
      <c r="T86" s="6">
        <f t="shared" si="17"/>
        <v>3.1639999999999988E-4</v>
      </c>
      <c r="U86" s="58">
        <f t="shared" si="18"/>
        <v>-1.3339999999999991E-4</v>
      </c>
    </row>
    <row r="87" spans="13:21" x14ac:dyDescent="0.25">
      <c r="M87" s="57">
        <f t="shared" si="10"/>
        <v>1300</v>
      </c>
      <c r="N87" s="6">
        <f t="shared" si="11"/>
        <v>-1.9999999999999963E-4</v>
      </c>
      <c r="O87" s="6">
        <f t="shared" si="12"/>
        <v>-2.4140000000000013E-5</v>
      </c>
      <c r="P87" s="6">
        <f t="shared" si="13"/>
        <v>-2.300000000000002E-4</v>
      </c>
      <c r="Q87" s="6">
        <f t="shared" si="14"/>
        <v>-8.8200000000000084E-5</v>
      </c>
      <c r="R87" s="6">
        <f t="shared" si="15"/>
        <v>2.5160000000000004E-4</v>
      </c>
      <c r="S87" s="6">
        <f t="shared" si="16"/>
        <v>-1.5008E-4</v>
      </c>
      <c r="T87" s="6">
        <f t="shared" si="17"/>
        <v>2.7200000000000016E-4</v>
      </c>
      <c r="U87" s="58">
        <f t="shared" si="18"/>
        <v>-1.3940000000000008E-4</v>
      </c>
    </row>
    <row r="88" spans="13:21" x14ac:dyDescent="0.25">
      <c r="M88" s="57">
        <f t="shared" si="10"/>
        <v>1350</v>
      </c>
      <c r="N88" s="6">
        <f t="shared" si="11"/>
        <v>-2.5400000000000032E-4</v>
      </c>
      <c r="O88" s="6">
        <f t="shared" si="12"/>
        <v>-4.1819999999999982E-5</v>
      </c>
      <c r="P88" s="6">
        <f t="shared" si="13"/>
        <v>-2.560000000000001E-4</v>
      </c>
      <c r="Q88" s="6">
        <f t="shared" si="14"/>
        <v>-8.7000000000000001E-5</v>
      </c>
      <c r="R88" s="6">
        <f t="shared" si="15"/>
        <v>3.1999999999999944E-5</v>
      </c>
      <c r="S88" s="6">
        <f t="shared" si="16"/>
        <v>-1.08628E-4</v>
      </c>
      <c r="T88" s="6">
        <f t="shared" si="17"/>
        <v>2.0493999999999995E-4</v>
      </c>
      <c r="U88" s="58">
        <f t="shared" si="18"/>
        <v>-1.4879999999999998E-4</v>
      </c>
    </row>
    <row r="89" spans="13:21" x14ac:dyDescent="0.25">
      <c r="M89" s="57">
        <f t="shared" si="10"/>
        <v>1400</v>
      </c>
      <c r="N89" s="6">
        <f t="shared" si="11"/>
        <v>-2.6600000000000012E-4</v>
      </c>
      <c r="O89" s="6">
        <f t="shared" si="12"/>
        <v>-2.4260000000000012E-5</v>
      </c>
      <c r="P89" s="6">
        <f t="shared" si="13"/>
        <v>-2.0800000000000012E-4</v>
      </c>
      <c r="Q89" s="6">
        <f t="shared" si="14"/>
        <v>-5.5599999999999813E-5</v>
      </c>
      <c r="R89" s="6">
        <f t="shared" si="15"/>
        <v>-8.2599999999999961E-5</v>
      </c>
      <c r="S89" s="6">
        <f t="shared" si="16"/>
        <v>-2.8932000000000004E-5</v>
      </c>
      <c r="T89" s="6">
        <f t="shared" si="17"/>
        <v>6.0239999999999965E-5</v>
      </c>
      <c r="U89" s="58">
        <f t="shared" si="18"/>
        <v>-8.059999999999998E-5</v>
      </c>
    </row>
    <row r="90" spans="13:21" x14ac:dyDescent="0.25">
      <c r="M90" s="57">
        <f t="shared" si="10"/>
        <v>1450</v>
      </c>
      <c r="N90" s="6">
        <f t="shared" si="11"/>
        <v>-2.6200000000000003E-4</v>
      </c>
      <c r="O90" s="6">
        <f t="shared" si="12"/>
        <v>-2.3599999999999974E-5</v>
      </c>
      <c r="P90" s="6">
        <f t="shared" si="13"/>
        <v>-1.9919999999999994E-4</v>
      </c>
      <c r="Q90" s="6">
        <f t="shared" si="14"/>
        <v>-5.159999999999998E-5</v>
      </c>
      <c r="R90" s="6">
        <f t="shared" si="15"/>
        <v>-1.0560000000000001E-4</v>
      </c>
      <c r="S90" s="6">
        <f t="shared" si="16"/>
        <v>1.023E-5</v>
      </c>
      <c r="T90" s="6">
        <f t="shared" si="17"/>
        <v>5.6600000000000051E-6</v>
      </c>
      <c r="U90" s="58">
        <f t="shared" si="18"/>
        <v>-5.1000000000000006E-5</v>
      </c>
    </row>
    <row r="91" spans="13:21" x14ac:dyDescent="0.25">
      <c r="M91" s="57">
        <f t="shared" si="10"/>
        <v>1500</v>
      </c>
      <c r="N91" s="6">
        <f t="shared" si="11"/>
        <v>-2.2400000000000002E-4</v>
      </c>
      <c r="O91" s="6">
        <f t="shared" si="12"/>
        <v>-3.8000000000000016E-5</v>
      </c>
      <c r="P91" s="6">
        <f t="shared" si="13"/>
        <v>-2.176E-4</v>
      </c>
      <c r="Q91" s="6">
        <f t="shared" si="14"/>
        <v>-6.7800000000000225E-5</v>
      </c>
      <c r="R91" s="6">
        <f t="shared" si="15"/>
        <v>-8.1999999999999987E-5</v>
      </c>
      <c r="S91" s="6">
        <f t="shared" si="16"/>
        <v>8.727000000000001E-5</v>
      </c>
      <c r="T91" s="6">
        <f t="shared" si="17"/>
        <v>-6.7999999999999986E-5</v>
      </c>
      <c r="U91" s="58">
        <f t="shared" si="18"/>
        <v>7.9999999999996735E-7</v>
      </c>
    </row>
    <row r="92" spans="13:21" x14ac:dyDescent="0.25">
      <c r="M92" s="57">
        <f t="shared" si="10"/>
        <v>1550</v>
      </c>
      <c r="N92" s="6">
        <f t="shared" si="11"/>
        <v>-1.7599999999999978E-4</v>
      </c>
      <c r="O92" s="6">
        <f t="shared" si="12"/>
        <v>-5.1600000000000014E-5</v>
      </c>
      <c r="P92" s="6">
        <f t="shared" si="13"/>
        <v>-1.9919999999999994E-4</v>
      </c>
      <c r="Q92" s="6">
        <f t="shared" si="14"/>
        <v>-6.9799999999999867E-5</v>
      </c>
      <c r="R92" s="6">
        <f t="shared" si="15"/>
        <v>-5.199999999999996E-6</v>
      </c>
      <c r="S92" s="6">
        <f t="shared" si="16"/>
        <v>6.9820000000000006E-5</v>
      </c>
      <c r="T92" s="6">
        <f t="shared" si="17"/>
        <v>-8.0640000000000014E-5</v>
      </c>
      <c r="U92" s="58">
        <f t="shared" si="18"/>
        <v>3.0600000000000005E-5</v>
      </c>
    </row>
    <row r="93" spans="13:21" x14ac:dyDescent="0.25">
      <c r="M93" s="57">
        <f t="shared" si="10"/>
        <v>1600</v>
      </c>
      <c r="N93" s="6">
        <f t="shared" si="11"/>
        <v>-1.4400000000000025E-4</v>
      </c>
      <c r="O93" s="6">
        <f t="shared" si="12"/>
        <v>-6.1000000000000012E-5</v>
      </c>
      <c r="P93" s="6">
        <f t="shared" si="13"/>
        <v>-1.8680000000000001E-4</v>
      </c>
      <c r="Q93" s="6">
        <f t="shared" si="14"/>
        <v>-7.1200000000000159E-5</v>
      </c>
      <c r="R93" s="6">
        <f t="shared" si="15"/>
        <v>4.6E-5</v>
      </c>
      <c r="S93" s="6">
        <f t="shared" si="16"/>
        <v>5.8119999999999979E-5</v>
      </c>
      <c r="T93" s="6">
        <f t="shared" si="17"/>
        <v>-8.9200000000000013E-5</v>
      </c>
      <c r="U93" s="58">
        <f t="shared" si="18"/>
        <v>5.0800000000000015E-5</v>
      </c>
    </row>
    <row r="94" spans="13:21" x14ac:dyDescent="0.25">
      <c r="M94" s="57">
        <f t="shared" si="10"/>
        <v>1650</v>
      </c>
      <c r="N94" s="6">
        <f t="shared" si="11"/>
        <v>-1.5320000000000001E-4</v>
      </c>
      <c r="O94" s="6">
        <f t="shared" si="12"/>
        <v>-6.3E-5</v>
      </c>
      <c r="P94" s="6">
        <f t="shared" si="13"/>
        <v>-2.0100000000000006E-4</v>
      </c>
      <c r="Q94" s="6">
        <f t="shared" si="14"/>
        <v>-6.5999999999999951E-5</v>
      </c>
      <c r="R94" s="6">
        <f t="shared" si="15"/>
        <v>-1.9400000000000007E-5</v>
      </c>
      <c r="S94" s="6">
        <f t="shared" si="16"/>
        <v>8.5199999999999997E-5</v>
      </c>
      <c r="T94" s="6">
        <f t="shared" si="17"/>
        <v>-2.2999999999999966E-5</v>
      </c>
      <c r="U94" s="58">
        <f t="shared" si="18"/>
        <v>-4.0200000000000028E-5</v>
      </c>
    </row>
    <row r="95" spans="13:21" x14ac:dyDescent="0.25">
      <c r="M95" s="57">
        <f t="shared" si="10"/>
        <v>1700</v>
      </c>
      <c r="N95" s="6">
        <f t="shared" si="11"/>
        <v>-1.4279999999999987E-4</v>
      </c>
      <c r="O95" s="6">
        <f t="shared" si="12"/>
        <v>-7.7199999999999979E-5</v>
      </c>
      <c r="P95" s="6">
        <f t="shared" si="13"/>
        <v>-2.0719999999999989E-4</v>
      </c>
      <c r="Q95" s="6">
        <f t="shared" si="14"/>
        <v>-6.7199999999999763E-5</v>
      </c>
      <c r="R95" s="6">
        <f t="shared" si="15"/>
        <v>-3.1799999999999987E-5</v>
      </c>
      <c r="S95" s="6">
        <f t="shared" si="16"/>
        <v>2.4999999999999988E-5</v>
      </c>
      <c r="T95" s="6">
        <f t="shared" si="17"/>
        <v>5.0000000000000046E-6</v>
      </c>
      <c r="U95" s="58">
        <f t="shared" si="18"/>
        <v>-5.2999999999999919E-5</v>
      </c>
    </row>
    <row r="96" spans="13:21" x14ac:dyDescent="0.25">
      <c r="M96" s="57">
        <f>(M41-M40)/$N$2+M95</f>
        <v>1750</v>
      </c>
      <c r="N96" s="6">
        <f t="shared" si="11"/>
        <v>-1.283999999999999E-4</v>
      </c>
      <c r="O96" s="6">
        <f t="shared" si="12"/>
        <v>-9.8599999999999944E-5</v>
      </c>
      <c r="P96" s="6">
        <f t="shared" si="13"/>
        <v>-2.1600000000000007E-4</v>
      </c>
      <c r="Q96" s="6">
        <f t="shared" si="14"/>
        <v>-6.9200000000000096E-5</v>
      </c>
      <c r="R96" s="6">
        <f t="shared" si="15"/>
        <v>-5.0480000000000038E-5</v>
      </c>
      <c r="S96" s="6">
        <f t="shared" si="16"/>
        <v>-6.5199999999999945E-5</v>
      </c>
      <c r="T96" s="6">
        <f t="shared" si="17"/>
        <v>4.7199999999999948E-5</v>
      </c>
      <c r="U96" s="58">
        <f t="shared" si="18"/>
        <v>-7.2000000000000056E-5</v>
      </c>
    </row>
    <row r="97" spans="13:21" x14ac:dyDescent="0.25">
      <c r="M97" s="57">
        <f t="shared" si="10"/>
        <v>1800</v>
      </c>
      <c r="N97" s="6">
        <f t="shared" si="11"/>
        <v>-1.6620000000000025E-4</v>
      </c>
      <c r="O97" s="6">
        <f t="shared" si="12"/>
        <v>-7.1000000000000086E-5</v>
      </c>
      <c r="P97" s="6">
        <f t="shared" si="13"/>
        <v>-1.9760000000000001E-4</v>
      </c>
      <c r="Q97" s="6">
        <f t="shared" si="14"/>
        <v>-3.8800000000000225E-5</v>
      </c>
      <c r="R97" s="6">
        <f t="shared" si="15"/>
        <v>-6.6459999999999997E-5</v>
      </c>
      <c r="S97" s="6">
        <f t="shared" si="16"/>
        <v>4.9799999999999984E-5</v>
      </c>
      <c r="T97" s="6">
        <f t="shared" si="17"/>
        <v>5.3000000000000028E-5</v>
      </c>
      <c r="U97" s="58">
        <f t="shared" si="18"/>
        <v>1.0800000000000012E-5</v>
      </c>
    </row>
    <row r="98" spans="13:21" x14ac:dyDescent="0.25">
      <c r="M98" s="57">
        <f t="shared" si="10"/>
        <v>1850</v>
      </c>
      <c r="N98" s="6">
        <f t="shared" si="11"/>
        <v>-1.5960000000000003E-4</v>
      </c>
      <c r="O98" s="6">
        <f t="shared" si="12"/>
        <v>-6.0799999999999879E-5</v>
      </c>
      <c r="P98" s="6">
        <f t="shared" si="13"/>
        <v>-1.6679999999999993E-4</v>
      </c>
      <c r="Q98" s="6">
        <f t="shared" si="14"/>
        <v>-2.4399999999999976E-5</v>
      </c>
      <c r="R98" s="6">
        <f t="shared" si="15"/>
        <v>-7.2599999999999989E-5</v>
      </c>
      <c r="S98" s="6">
        <f t="shared" si="16"/>
        <v>7.8199999999999976E-5</v>
      </c>
      <c r="T98" s="6">
        <f t="shared" si="17"/>
        <v>3.1599999999999996E-5</v>
      </c>
      <c r="U98" s="58">
        <f t="shared" si="18"/>
        <v>3.4200000000000032E-5</v>
      </c>
    </row>
    <row r="99" spans="13:21" x14ac:dyDescent="0.25">
      <c r="M99" s="57">
        <f t="shared" si="10"/>
        <v>1900</v>
      </c>
      <c r="N99" s="6">
        <f t="shared" si="11"/>
        <v>-9.5800000000000052E-5</v>
      </c>
      <c r="O99" s="6">
        <f t="shared" si="12"/>
        <v>-4.8799999999999953E-5</v>
      </c>
      <c r="P99" s="6">
        <f t="shared" si="13"/>
        <v>-6.2400000000000026E-5</v>
      </c>
      <c r="Q99" s="6">
        <f t="shared" si="14"/>
        <v>2.0000000000000571E-6</v>
      </c>
      <c r="R99" s="6">
        <f t="shared" si="15"/>
        <v>-8.1239999999999988E-5</v>
      </c>
      <c r="S99" s="6">
        <f t="shared" si="16"/>
        <v>7.620000000000009E-5</v>
      </c>
      <c r="T99" s="6">
        <f t="shared" si="17"/>
        <v>-5.9200000000000016E-5</v>
      </c>
      <c r="U99" s="58">
        <f t="shared" si="18"/>
        <v>4.3599999999999955E-5</v>
      </c>
    </row>
    <row r="100" spans="13:21" x14ac:dyDescent="0.25">
      <c r="M100" s="57">
        <f t="shared" si="10"/>
        <v>1950</v>
      </c>
      <c r="N100" s="6">
        <f t="shared" si="11"/>
        <v>-1.4239999999999975E-4</v>
      </c>
      <c r="O100" s="6">
        <f t="shared" si="12"/>
        <v>-3.9800000000000249E-5</v>
      </c>
      <c r="P100" s="6">
        <f t="shared" si="13"/>
        <v>-9.2E-5</v>
      </c>
      <c r="Q100" s="6">
        <f t="shared" si="14"/>
        <v>2.6600000000000233E-5</v>
      </c>
      <c r="R100" s="6">
        <f t="shared" si="15"/>
        <v>2.3379999999999996E-5</v>
      </c>
      <c r="S100" s="6">
        <f t="shared" si="16"/>
        <v>7.4599999999999943E-5</v>
      </c>
      <c r="T100" s="6">
        <f t="shared" si="17"/>
        <v>-5.7399999999999952E-5</v>
      </c>
      <c r="U100" s="58">
        <f t="shared" si="18"/>
        <v>3.9400000000000063E-5</v>
      </c>
    </row>
    <row r="101" spans="13:21" x14ac:dyDescent="0.25">
      <c r="M101" s="57">
        <f t="shared" si="10"/>
        <v>2000</v>
      </c>
      <c r="N101" s="6">
        <f t="shared" si="11"/>
        <v>-1.7360000000000015E-4</v>
      </c>
      <c r="O101" s="6">
        <f t="shared" si="12"/>
        <v>-3.3799999999999805E-5</v>
      </c>
      <c r="P101" s="6">
        <f t="shared" si="13"/>
        <v>-1.117E-4</v>
      </c>
      <c r="Q101" s="6">
        <f t="shared" si="14"/>
        <v>4.2999999999999703E-5</v>
      </c>
      <c r="R101" s="6">
        <f t="shared" si="15"/>
        <v>9.3160000000000009E-5</v>
      </c>
      <c r="S101" s="6">
        <f t="shared" si="16"/>
        <v>7.3800000000000046E-5</v>
      </c>
      <c r="T101" s="6">
        <f t="shared" si="17"/>
        <v>-5.6200000000000072E-5</v>
      </c>
      <c r="U101" s="58">
        <f t="shared" si="18"/>
        <v>3.6199999999999985E-5</v>
      </c>
    </row>
    <row r="102" spans="13:21" x14ac:dyDescent="0.25">
      <c r="M102" s="57">
        <f t="shared" si="10"/>
        <v>2050</v>
      </c>
      <c r="N102" s="6">
        <f t="shared" si="11"/>
        <v>-1.7839999999999995E-4</v>
      </c>
      <c r="O102" s="6">
        <f t="shared" si="12"/>
        <v>-1.3800000000000063E-5</v>
      </c>
      <c r="P102" s="6">
        <f t="shared" si="13"/>
        <v>-1.0471999999999999E-4</v>
      </c>
      <c r="Q102" s="6">
        <f t="shared" si="14"/>
        <v>4.3400000000000106E-5</v>
      </c>
      <c r="R102" s="6">
        <f t="shared" si="15"/>
        <v>8.0779999999999996E-5</v>
      </c>
      <c r="S102" s="6">
        <f t="shared" si="16"/>
        <v>3.7999999999999975E-5</v>
      </c>
      <c r="T102" s="6">
        <f t="shared" si="17"/>
        <v>-5.2799999999999928E-5</v>
      </c>
      <c r="U102" s="58">
        <f t="shared" si="18"/>
        <v>1.5080000000000003E-4</v>
      </c>
    </row>
    <row r="103" spans="13:21" x14ac:dyDescent="0.25">
      <c r="M103" s="57">
        <f t="shared" si="10"/>
        <v>2100</v>
      </c>
      <c r="N103" s="6">
        <f t="shared" si="11"/>
        <v>-1.9520000000000003E-4</v>
      </c>
      <c r="O103" s="6">
        <f t="shared" si="12"/>
        <v>1.8999999999999987E-5</v>
      </c>
      <c r="P103" s="6">
        <f t="shared" si="13"/>
        <v>-9.8340000000000011E-5</v>
      </c>
      <c r="Q103" s="6">
        <f t="shared" si="14"/>
        <v>2.4399999999999976E-5</v>
      </c>
      <c r="R103" s="6">
        <f t="shared" si="15"/>
        <v>4.5339999999999996E-5</v>
      </c>
      <c r="S103" s="6">
        <f t="shared" si="16"/>
        <v>4.6599999999999974E-5</v>
      </c>
      <c r="T103" s="6">
        <f t="shared" si="17"/>
        <v>-3.5800000000000071E-5</v>
      </c>
      <c r="U103" s="58">
        <f t="shared" si="18"/>
        <v>1.2879999999999996E-4</v>
      </c>
    </row>
    <row r="104" spans="13:21" x14ac:dyDescent="0.25">
      <c r="M104" s="57">
        <f t="shared" si="10"/>
        <v>2150</v>
      </c>
      <c r="N104" s="6">
        <f t="shared" si="11"/>
        <v>-2.2059999999999997E-4</v>
      </c>
      <c r="O104" s="6">
        <f t="shared" si="12"/>
        <v>6.7999999999999999E-5</v>
      </c>
      <c r="P104" s="6">
        <f t="shared" si="13"/>
        <v>-8.8739999999999994E-5</v>
      </c>
      <c r="Q104" s="6">
        <f t="shared" si="14"/>
        <v>-4.3999999999999596E-6</v>
      </c>
      <c r="R104" s="6">
        <f t="shared" si="15"/>
        <v>8.8719999999999977E-5</v>
      </c>
      <c r="S104" s="6">
        <f t="shared" si="16"/>
        <v>6.7200000000000034E-5</v>
      </c>
      <c r="T104" s="6">
        <f t="shared" si="17"/>
        <v>-1.0599999999999985E-5</v>
      </c>
      <c r="U104" s="58">
        <f t="shared" si="18"/>
        <v>9.6199999999999899E-5</v>
      </c>
    </row>
    <row r="105" spans="13:21" x14ac:dyDescent="0.25">
      <c r="M105" s="57">
        <f>(M50-M49)/$N$2+M104</f>
        <v>2200</v>
      </c>
      <c r="N105" s="6">
        <f t="shared" si="11"/>
        <v>-2.4352E-4</v>
      </c>
      <c r="O105" s="6">
        <f t="shared" si="12"/>
        <v>2.4399999999999976E-5</v>
      </c>
      <c r="P105" s="6">
        <f t="shared" si="13"/>
        <v>-5.3699999999999997E-5</v>
      </c>
      <c r="Q105" s="6">
        <f t="shared" si="14"/>
        <v>-9.1400000000000094E-5</v>
      </c>
      <c r="R105" s="6">
        <f t="shared" si="15"/>
        <v>-7.9999999999999861E-6</v>
      </c>
      <c r="S105" s="6">
        <f t="shared" si="16"/>
        <v>-4.4600000000000054E-5</v>
      </c>
      <c r="T105" s="6">
        <f t="shared" si="17"/>
        <v>-5.8199999999999985E-5</v>
      </c>
      <c r="U105" s="58">
        <f t="shared" si="18"/>
        <v>5.4400000000000143E-5</v>
      </c>
    </row>
    <row r="106" spans="13:21" x14ac:dyDescent="0.25">
      <c r="M106" s="57">
        <f t="shared" si="10"/>
        <v>2250</v>
      </c>
      <c r="N106" s="6">
        <f t="shared" si="11"/>
        <v>-2.3773999999999996E-4</v>
      </c>
      <c r="O106" s="6">
        <f t="shared" si="12"/>
        <v>1.4000000000000124E-6</v>
      </c>
      <c r="P106" s="6">
        <f t="shared" si="13"/>
        <v>-2.4999999999999988E-5</v>
      </c>
      <c r="Q106" s="6">
        <f t="shared" si="14"/>
        <v>-9.7799999999999829E-5</v>
      </c>
      <c r="R106" s="6">
        <f t="shared" si="15"/>
        <v>-6.4000000000000024E-5</v>
      </c>
      <c r="S106" s="6">
        <f t="shared" si="16"/>
        <v>3.9999999999999761E-6</v>
      </c>
      <c r="T106" s="6">
        <f t="shared" si="17"/>
        <v>-5.8399999999999983E-5</v>
      </c>
      <c r="U106" s="58">
        <f t="shared" si="18"/>
        <v>4.839999999999997E-5</v>
      </c>
    </row>
    <row r="107" spans="13:21" x14ac:dyDescent="0.25">
      <c r="M107" s="57">
        <f t="shared" si="10"/>
        <v>2300</v>
      </c>
      <c r="N107" s="6">
        <f t="shared" si="11"/>
        <v>-1.9154E-4</v>
      </c>
      <c r="O107" s="6">
        <f t="shared" si="12"/>
        <v>-4.6199999999999991E-5</v>
      </c>
      <c r="P107" s="6">
        <f t="shared" si="13"/>
        <v>5.5139999999999984E-5</v>
      </c>
      <c r="Q107" s="6">
        <f t="shared" si="14"/>
        <v>-3.7400000000000211E-5</v>
      </c>
      <c r="R107" s="6">
        <f t="shared" si="15"/>
        <v>-4.8319999999999978E-5</v>
      </c>
      <c r="S107" s="6">
        <f t="shared" si="16"/>
        <v>1.7519999999999995E-4</v>
      </c>
      <c r="T107" s="6">
        <f t="shared" si="17"/>
        <v>-1.1800000000000006E-5</v>
      </c>
      <c r="U107" s="58">
        <f t="shared" si="18"/>
        <v>6.5399999999999909E-5</v>
      </c>
    </row>
    <row r="108" spans="13:21" x14ac:dyDescent="0.25">
      <c r="M108" s="57">
        <f t="shared" si="10"/>
        <v>2350</v>
      </c>
      <c r="N108" s="6">
        <f t="shared" si="11"/>
        <v>-1.8020000000000002E-4</v>
      </c>
      <c r="O108" s="6">
        <f t="shared" si="12"/>
        <v>-6.5999999999999951E-5</v>
      </c>
      <c r="P108" s="6">
        <f t="shared" si="13"/>
        <v>3.5320000000000007E-5</v>
      </c>
      <c r="Q108" s="6">
        <f t="shared" si="14"/>
        <v>7.4000000000001841E-6</v>
      </c>
      <c r="R108" s="6">
        <f t="shared" si="15"/>
        <v>-7.6859999999999993E-5</v>
      </c>
      <c r="S108" s="6">
        <f t="shared" si="16"/>
        <v>1.140000000000016E-5</v>
      </c>
      <c r="T108" s="6">
        <f t="shared" si="17"/>
        <v>-4.7799999999999929E-5</v>
      </c>
      <c r="U108" s="58">
        <f t="shared" si="18"/>
        <v>9.120000000000017E-5</v>
      </c>
    </row>
    <row r="109" spans="13:21" x14ac:dyDescent="0.25">
      <c r="M109" s="57">
        <f t="shared" si="10"/>
        <v>2400</v>
      </c>
      <c r="N109" s="6">
        <f t="shared" si="11"/>
        <v>-1.7239999999999999E-4</v>
      </c>
      <c r="O109" s="6">
        <f t="shared" si="12"/>
        <v>-7.9600000000000092E-5</v>
      </c>
      <c r="P109" s="6">
        <f t="shared" si="13"/>
        <v>2.2179999999999994E-5</v>
      </c>
      <c r="Q109" s="6">
        <f t="shared" si="14"/>
        <v>3.7000000000000086E-5</v>
      </c>
      <c r="R109" s="6">
        <f t="shared" si="15"/>
        <v>6.8799999999999992E-5</v>
      </c>
      <c r="S109" s="6">
        <f t="shared" si="16"/>
        <v>-1.5200000000000214E-5</v>
      </c>
      <c r="T109" s="6">
        <f t="shared" si="17"/>
        <v>-7.1800000000000065E-5</v>
      </c>
      <c r="U109" s="58">
        <f t="shared" si="18"/>
        <v>1.0859999999999981E-4</v>
      </c>
    </row>
    <row r="110" spans="13:21" x14ac:dyDescent="0.25">
      <c r="M110" s="57">
        <f t="shared" si="10"/>
        <v>2450</v>
      </c>
      <c r="N110" s="6">
        <f t="shared" si="11"/>
        <v>0</v>
      </c>
      <c r="O110" s="6">
        <f t="shared" si="12"/>
        <v>0</v>
      </c>
      <c r="P110" s="6">
        <f t="shared" si="13"/>
        <v>0</v>
      </c>
      <c r="Q110" s="6">
        <f t="shared" si="14"/>
        <v>0</v>
      </c>
      <c r="R110" s="6">
        <f t="shared" si="15"/>
        <v>0</v>
      </c>
      <c r="S110" s="6">
        <f t="shared" si="16"/>
        <v>0</v>
      </c>
      <c r="T110" s="6">
        <f t="shared" si="17"/>
        <v>0</v>
      </c>
      <c r="U110" s="58">
        <f t="shared" si="18"/>
        <v>0</v>
      </c>
    </row>
    <row r="111" spans="13:21" ht="15.75" thickBot="1" x14ac:dyDescent="0.3">
      <c r="M111" s="59">
        <f t="shared" si="10"/>
        <v>2500</v>
      </c>
      <c r="N111" s="60">
        <f t="shared" si="11"/>
        <v>0</v>
      </c>
      <c r="O111" s="60">
        <f t="shared" si="12"/>
        <v>0</v>
      </c>
      <c r="P111" s="60">
        <f t="shared" si="13"/>
        <v>0</v>
      </c>
      <c r="Q111" s="60">
        <f t="shared" si="14"/>
        <v>0</v>
      </c>
      <c r="R111" s="60">
        <f t="shared" si="15"/>
        <v>0</v>
      </c>
      <c r="S111" s="60">
        <f t="shared" si="16"/>
        <v>0</v>
      </c>
      <c r="T111" s="60">
        <f t="shared" si="17"/>
        <v>0</v>
      </c>
      <c r="U111" s="61">
        <f t="shared" si="18"/>
        <v>0</v>
      </c>
    </row>
    <row r="112" spans="13:21" x14ac:dyDescent="0.25">
      <c r="M112" s="44"/>
    </row>
    <row r="113" spans="13:21" x14ac:dyDescent="0.25">
      <c r="M113" s="44"/>
    </row>
    <row r="114" spans="13:21" ht="15.75" thickBot="1" x14ac:dyDescent="0.3">
      <c r="M114" s="44"/>
    </row>
    <row r="115" spans="13:21" x14ac:dyDescent="0.25">
      <c r="M115" s="44"/>
      <c r="N115" s="2" t="s">
        <v>29</v>
      </c>
      <c r="O115" s="47" t="s">
        <v>28</v>
      </c>
      <c r="P115" s="2" t="s">
        <v>29</v>
      </c>
      <c r="Q115" s="2" t="s">
        <v>28</v>
      </c>
      <c r="R115" s="46" t="s">
        <v>29</v>
      </c>
      <c r="S115" s="47" t="s">
        <v>30</v>
      </c>
      <c r="T115" s="2" t="s">
        <v>29</v>
      </c>
      <c r="U115" s="3" t="s">
        <v>28</v>
      </c>
    </row>
    <row r="116" spans="13:21" ht="15.75" thickBot="1" x14ac:dyDescent="0.3">
      <c r="M116" t="s">
        <v>27</v>
      </c>
      <c r="N116" s="50">
        <v>35983</v>
      </c>
      <c r="O116" s="48">
        <v>35983</v>
      </c>
      <c r="P116" s="50">
        <v>35984</v>
      </c>
      <c r="Q116" s="50">
        <v>35984</v>
      </c>
      <c r="R116" s="49">
        <v>35843</v>
      </c>
      <c r="S116" s="48">
        <v>35843</v>
      </c>
      <c r="T116" s="50">
        <v>35844</v>
      </c>
      <c r="U116" s="51">
        <v>35844</v>
      </c>
    </row>
    <row r="117" spans="13:21" x14ac:dyDescent="0.25">
      <c r="M117">
        <v>0</v>
      </c>
      <c r="N117">
        <f>N61/9.8/1000</f>
        <v>0</v>
      </c>
      <c r="O117">
        <f>O61/9.8/1000</f>
        <v>0</v>
      </c>
      <c r="P117">
        <f>P61/9.8/1000</f>
        <v>0</v>
      </c>
      <c r="Q117">
        <f>Q61/9.8/1000</f>
        <v>0</v>
      </c>
      <c r="R117" s="44">
        <f t="shared" ref="R117:U117" si="19">R61/9.8/1000</f>
        <v>0</v>
      </c>
      <c r="S117" s="44">
        <f t="shared" si="19"/>
        <v>0</v>
      </c>
      <c r="T117" s="44">
        <f t="shared" si="19"/>
        <v>0</v>
      </c>
      <c r="U117" s="44">
        <f t="shared" si="19"/>
        <v>0</v>
      </c>
    </row>
    <row r="118" spans="13:21" x14ac:dyDescent="0.25">
      <c r="M118">
        <v>50</v>
      </c>
      <c r="N118" s="44">
        <f t="shared" ref="N118:U167" si="20">N62/9.8/1000</f>
        <v>0</v>
      </c>
      <c r="O118" s="44">
        <f t="shared" si="20"/>
        <v>0</v>
      </c>
      <c r="P118" s="44">
        <f t="shared" si="20"/>
        <v>0</v>
      </c>
      <c r="Q118" s="44">
        <f t="shared" si="20"/>
        <v>0</v>
      </c>
      <c r="R118" s="44">
        <f t="shared" si="20"/>
        <v>0</v>
      </c>
      <c r="S118" s="44">
        <f t="shared" si="20"/>
        <v>0</v>
      </c>
      <c r="T118" s="44">
        <f t="shared" si="20"/>
        <v>0</v>
      </c>
      <c r="U118" s="44">
        <f t="shared" si="20"/>
        <v>0</v>
      </c>
    </row>
    <row r="119" spans="13:21" x14ac:dyDescent="0.25">
      <c r="M119">
        <v>100</v>
      </c>
      <c r="N119" s="44">
        <f t="shared" si="20"/>
        <v>0</v>
      </c>
      <c r="O119" s="44">
        <f t="shared" si="20"/>
        <v>0</v>
      </c>
      <c r="P119" s="44">
        <f t="shared" si="20"/>
        <v>0</v>
      </c>
      <c r="Q119" s="44">
        <f t="shared" si="20"/>
        <v>0</v>
      </c>
      <c r="R119" s="44">
        <f t="shared" si="20"/>
        <v>0</v>
      </c>
      <c r="S119" s="44">
        <f t="shared" si="20"/>
        <v>0</v>
      </c>
      <c r="T119" s="44">
        <f t="shared" si="20"/>
        <v>0</v>
      </c>
      <c r="U119" s="44">
        <f t="shared" si="20"/>
        <v>0</v>
      </c>
    </row>
    <row r="120" spans="13:21" x14ac:dyDescent="0.25">
      <c r="M120">
        <v>150</v>
      </c>
      <c r="N120" s="44">
        <f t="shared" si="20"/>
        <v>4.5714285714285715E-8</v>
      </c>
      <c r="O120" s="44">
        <f t="shared" si="20"/>
        <v>1.730612244897958E-8</v>
      </c>
      <c r="P120" s="44">
        <f t="shared" si="20"/>
        <v>5.8979591836734596E-8</v>
      </c>
      <c r="Q120" s="44">
        <f t="shared" si="20"/>
        <v>5.1889795918367337E-8</v>
      </c>
      <c r="R120" s="44">
        <f t="shared" si="20"/>
        <v>-4.4285714285714277E-8</v>
      </c>
      <c r="S120" s="44">
        <f t="shared" si="20"/>
        <v>-3.2653061224489828E-8</v>
      </c>
      <c r="T120" s="44">
        <f t="shared" si="20"/>
        <v>-9.8387755102040827E-9</v>
      </c>
      <c r="U120" s="44">
        <f t="shared" si="20"/>
        <v>1.6734693877551017E-8</v>
      </c>
    </row>
    <row r="121" spans="13:21" x14ac:dyDescent="0.25">
      <c r="M121">
        <v>200</v>
      </c>
      <c r="N121" s="44">
        <f t="shared" si="20"/>
        <v>1.3265306122448992E-8</v>
      </c>
      <c r="O121" s="44">
        <f t="shared" si="20"/>
        <v>2.0816326530612387E-9</v>
      </c>
      <c r="P121" s="44">
        <f t="shared" si="20"/>
        <v>6.8979591836734732E-8</v>
      </c>
      <c r="Q121" s="44">
        <f t="shared" si="20"/>
        <v>1.2326530612244898E-8</v>
      </c>
      <c r="R121" s="44">
        <f t="shared" si="20"/>
        <v>-3.1632653061224516E-8</v>
      </c>
      <c r="S121" s="44">
        <f t="shared" si="20"/>
        <v>-1.9591836734693871E-8</v>
      </c>
      <c r="T121" s="44">
        <f t="shared" si="20"/>
        <v>8.2244897959183661E-10</v>
      </c>
      <c r="U121" s="44">
        <f t="shared" si="20"/>
        <v>9.1836734693877626E-9</v>
      </c>
    </row>
    <row r="122" spans="13:21" x14ac:dyDescent="0.25">
      <c r="M122">
        <v>250</v>
      </c>
      <c r="N122" s="44">
        <f t="shared" si="20"/>
        <v>3.8775510204081323E-9</v>
      </c>
      <c r="O122" s="44">
        <f t="shared" si="20"/>
        <v>-2.0408163265312372E-11</v>
      </c>
      <c r="P122" s="44">
        <f t="shared" si="20"/>
        <v>6.5102040816326543E-8</v>
      </c>
      <c r="Q122" s="44">
        <f t="shared" si="20"/>
        <v>-3.6122448979591848E-9</v>
      </c>
      <c r="R122" s="44">
        <f t="shared" si="20"/>
        <v>-2.9591836734693841E-8</v>
      </c>
      <c r="S122" s="44">
        <f t="shared" si="20"/>
        <v>-1.5510204081632642E-8</v>
      </c>
      <c r="T122" s="44">
        <f t="shared" si="20"/>
        <v>3.0069387755102037E-9</v>
      </c>
      <c r="U122" s="44">
        <f t="shared" si="20"/>
        <v>5.7142857142857078E-9</v>
      </c>
    </row>
    <row r="123" spans="13:21" x14ac:dyDescent="0.25">
      <c r="M123">
        <v>300</v>
      </c>
      <c r="N123" s="44">
        <f t="shared" si="20"/>
        <v>-1.0204081632653071E-9</v>
      </c>
      <c r="O123" s="44">
        <f t="shared" si="20"/>
        <v>6.7551020408163135E-9</v>
      </c>
      <c r="P123" s="44">
        <f t="shared" si="20"/>
        <v>3.9591836734693822E-8</v>
      </c>
      <c r="Q123" s="44">
        <f t="shared" si="20"/>
        <v>-2.7812244897959178E-8</v>
      </c>
      <c r="R123" s="44">
        <f t="shared" si="20"/>
        <v>-2.0816326530612273E-8</v>
      </c>
      <c r="S123" s="44">
        <f t="shared" si="20"/>
        <v>-1.4489795918367336E-8</v>
      </c>
      <c r="T123" s="44">
        <f t="shared" si="20"/>
        <v>1.0781632653061223E-9</v>
      </c>
      <c r="U123" s="44">
        <f t="shared" si="20"/>
        <v>-2.0408163265303874E-10</v>
      </c>
    </row>
    <row r="124" spans="13:21" x14ac:dyDescent="0.25">
      <c r="M124">
        <v>350</v>
      </c>
      <c r="N124" s="44">
        <f t="shared" si="20"/>
        <v>2.4489795918367483E-9</v>
      </c>
      <c r="O124" s="44">
        <f t="shared" si="20"/>
        <v>-2.7346938775510078E-9</v>
      </c>
      <c r="P124" s="44">
        <f t="shared" si="20"/>
        <v>2.1836734693877638E-8</v>
      </c>
      <c r="Q124" s="44">
        <f t="shared" si="20"/>
        <v>-1.4814081632653061E-8</v>
      </c>
      <c r="R124" s="44">
        <f t="shared" si="20"/>
        <v>-1.265306122448976E-8</v>
      </c>
      <c r="S124" s="44">
        <f t="shared" si="20"/>
        <v>-1.1020408163265281E-8</v>
      </c>
      <c r="T124" s="44">
        <f t="shared" si="20"/>
        <v>-5.4442857142857135E-9</v>
      </c>
      <c r="U124" s="44">
        <f t="shared" si="20"/>
        <v>-8.1632653061226819E-10</v>
      </c>
    </row>
    <row r="125" spans="13:21" x14ac:dyDescent="0.25">
      <c r="M125">
        <v>400</v>
      </c>
      <c r="N125" s="44">
        <f t="shared" si="20"/>
        <v>4.2857142857142668E-9</v>
      </c>
      <c r="O125" s="44">
        <f t="shared" si="20"/>
        <v>-9.0816326530612294E-9</v>
      </c>
      <c r="P125" s="44">
        <f t="shared" si="20"/>
        <v>1.020408163265307E-8</v>
      </c>
      <c r="Q125" s="44">
        <f t="shared" si="20"/>
        <v>-6.1471428571428572E-9</v>
      </c>
      <c r="R125" s="44">
        <f t="shared" si="20"/>
        <v>-7.3469387755101871E-9</v>
      </c>
      <c r="S125" s="44">
        <f t="shared" si="20"/>
        <v>-8.5714285714285898E-9</v>
      </c>
      <c r="T125" s="44">
        <f t="shared" si="20"/>
        <v>-9.7918367346938774E-9</v>
      </c>
      <c r="U125" s="44">
        <f t="shared" si="20"/>
        <v>-1.4285714285714412E-9</v>
      </c>
    </row>
    <row r="126" spans="13:21" x14ac:dyDescent="0.25">
      <c r="M126">
        <v>450</v>
      </c>
      <c r="N126" s="44">
        <f t="shared" si="20"/>
        <v>1.3469387755102085E-8</v>
      </c>
      <c r="O126" s="44">
        <f t="shared" si="20"/>
        <v>-1.4367346938775504E-8</v>
      </c>
      <c r="P126" s="44">
        <f t="shared" si="20"/>
        <v>-3.4693877551021119E-9</v>
      </c>
      <c r="Q126" s="44">
        <f t="shared" si="20"/>
        <v>-1.4944897959183672E-8</v>
      </c>
      <c r="R126" s="44">
        <f t="shared" si="20"/>
        <v>-1.734693877551022E-8</v>
      </c>
      <c r="S126" s="44">
        <f t="shared" si="20"/>
        <v>-1.6734693877551017E-8</v>
      </c>
      <c r="T126" s="44">
        <f t="shared" si="20"/>
        <v>-6.0673469387755077E-9</v>
      </c>
      <c r="U126" s="44">
        <f t="shared" si="20"/>
        <v>4.6938775510204584E-9</v>
      </c>
    </row>
    <row r="127" spans="13:21" x14ac:dyDescent="0.25">
      <c r="M127">
        <v>500</v>
      </c>
      <c r="N127" s="44">
        <f t="shared" si="20"/>
        <v>1.6734693877550991E-8</v>
      </c>
      <c r="O127" s="44">
        <f t="shared" si="20"/>
        <v>-8.6530612244898114E-9</v>
      </c>
      <c r="P127" s="44">
        <f t="shared" si="20"/>
        <v>-1.0000000000000032E-8</v>
      </c>
      <c r="Q127" s="44">
        <f t="shared" si="20"/>
        <v>-2.0689795918367348E-8</v>
      </c>
      <c r="R127" s="44">
        <f t="shared" si="20"/>
        <v>-1.4081632653061259E-8</v>
      </c>
      <c r="S127" s="44">
        <f t="shared" si="20"/>
        <v>-1.4224489795918376E-8</v>
      </c>
      <c r="T127" s="44">
        <f t="shared" si="20"/>
        <v>-6.7918367346938754E-9</v>
      </c>
      <c r="U127" s="44">
        <f t="shared" si="20"/>
        <v>3.0612244897959211E-9</v>
      </c>
    </row>
    <row r="128" spans="13:21" x14ac:dyDescent="0.25">
      <c r="M128">
        <v>550</v>
      </c>
      <c r="N128" s="44">
        <f t="shared" si="20"/>
        <v>2.1632653061224486E-8</v>
      </c>
      <c r="O128" s="44">
        <f t="shared" si="20"/>
        <v>-8.1632653061207003E-11</v>
      </c>
      <c r="P128" s="44">
        <f t="shared" si="20"/>
        <v>-1.9591836734693871E-8</v>
      </c>
      <c r="Q128" s="44">
        <f t="shared" si="20"/>
        <v>-2.9326530612244891E-8</v>
      </c>
      <c r="R128" s="44">
        <f t="shared" si="20"/>
        <v>-9.9999999999999737E-9</v>
      </c>
      <c r="S128" s="44">
        <f t="shared" si="20"/>
        <v>-1.0142857142857147E-8</v>
      </c>
      <c r="T128" s="44">
        <f t="shared" si="20"/>
        <v>-7.8979591836734673E-9</v>
      </c>
      <c r="U128" s="44">
        <f t="shared" si="20"/>
        <v>2.0408163265303874E-10</v>
      </c>
    </row>
    <row r="129" spans="13:21" x14ac:dyDescent="0.25">
      <c r="M129">
        <v>600</v>
      </c>
      <c r="N129" s="44">
        <f t="shared" si="20"/>
        <v>3.8775510204081893E-9</v>
      </c>
      <c r="O129" s="44">
        <f t="shared" si="20"/>
        <v>3.8775510204082172E-10</v>
      </c>
      <c r="P129" s="44">
        <f t="shared" si="20"/>
        <v>-3.2244897959183629E-8</v>
      </c>
      <c r="Q129" s="44">
        <f t="shared" si="20"/>
        <v>-2.3510204081632644E-8</v>
      </c>
      <c r="R129" s="44">
        <f t="shared" si="20"/>
        <v>-4.6938775510204584E-9</v>
      </c>
      <c r="S129" s="44">
        <f t="shared" si="20"/>
        <v>-1.6673469387755097E-8</v>
      </c>
      <c r="T129" s="44">
        <f t="shared" si="20"/>
        <v>-3.2653061224489879E-10</v>
      </c>
      <c r="U129" s="44">
        <f t="shared" si="20"/>
        <v>-4.081632653061341E-10</v>
      </c>
    </row>
    <row r="130" spans="13:21" x14ac:dyDescent="0.25">
      <c r="M130">
        <v>650</v>
      </c>
      <c r="N130" s="44">
        <f t="shared" si="20"/>
        <v>-4.2857142857143239E-9</v>
      </c>
      <c r="O130" s="44">
        <f t="shared" si="20"/>
        <v>-5.9183673469388882E-10</v>
      </c>
      <c r="P130" s="44">
        <f t="shared" si="20"/>
        <v>-3.5306122448979546E-8</v>
      </c>
      <c r="Q130" s="44">
        <f t="shared" si="20"/>
        <v>-1.7591836734693879E-8</v>
      </c>
      <c r="R130" s="44">
        <f t="shared" si="20"/>
        <v>4.0816326530619076E-10</v>
      </c>
      <c r="S130" s="44">
        <f t="shared" si="20"/>
        <v>-1.9775510204081641E-8</v>
      </c>
      <c r="T130" s="44">
        <f t="shared" si="20"/>
        <v>2.5102040816326497E-9</v>
      </c>
      <c r="U130" s="44">
        <f t="shared" si="20"/>
        <v>0</v>
      </c>
    </row>
    <row r="131" spans="13:21" x14ac:dyDescent="0.25">
      <c r="M131">
        <v>700</v>
      </c>
      <c r="N131" s="44">
        <f t="shared" si="20"/>
        <v>-1.8775510204081658E-8</v>
      </c>
      <c r="O131" s="44">
        <f t="shared" si="20"/>
        <v>-5.0816326530612225E-9</v>
      </c>
      <c r="P131" s="44">
        <f t="shared" si="20"/>
        <v>-3.387755102040816E-8</v>
      </c>
      <c r="Q131" s="44">
        <f t="shared" si="20"/>
        <v>2.0408163265305291E-10</v>
      </c>
      <c r="R131" s="44">
        <f t="shared" si="20"/>
        <v>1.6734693877550991E-8</v>
      </c>
      <c r="S131" s="44">
        <f t="shared" si="20"/>
        <v>-2.5653061224489785E-8</v>
      </c>
      <c r="T131" s="44">
        <f t="shared" si="20"/>
        <v>6.3877551020408179E-9</v>
      </c>
      <c r="U131" s="44">
        <f t="shared" si="20"/>
        <v>2.6530612244897871E-9</v>
      </c>
    </row>
    <row r="132" spans="13:21" x14ac:dyDescent="0.25">
      <c r="M132">
        <v>750</v>
      </c>
      <c r="N132" s="44">
        <f t="shared" si="20"/>
        <v>-6.1224489795917852E-9</v>
      </c>
      <c r="O132" s="44">
        <f t="shared" si="20"/>
        <v>-1.2877551020408169E-8</v>
      </c>
      <c r="P132" s="44">
        <f t="shared" si="20"/>
        <v>-2.6938775510204113E-8</v>
      </c>
      <c r="Q132" s="44">
        <f t="shared" si="20"/>
        <v>5.3061224489795873E-9</v>
      </c>
      <c r="R132" s="44">
        <f t="shared" si="20"/>
        <v>3.061224489795915E-8</v>
      </c>
      <c r="S132" s="44">
        <f t="shared" si="20"/>
        <v>-1.8734693877551008E-8</v>
      </c>
      <c r="T132" s="44">
        <f t="shared" si="20"/>
        <v>-8.163265306122471E-10</v>
      </c>
      <c r="U132" s="44">
        <f t="shared" si="20"/>
        <v>-1.2244897959183458E-9</v>
      </c>
    </row>
    <row r="133" spans="13:21" x14ac:dyDescent="0.25">
      <c r="M133">
        <v>800</v>
      </c>
      <c r="N133" s="44">
        <f t="shared" si="20"/>
        <v>2.6530612244897871E-9</v>
      </c>
      <c r="O133" s="44">
        <f t="shared" si="20"/>
        <v>-1.8081632653061222E-8</v>
      </c>
      <c r="P133" s="44">
        <f t="shared" si="20"/>
        <v>-2.2244897959183655E-8</v>
      </c>
      <c r="Q133" s="44">
        <f t="shared" si="20"/>
        <v>8.714285714285733E-9</v>
      </c>
      <c r="R133" s="44">
        <f t="shared" si="20"/>
        <v>3.9795918367346915E-8</v>
      </c>
      <c r="S133" s="44">
        <f t="shared" si="20"/>
        <v>-1.4122448979591841E-8</v>
      </c>
      <c r="T133" s="44">
        <f t="shared" si="20"/>
        <v>-5.612244897959182E-9</v>
      </c>
      <c r="U133" s="44">
        <f t="shared" si="20"/>
        <v>-3.6734693877550936E-9</v>
      </c>
    </row>
    <row r="134" spans="13:21" x14ac:dyDescent="0.25">
      <c r="M134">
        <v>850</v>
      </c>
      <c r="N134" s="44">
        <f t="shared" si="20"/>
        <v>4.6938775510204013E-9</v>
      </c>
      <c r="O134" s="44">
        <f t="shared" si="20"/>
        <v>-3.3275510204081626E-8</v>
      </c>
      <c r="P134" s="44">
        <f t="shared" si="20"/>
        <v>-1.6734693877551043E-8</v>
      </c>
      <c r="Q134" s="44">
        <f t="shared" si="20"/>
        <v>4.8367346938775304E-9</v>
      </c>
      <c r="R134" s="44">
        <f t="shared" si="20"/>
        <v>3.4693877551020439E-8</v>
      </c>
      <c r="S134" s="44">
        <f t="shared" si="20"/>
        <v>-1.2346938775510203E-8</v>
      </c>
      <c r="T134" s="44">
        <f t="shared" si="20"/>
        <v>-3.0489795918367337E-8</v>
      </c>
      <c r="U134" s="44">
        <f t="shared" si="20"/>
        <v>-2.9795918367346941E-8</v>
      </c>
    </row>
    <row r="135" spans="13:21" x14ac:dyDescent="0.25">
      <c r="M135">
        <v>900</v>
      </c>
      <c r="N135" s="44">
        <f t="shared" si="20"/>
        <v>2.0408163265306142E-9</v>
      </c>
      <c r="O135" s="44">
        <f t="shared" si="20"/>
        <v>-2.5357142857142857E-8</v>
      </c>
      <c r="P135" s="44">
        <f t="shared" si="20"/>
        <v>-1.5102040816326509E-8</v>
      </c>
      <c r="Q135" s="44">
        <f t="shared" si="20"/>
        <v>2.8775510204081659E-9</v>
      </c>
      <c r="R135" s="44">
        <f t="shared" si="20"/>
        <v>4.0204081632653107E-8</v>
      </c>
      <c r="S135" s="44">
        <f t="shared" si="20"/>
        <v>-9.5918367346938839E-9</v>
      </c>
      <c r="T135" s="44">
        <f t="shared" si="20"/>
        <v>-3.2775510204081621E-8</v>
      </c>
      <c r="U135" s="44">
        <f t="shared" si="20"/>
        <v>-3.2040816326530622E-8</v>
      </c>
    </row>
    <row r="136" spans="13:21" x14ac:dyDescent="0.25">
      <c r="M136">
        <v>950</v>
      </c>
      <c r="N136" s="44">
        <f t="shared" si="20"/>
        <v>-2.0408163265306142E-9</v>
      </c>
      <c r="O136" s="44">
        <f t="shared" si="20"/>
        <v>-1.3491836734693876E-8</v>
      </c>
      <c r="P136" s="44">
        <f t="shared" si="20"/>
        <v>-1.2857142857142856E-8</v>
      </c>
      <c r="Q136" s="44">
        <f t="shared" si="20"/>
        <v>-1.2244897959183174E-10</v>
      </c>
      <c r="R136" s="44">
        <f t="shared" si="20"/>
        <v>4.8163265306122407E-8</v>
      </c>
      <c r="S136" s="44">
        <f t="shared" si="20"/>
        <v>-5.4489795918367322E-9</v>
      </c>
      <c r="T136" s="44">
        <f t="shared" si="20"/>
        <v>-3.6224489795918374E-8</v>
      </c>
      <c r="U136" s="44">
        <f t="shared" si="20"/>
        <v>-3.5102040816326512E-8</v>
      </c>
    </row>
    <row r="137" spans="13:21" x14ac:dyDescent="0.25">
      <c r="M137">
        <v>1000</v>
      </c>
      <c r="N137" s="44">
        <f t="shared" si="20"/>
        <v>-1.3061224489795894E-8</v>
      </c>
      <c r="O137" s="44">
        <f t="shared" si="20"/>
        <v>-1.4877551020408172E-9</v>
      </c>
      <c r="P137" s="44">
        <f t="shared" si="20"/>
        <v>-6.1224489795917852E-9</v>
      </c>
      <c r="Q137" s="44">
        <f t="shared" si="20"/>
        <v>6.9387755102040807E-10</v>
      </c>
      <c r="R137" s="44">
        <f t="shared" si="20"/>
        <v>5.6122448979591858E-8</v>
      </c>
      <c r="S137" s="44">
        <f t="shared" si="20"/>
        <v>2.4693877551020322E-9</v>
      </c>
      <c r="T137" s="44">
        <f t="shared" si="20"/>
        <v>-1.4877551020408172E-8</v>
      </c>
      <c r="U137" s="44">
        <f t="shared" si="20"/>
        <v>-1.6551020408163247E-8</v>
      </c>
    </row>
    <row r="138" spans="13:21" x14ac:dyDescent="0.25">
      <c r="M138">
        <v>1050</v>
      </c>
      <c r="N138" s="44">
        <f t="shared" si="20"/>
        <v>-1.5102040816326509E-8</v>
      </c>
      <c r="O138" s="44">
        <f t="shared" si="20"/>
        <v>2.9020408163265335E-9</v>
      </c>
      <c r="P138" s="44">
        <f t="shared" si="20"/>
        <v>-6.5306122448979768E-9</v>
      </c>
      <c r="Q138" s="44">
        <f t="shared" si="20"/>
        <v>1.5306122448979606E-9</v>
      </c>
      <c r="R138" s="44">
        <f t="shared" si="20"/>
        <v>5.9244897959183639E-8</v>
      </c>
      <c r="S138" s="44">
        <f t="shared" si="20"/>
        <v>3.0204081632653103E-9</v>
      </c>
      <c r="T138" s="44">
        <f t="shared" si="20"/>
        <v>-7.5510204081632544E-9</v>
      </c>
      <c r="U138" s="44">
        <f t="shared" si="20"/>
        <v>-1.4816326530612277E-8</v>
      </c>
    </row>
    <row r="139" spans="13:21" x14ac:dyDescent="0.25">
      <c r="M139">
        <v>1100</v>
      </c>
      <c r="N139" s="44">
        <f t="shared" si="20"/>
        <v>-1.3061224489795954E-8</v>
      </c>
      <c r="O139" s="44">
        <f t="shared" si="20"/>
        <v>8.532653061224489E-9</v>
      </c>
      <c r="P139" s="44">
        <f t="shared" si="20"/>
        <v>-1.346938775510203E-8</v>
      </c>
      <c r="Q139" s="44">
        <f t="shared" ref="Q139:U139" si="21">Q83/9.8/1000</f>
        <v>4.1224489795918385E-9</v>
      </c>
      <c r="R139" s="44">
        <f t="shared" si="21"/>
        <v>6.2591836734693875E-8</v>
      </c>
      <c r="S139" s="44">
        <f t="shared" si="21"/>
        <v>-2.7551020408163203E-9</v>
      </c>
      <c r="T139" s="44">
        <f t="shared" si="21"/>
        <v>5.3061224489795172E-10</v>
      </c>
      <c r="U139" s="44">
        <f t="shared" si="21"/>
        <v>-2.6367346938775494E-8</v>
      </c>
    </row>
    <row r="140" spans="13:21" x14ac:dyDescent="0.25">
      <c r="M140">
        <v>1150</v>
      </c>
      <c r="N140" s="44">
        <f t="shared" si="20"/>
        <v>-1.7959183673469389E-8</v>
      </c>
      <c r="O140" s="44">
        <f t="shared" si="20"/>
        <v>1.6938775510204063E-9</v>
      </c>
      <c r="P140" s="44">
        <f t="shared" si="20"/>
        <v>-1.4693877551020488E-8</v>
      </c>
      <c r="Q140" s="44">
        <f t="shared" ref="Q140:U140" si="22">Q84/9.8/1000</f>
        <v>6.3265306122448525E-10</v>
      </c>
      <c r="R140" s="44">
        <f t="shared" si="22"/>
        <v>5.6693877551020398E-8</v>
      </c>
      <c r="S140" s="44">
        <f t="shared" si="22"/>
        <v>-1.0755102040816328E-8</v>
      </c>
      <c r="T140" s="44">
        <f t="shared" si="22"/>
        <v>1.991836734693878E-8</v>
      </c>
      <c r="U140" s="44">
        <f t="shared" si="22"/>
        <v>-1.8183673469387756E-8</v>
      </c>
    </row>
    <row r="141" spans="13:21" x14ac:dyDescent="0.25">
      <c r="M141">
        <v>1200</v>
      </c>
      <c r="N141" s="44">
        <f t="shared" si="20"/>
        <v>-2.1428571428571389E-8</v>
      </c>
      <c r="O141" s="44">
        <f t="shared" si="20"/>
        <v>-2.8632653061224484E-9</v>
      </c>
      <c r="P141" s="44">
        <f t="shared" si="20"/>
        <v>-1.5714285714285682E-8</v>
      </c>
      <c r="Q141" s="44">
        <f t="shared" ref="Q141:U141" si="23">Q85/9.8/1000</f>
        <v>-1.7142857142857152E-9</v>
      </c>
      <c r="R141" s="44">
        <f t="shared" si="23"/>
        <v>5.2783673469387758E-8</v>
      </c>
      <c r="S141" s="44">
        <f t="shared" si="23"/>
        <v>-1.6061224489795914E-8</v>
      </c>
      <c r="T141" s="44">
        <f t="shared" si="23"/>
        <v>3.2877551020408158E-8</v>
      </c>
      <c r="U141" s="44">
        <f t="shared" si="23"/>
        <v>-1.2734693877551026E-8</v>
      </c>
    </row>
    <row r="142" spans="13:21" x14ac:dyDescent="0.25">
      <c r="M142">
        <v>1250</v>
      </c>
      <c r="N142" s="44">
        <f t="shared" si="20"/>
        <v>-1.6734693877551043E-8</v>
      </c>
      <c r="O142" s="44">
        <f t="shared" si="20"/>
        <v>-1.2632653061224483E-9</v>
      </c>
      <c r="P142" s="44">
        <f t="shared" si="20"/>
        <v>-2.1428571428571389E-8</v>
      </c>
      <c r="Q142" s="44">
        <f t="shared" ref="Q142:U142" si="24">Q86/9.8/1000</f>
        <v>-9.0612244897959178E-9</v>
      </c>
      <c r="R142" s="44">
        <f t="shared" si="24"/>
        <v>4.0624489795918368E-8</v>
      </c>
      <c r="S142" s="44">
        <f t="shared" si="24"/>
        <v>-1.8122448979591842E-8</v>
      </c>
      <c r="T142" s="44">
        <f t="shared" si="24"/>
        <v>3.2285714285714269E-8</v>
      </c>
      <c r="U142" s="44">
        <f t="shared" si="24"/>
        <v>-1.3612244897959173E-8</v>
      </c>
    </row>
    <row r="143" spans="13:21" x14ac:dyDescent="0.25">
      <c r="M143">
        <v>1300</v>
      </c>
      <c r="N143" s="44">
        <f t="shared" si="20"/>
        <v>-2.040816326530608E-8</v>
      </c>
      <c r="O143" s="44">
        <f t="shared" si="20"/>
        <v>-2.4632653061224502E-9</v>
      </c>
      <c r="P143" s="44">
        <f t="shared" si="20"/>
        <v>-2.346938775510206E-8</v>
      </c>
      <c r="Q143" s="44">
        <f t="shared" ref="Q143:U143" si="25">Q87/9.8/1000</f>
        <v>-9.0000000000000095E-9</v>
      </c>
      <c r="R143" s="44">
        <f t="shared" si="25"/>
        <v>2.5673469387755105E-8</v>
      </c>
      <c r="S143" s="44">
        <f t="shared" si="25"/>
        <v>-1.5314285714285711E-8</v>
      </c>
      <c r="T143" s="44">
        <f t="shared" si="25"/>
        <v>2.7755102040816339E-8</v>
      </c>
      <c r="U143" s="44">
        <f t="shared" si="25"/>
        <v>-1.4224489795918376E-8</v>
      </c>
    </row>
    <row r="144" spans="13:21" x14ac:dyDescent="0.25">
      <c r="M144">
        <v>1350</v>
      </c>
      <c r="N144" s="44">
        <f t="shared" si="20"/>
        <v>-2.5918367346938804E-8</v>
      </c>
      <c r="O144" s="44">
        <f t="shared" si="20"/>
        <v>-4.2673469387755082E-9</v>
      </c>
      <c r="P144" s="44">
        <f t="shared" si="20"/>
        <v>-2.6122448979591844E-8</v>
      </c>
      <c r="Q144" s="44">
        <f t="shared" ref="Q144:U144" si="26">Q88/9.8/1000</f>
        <v>-8.877551020408163E-9</v>
      </c>
      <c r="R144" s="44">
        <f t="shared" si="26"/>
        <v>3.2653061224489735E-9</v>
      </c>
      <c r="S144" s="44">
        <f t="shared" si="26"/>
        <v>-1.1084489795918366E-8</v>
      </c>
      <c r="T144" s="44">
        <f t="shared" si="26"/>
        <v>2.0912244897959176E-8</v>
      </c>
      <c r="U144" s="44">
        <f t="shared" si="26"/>
        <v>-1.5183673469387752E-8</v>
      </c>
    </row>
    <row r="145" spans="13:21" x14ac:dyDescent="0.25">
      <c r="M145">
        <v>1400</v>
      </c>
      <c r="N145" s="44">
        <f t="shared" si="20"/>
        <v>-2.7142857142857153E-8</v>
      </c>
      <c r="O145" s="44">
        <f t="shared" si="20"/>
        <v>-2.4755102040816337E-9</v>
      </c>
      <c r="P145" s="44">
        <f t="shared" si="20"/>
        <v>-2.1224489795918379E-8</v>
      </c>
      <c r="Q145" s="44">
        <f t="shared" ref="Q145:U145" si="27">Q89/9.8/1000</f>
        <v>-5.6734693877550821E-9</v>
      </c>
      <c r="R145" s="44">
        <f t="shared" si="27"/>
        <v>-8.4285714285714235E-9</v>
      </c>
      <c r="S145" s="44">
        <f t="shared" si="27"/>
        <v>-2.9522448979591838E-9</v>
      </c>
      <c r="T145" s="44">
        <f t="shared" si="27"/>
        <v>6.1469387755102003E-9</v>
      </c>
      <c r="U145" s="44">
        <f t="shared" si="27"/>
        <v>-8.2244897959183653E-9</v>
      </c>
    </row>
    <row r="146" spans="13:21" x14ac:dyDescent="0.25">
      <c r="M146">
        <v>1450</v>
      </c>
      <c r="N146" s="44">
        <f t="shared" si="20"/>
        <v>-2.673469387755102E-8</v>
      </c>
      <c r="O146" s="44">
        <f t="shared" si="20"/>
        <v>-2.4081632653061193E-9</v>
      </c>
      <c r="P146" s="44">
        <f t="shared" si="20"/>
        <v>-2.032653061224489E-8</v>
      </c>
      <c r="Q146" s="44">
        <f t="shared" ref="Q146:U146" si="28">Q90/9.8/1000</f>
        <v>-5.2653061224489765E-9</v>
      </c>
      <c r="R146" s="44">
        <f t="shared" si="28"/>
        <v>-1.0775510204081633E-8</v>
      </c>
      <c r="S146" s="44">
        <f t="shared" si="28"/>
        <v>1.0438775510204081E-9</v>
      </c>
      <c r="T146" s="44">
        <f t="shared" si="28"/>
        <v>5.7755102040816372E-10</v>
      </c>
      <c r="U146" s="44">
        <f t="shared" si="28"/>
        <v>-5.2040816326530616E-9</v>
      </c>
    </row>
    <row r="147" spans="13:21" x14ac:dyDescent="0.25">
      <c r="M147">
        <v>1500</v>
      </c>
      <c r="N147" s="44">
        <f t="shared" si="20"/>
        <v>-2.2857142857142858E-8</v>
      </c>
      <c r="O147" s="44">
        <f t="shared" si="20"/>
        <v>-3.8775510204081645E-9</v>
      </c>
      <c r="P147" s="44">
        <f t="shared" si="20"/>
        <v>-2.2204081632653058E-8</v>
      </c>
      <c r="Q147" s="44">
        <f t="shared" ref="Q147:U147" si="29">Q91/9.8/1000</f>
        <v>-6.9183673469387972E-9</v>
      </c>
      <c r="R147" s="44">
        <f t="shared" si="29"/>
        <v>-8.3673469387755085E-9</v>
      </c>
      <c r="S147" s="44">
        <f t="shared" si="29"/>
        <v>8.9051020408163261E-9</v>
      </c>
      <c r="T147" s="44">
        <f t="shared" si="29"/>
        <v>-6.9387755102040799E-9</v>
      </c>
      <c r="U147" s="44">
        <f t="shared" si="29"/>
        <v>8.1632653061221156E-11</v>
      </c>
    </row>
    <row r="148" spans="13:21" x14ac:dyDescent="0.25">
      <c r="M148">
        <v>1550</v>
      </c>
      <c r="N148" s="44">
        <f t="shared" si="20"/>
        <v>-1.7959183673469363E-8</v>
      </c>
      <c r="O148" s="44">
        <f t="shared" si="20"/>
        <v>-5.2653061224489807E-9</v>
      </c>
      <c r="P148" s="44">
        <f t="shared" si="20"/>
        <v>-2.032653061224489E-8</v>
      </c>
      <c r="Q148" s="44">
        <f t="shared" ref="Q148:U148" si="30">Q92/9.8/1000</f>
        <v>-7.1224489795918223E-9</v>
      </c>
      <c r="R148" s="44">
        <f t="shared" si="30"/>
        <v>-5.3061224489795865E-10</v>
      </c>
      <c r="S148" s="44">
        <f t="shared" si="30"/>
        <v>7.124489795918367E-9</v>
      </c>
      <c r="T148" s="44">
        <f t="shared" si="30"/>
        <v>-8.2285714285714299E-9</v>
      </c>
      <c r="U148" s="44">
        <f t="shared" si="30"/>
        <v>3.1224489795918369E-9</v>
      </c>
    </row>
    <row r="149" spans="13:21" x14ac:dyDescent="0.25">
      <c r="M149">
        <v>1600</v>
      </c>
      <c r="N149" s="44">
        <f t="shared" si="20"/>
        <v>-1.4693877551020432E-8</v>
      </c>
      <c r="O149" s="44">
        <f t="shared" si="20"/>
        <v>-6.2244897959183681E-9</v>
      </c>
      <c r="P149" s="44">
        <f t="shared" si="20"/>
        <v>-1.9061224489795918E-8</v>
      </c>
      <c r="Q149" s="44">
        <f t="shared" ref="Q149:U149" si="31">Q93/9.8/1000</f>
        <v>-7.2653061224489953E-9</v>
      </c>
      <c r="R149" s="44">
        <f t="shared" si="31"/>
        <v>4.6938775510204079E-9</v>
      </c>
      <c r="S149" s="44">
        <f t="shared" si="31"/>
        <v>5.9306122448979565E-9</v>
      </c>
      <c r="T149" s="44">
        <f t="shared" si="31"/>
        <v>-9.1020408163265327E-9</v>
      </c>
      <c r="U149" s="44">
        <f t="shared" si="31"/>
        <v>5.1836734693877566E-9</v>
      </c>
    </row>
    <row r="150" spans="13:21" x14ac:dyDescent="0.25">
      <c r="M150">
        <v>1650</v>
      </c>
      <c r="N150" s="44">
        <f t="shared" si="20"/>
        <v>-1.5632653061224488E-8</v>
      </c>
      <c r="O150" s="44">
        <f t="shared" si="20"/>
        <v>-6.4285714285714279E-9</v>
      </c>
      <c r="P150" s="44">
        <f t="shared" si="20"/>
        <v>-2.0510204081632657E-8</v>
      </c>
      <c r="Q150" s="44">
        <f t="shared" ref="Q150:U150" si="32">Q94/9.8/1000</f>
        <v>-6.7346938775510151E-9</v>
      </c>
      <c r="R150" s="44">
        <f t="shared" si="32"/>
        <v>-1.9795918367346943E-9</v>
      </c>
      <c r="S150" s="44">
        <f t="shared" si="32"/>
        <v>8.6938775510204082E-9</v>
      </c>
      <c r="T150" s="44">
        <f t="shared" si="32"/>
        <v>-2.3469387755102006E-9</v>
      </c>
      <c r="U150" s="44">
        <f t="shared" si="32"/>
        <v>-4.1020408163265335E-9</v>
      </c>
    </row>
    <row r="151" spans="13:21" x14ac:dyDescent="0.25">
      <c r="M151">
        <v>1700</v>
      </c>
      <c r="N151" s="44">
        <f t="shared" si="20"/>
        <v>-1.4571428571428558E-8</v>
      </c>
      <c r="O151" s="44">
        <f t="shared" si="20"/>
        <v>-7.8775510204081606E-9</v>
      </c>
      <c r="P151" s="44">
        <f t="shared" si="20"/>
        <v>-2.1142857142857129E-8</v>
      </c>
      <c r="Q151" s="44">
        <f t="shared" ref="Q151:U151" si="33">Q95/9.8/1000</f>
        <v>-6.8571428571428326E-9</v>
      </c>
      <c r="R151" s="44">
        <f t="shared" si="33"/>
        <v>-3.2448979591836718E-9</v>
      </c>
      <c r="S151" s="44">
        <f t="shared" si="33"/>
        <v>2.5510204081632642E-9</v>
      </c>
      <c r="T151" s="44">
        <f t="shared" si="33"/>
        <v>5.1020408163265356E-10</v>
      </c>
      <c r="U151" s="44">
        <f t="shared" si="33"/>
        <v>-5.4081632653061139E-9</v>
      </c>
    </row>
    <row r="152" spans="13:21" x14ac:dyDescent="0.25">
      <c r="M152">
        <v>1750</v>
      </c>
      <c r="N152" s="44">
        <f t="shared" si="20"/>
        <v>-1.3102040816326519E-8</v>
      </c>
      <c r="O152" s="44">
        <f t="shared" si="20"/>
        <v>-1.0061224489795912E-8</v>
      </c>
      <c r="P152" s="44">
        <f t="shared" si="20"/>
        <v>-2.2040816326530618E-8</v>
      </c>
      <c r="Q152" s="44">
        <f t="shared" ref="Q152:U152" si="34">Q96/9.8/1000</f>
        <v>-7.061224489795928E-9</v>
      </c>
      <c r="R152" s="44">
        <f t="shared" si="34"/>
        <v>-5.1510204081632684E-9</v>
      </c>
      <c r="S152" s="44">
        <f t="shared" si="34"/>
        <v>-6.6530612244897902E-9</v>
      </c>
      <c r="T152" s="44">
        <f t="shared" si="34"/>
        <v>4.8163265306122387E-9</v>
      </c>
      <c r="U152" s="44">
        <f t="shared" si="34"/>
        <v>-7.3469387755102094E-9</v>
      </c>
    </row>
    <row r="153" spans="13:21" x14ac:dyDescent="0.25">
      <c r="M153">
        <v>1800</v>
      </c>
      <c r="N153" s="44">
        <f t="shared" si="20"/>
        <v>-1.695918367346941E-8</v>
      </c>
      <c r="O153" s="44">
        <f t="shared" si="20"/>
        <v>-7.2448979591836812E-9</v>
      </c>
      <c r="P153" s="44">
        <f t="shared" si="20"/>
        <v>-2.016326530612245E-8</v>
      </c>
      <c r="Q153" s="44">
        <f t="shared" ref="Q153:U153" si="35">Q97/9.8/1000</f>
        <v>-3.9591836734694101E-9</v>
      </c>
      <c r="R153" s="44">
        <f t="shared" si="35"/>
        <v>-6.7816326530612237E-9</v>
      </c>
      <c r="S153" s="44">
        <f t="shared" si="35"/>
        <v>5.0816326530612225E-9</v>
      </c>
      <c r="T153" s="44">
        <f t="shared" si="35"/>
        <v>5.4081632653061247E-9</v>
      </c>
      <c r="U153" s="44">
        <f t="shared" si="35"/>
        <v>1.1020408163265316E-9</v>
      </c>
    </row>
    <row r="154" spans="13:21" x14ac:dyDescent="0.25">
      <c r="M154">
        <v>1850</v>
      </c>
      <c r="N154" s="44">
        <f t="shared" si="20"/>
        <v>-1.6285714285714287E-8</v>
      </c>
      <c r="O154" s="44">
        <f t="shared" si="20"/>
        <v>-6.204081632653049E-9</v>
      </c>
      <c r="P154" s="44">
        <f t="shared" si="20"/>
        <v>-1.7020408163265297E-8</v>
      </c>
      <c r="Q154" s="44">
        <f t="shared" ref="Q154:U154" si="36">Q98/9.8/1000</f>
        <v>-2.4897959183673442E-9</v>
      </c>
      <c r="R154" s="44">
        <f t="shared" si="36"/>
        <v>-7.4081632653061211E-9</v>
      </c>
      <c r="S154" s="44">
        <f t="shared" si="36"/>
        <v>7.9795918367346905E-9</v>
      </c>
      <c r="T154" s="44">
        <f t="shared" si="36"/>
        <v>3.2244897959183668E-9</v>
      </c>
      <c r="U154" s="44">
        <f t="shared" si="36"/>
        <v>3.4897959183673499E-9</v>
      </c>
    </row>
    <row r="155" spans="13:21" x14ac:dyDescent="0.25">
      <c r="M155">
        <v>1900</v>
      </c>
      <c r="N155" s="44">
        <f t="shared" si="20"/>
        <v>-9.7755102040816371E-9</v>
      </c>
      <c r="O155" s="44">
        <f t="shared" si="20"/>
        <v>-4.9795918367346885E-9</v>
      </c>
      <c r="P155" s="44">
        <f t="shared" si="20"/>
        <v>-6.3673469387755129E-9</v>
      </c>
      <c r="Q155" s="44">
        <f t="shared" ref="Q155:U155" si="37">Q99/9.8/1000</f>
        <v>2.0408163265306705E-10</v>
      </c>
      <c r="R155" s="44">
        <f t="shared" si="37"/>
        <v>-8.2897959183673466E-9</v>
      </c>
      <c r="S155" s="44">
        <f t="shared" si="37"/>
        <v>7.7755102040816407E-9</v>
      </c>
      <c r="T155" s="44">
        <f t="shared" si="37"/>
        <v>-6.0408163265306132E-9</v>
      </c>
      <c r="U155" s="44">
        <f t="shared" si="37"/>
        <v>4.4489795918367298E-9</v>
      </c>
    </row>
    <row r="156" spans="13:21" x14ac:dyDescent="0.25">
      <c r="M156">
        <v>1950</v>
      </c>
      <c r="N156" s="44">
        <f t="shared" si="20"/>
        <v>-1.4530612244897933E-8</v>
      </c>
      <c r="O156" s="44">
        <f t="shared" si="20"/>
        <v>-4.0612244897959433E-9</v>
      </c>
      <c r="P156" s="44">
        <f t="shared" si="20"/>
        <v>-9.3877551020408158E-9</v>
      </c>
      <c r="Q156" s="44">
        <f t="shared" ref="Q156:U156" si="38">Q100/9.8/1000</f>
        <v>2.7142857142857376E-9</v>
      </c>
      <c r="R156" s="44">
        <f t="shared" si="38"/>
        <v>2.3857142857142849E-9</v>
      </c>
      <c r="S156" s="44">
        <f t="shared" si="38"/>
        <v>7.6122448979591776E-9</v>
      </c>
      <c r="T156" s="44">
        <f t="shared" si="38"/>
        <v>-5.8571428571428518E-9</v>
      </c>
      <c r="U156" s="44">
        <f t="shared" si="38"/>
        <v>4.0204081632653127E-9</v>
      </c>
    </row>
    <row r="157" spans="13:21" x14ac:dyDescent="0.25">
      <c r="M157">
        <v>2000</v>
      </c>
      <c r="N157" s="44">
        <f t="shared" si="20"/>
        <v>-1.7714285714285729E-8</v>
      </c>
      <c r="O157" s="44">
        <f t="shared" si="20"/>
        <v>-3.4489795918367147E-9</v>
      </c>
      <c r="P157" s="44">
        <f t="shared" si="20"/>
        <v>-1.1397959183673471E-8</v>
      </c>
      <c r="Q157" s="44">
        <f t="shared" ref="Q157:U157" si="39">Q101/9.8/1000</f>
        <v>4.3877551020407859E-9</v>
      </c>
      <c r="R157" s="44">
        <f t="shared" si="39"/>
        <v>9.5061224489795927E-9</v>
      </c>
      <c r="S157" s="44">
        <f t="shared" si="39"/>
        <v>7.5306122448979643E-9</v>
      </c>
      <c r="T157" s="44">
        <f t="shared" si="39"/>
        <v>-5.7346938775510268E-9</v>
      </c>
      <c r="U157" s="44">
        <f t="shared" si="39"/>
        <v>3.6938775510204068E-9</v>
      </c>
    </row>
    <row r="158" spans="13:21" x14ac:dyDescent="0.25">
      <c r="M158">
        <v>2050</v>
      </c>
      <c r="N158" s="44">
        <f t="shared" si="20"/>
        <v>-1.8204081632653056E-8</v>
      </c>
      <c r="O158" s="44">
        <f t="shared" si="20"/>
        <v>-1.4081632653061288E-9</v>
      </c>
      <c r="P158" s="44">
        <f t="shared" si="20"/>
        <v>-1.0685714285714284E-8</v>
      </c>
      <c r="Q158" s="44">
        <f t="shared" ref="Q158:U158" si="40">Q102/9.8/1000</f>
        <v>4.4285714285714389E-9</v>
      </c>
      <c r="R158" s="44">
        <f t="shared" si="40"/>
        <v>8.2428571428571429E-9</v>
      </c>
      <c r="S158" s="44">
        <f t="shared" si="40"/>
        <v>3.8775510204081604E-9</v>
      </c>
      <c r="T158" s="44">
        <f t="shared" si="40"/>
        <v>-5.3877551020408089E-9</v>
      </c>
      <c r="U158" s="44">
        <f t="shared" si="40"/>
        <v>1.5387755102040818E-8</v>
      </c>
    </row>
    <row r="159" spans="13:21" x14ac:dyDescent="0.25">
      <c r="M159">
        <v>2100</v>
      </c>
      <c r="N159" s="44">
        <f t="shared" si="20"/>
        <v>-1.9918367346938777E-8</v>
      </c>
      <c r="O159" s="44">
        <f t="shared" si="20"/>
        <v>1.9387755102040802E-9</v>
      </c>
      <c r="P159" s="44">
        <f t="shared" si="20"/>
        <v>-1.0034693877551022E-8</v>
      </c>
      <c r="Q159" s="44">
        <f t="shared" ref="Q159:U159" si="41">Q103/9.8/1000</f>
        <v>2.4897959183673442E-9</v>
      </c>
      <c r="R159" s="44">
        <f t="shared" si="41"/>
        <v>4.6265306122448968E-9</v>
      </c>
      <c r="S159" s="44">
        <f t="shared" si="41"/>
        <v>4.7551020408163229E-9</v>
      </c>
      <c r="T159" s="44">
        <f t="shared" si="41"/>
        <v>-3.653061224489803E-9</v>
      </c>
      <c r="U159" s="44">
        <f t="shared" si="41"/>
        <v>1.3142857142857137E-8</v>
      </c>
    </row>
    <row r="160" spans="13:21" x14ac:dyDescent="0.25">
      <c r="M160">
        <v>2150</v>
      </c>
      <c r="N160" s="44">
        <f t="shared" si="20"/>
        <v>-2.2510204081632648E-8</v>
      </c>
      <c r="O160" s="44">
        <f t="shared" si="20"/>
        <v>6.9387755102040815E-9</v>
      </c>
      <c r="P160" s="44">
        <f t="shared" si="20"/>
        <v>-9.0551020408163258E-9</v>
      </c>
      <c r="Q160" s="44">
        <f t="shared" ref="Q160:U160" si="42">Q104/9.8/1000</f>
        <v>-4.4897959183673053E-10</v>
      </c>
      <c r="R160" s="44">
        <f t="shared" si="42"/>
        <v>9.0530612244897918E-9</v>
      </c>
      <c r="S160" s="44">
        <f t="shared" si="42"/>
        <v>6.8571428571428608E-9</v>
      </c>
      <c r="T160" s="44">
        <f t="shared" si="42"/>
        <v>-1.0816326530612229E-9</v>
      </c>
      <c r="U160" s="44">
        <f t="shared" si="42"/>
        <v>9.8163265306122338E-9</v>
      </c>
    </row>
    <row r="161" spans="13:21" x14ac:dyDescent="0.25">
      <c r="M161">
        <v>2200</v>
      </c>
      <c r="N161" s="44">
        <f t="shared" si="20"/>
        <v>-2.4848979591836733E-8</v>
      </c>
      <c r="O161" s="44">
        <f t="shared" si="20"/>
        <v>2.4897959183673442E-9</v>
      </c>
      <c r="P161" s="44">
        <f t="shared" si="20"/>
        <v>-5.479591836734693E-9</v>
      </c>
      <c r="Q161" s="44">
        <f t="shared" ref="Q161:U161" si="43">Q105/9.8/1000</f>
        <v>-9.3265306122449058E-9</v>
      </c>
      <c r="R161" s="44">
        <f t="shared" si="43"/>
        <v>-8.1632653061224338E-10</v>
      </c>
      <c r="S161" s="44">
        <f t="shared" si="43"/>
        <v>-4.5510204081632705E-9</v>
      </c>
      <c r="T161" s="44">
        <f t="shared" si="43"/>
        <v>-5.93877551020408E-9</v>
      </c>
      <c r="U161" s="44">
        <f t="shared" si="43"/>
        <v>5.5510204081632795E-9</v>
      </c>
    </row>
    <row r="162" spans="13:21" x14ac:dyDescent="0.25">
      <c r="M162">
        <v>2250</v>
      </c>
      <c r="N162" s="44">
        <f t="shared" si="20"/>
        <v>-2.4259183673469379E-8</v>
      </c>
      <c r="O162" s="44">
        <f t="shared" si="20"/>
        <v>1.4285714285714412E-10</v>
      </c>
      <c r="P162" s="44">
        <f t="shared" si="20"/>
        <v>-2.5510204081632642E-9</v>
      </c>
      <c r="Q162" s="44">
        <f t="shared" ref="Q162:U162" si="44">Q106/9.8/1000</f>
        <v>-9.9795918367346754E-9</v>
      </c>
      <c r="R162" s="44">
        <f t="shared" si="44"/>
        <v>-6.5306122448979611E-9</v>
      </c>
      <c r="S162" s="44">
        <f t="shared" si="44"/>
        <v>4.0816326530611998E-10</v>
      </c>
      <c r="T162" s="44">
        <f t="shared" si="44"/>
        <v>-5.9591836734693858E-9</v>
      </c>
      <c r="U162" s="44">
        <f t="shared" si="44"/>
        <v>4.9387755102040785E-9</v>
      </c>
    </row>
    <row r="163" spans="13:21" x14ac:dyDescent="0.25">
      <c r="M163">
        <v>2300</v>
      </c>
      <c r="N163" s="44">
        <f t="shared" si="20"/>
        <v>-1.9544897959183671E-8</v>
      </c>
      <c r="O163" s="44">
        <f t="shared" si="20"/>
        <v>-4.7142857142857129E-9</v>
      </c>
      <c r="P163" s="44">
        <f t="shared" si="20"/>
        <v>5.6265306122448958E-9</v>
      </c>
      <c r="Q163" s="44">
        <f t="shared" ref="Q163:U163" si="45">Q107/9.8/1000</f>
        <v>-3.8163265306122661E-9</v>
      </c>
      <c r="R163" s="44">
        <f t="shared" si="45"/>
        <v>-4.9306122448979567E-9</v>
      </c>
      <c r="S163" s="44">
        <f t="shared" si="45"/>
        <v>1.7877551020408156E-8</v>
      </c>
      <c r="T163" s="44">
        <f t="shared" si="45"/>
        <v>-1.2040816326530617E-9</v>
      </c>
      <c r="U163" s="44">
        <f t="shared" si="45"/>
        <v>6.6734693877550927E-9</v>
      </c>
    </row>
    <row r="164" spans="13:21" x14ac:dyDescent="0.25">
      <c r="M164">
        <v>2350</v>
      </c>
      <c r="N164" s="44">
        <f t="shared" si="20"/>
        <v>-1.8387755102040815E-8</v>
      </c>
      <c r="O164" s="44">
        <f t="shared" si="20"/>
        <v>-6.7346938775510151E-9</v>
      </c>
      <c r="P164" s="44">
        <f t="shared" si="20"/>
        <v>3.6040816326530617E-9</v>
      </c>
      <c r="Q164" s="44">
        <f t="shared" ref="Q164:U164" si="46">Q108/9.8/1000</f>
        <v>7.5510204081634527E-10</v>
      </c>
      <c r="R164" s="44">
        <f t="shared" si="46"/>
        <v>-7.842857142857141E-9</v>
      </c>
      <c r="S164" s="44">
        <f t="shared" si="46"/>
        <v>1.1632653061224652E-9</v>
      </c>
      <c r="T164" s="44">
        <f t="shared" si="46"/>
        <v>-4.8775510204081561E-9</v>
      </c>
      <c r="U164" s="44">
        <f t="shared" si="46"/>
        <v>9.3061224489796074E-9</v>
      </c>
    </row>
    <row r="165" spans="13:21" x14ac:dyDescent="0.25">
      <c r="M165">
        <v>2400</v>
      </c>
      <c r="N165" s="44">
        <f t="shared" si="20"/>
        <v>-1.7591836734693876E-8</v>
      </c>
      <c r="O165" s="44">
        <f t="shared" si="20"/>
        <v>-8.1224489795918453E-9</v>
      </c>
      <c r="P165" s="44">
        <f t="shared" si="20"/>
        <v>2.263265306122448E-9</v>
      </c>
      <c r="Q165" s="44">
        <f t="shared" ref="Q165:U165" si="47">Q109/9.8/1000</f>
        <v>3.7755102040816412E-9</v>
      </c>
      <c r="R165" s="44">
        <f t="shared" si="47"/>
        <v>7.0204081632653048E-9</v>
      </c>
      <c r="S165" s="44">
        <f t="shared" si="47"/>
        <v>-1.5510204081632869E-9</v>
      </c>
      <c r="T165" s="44">
        <f t="shared" si="47"/>
        <v>-7.3265306122449044E-9</v>
      </c>
      <c r="U165" s="44">
        <f t="shared" si="47"/>
        <v>1.1081632653061204E-8</v>
      </c>
    </row>
    <row r="166" spans="13:21" x14ac:dyDescent="0.25">
      <c r="M166">
        <v>2450</v>
      </c>
      <c r="N166" s="44">
        <f t="shared" si="20"/>
        <v>0</v>
      </c>
      <c r="O166" s="44">
        <f t="shared" si="20"/>
        <v>0</v>
      </c>
      <c r="P166" s="44">
        <f t="shared" si="20"/>
        <v>0</v>
      </c>
      <c r="Q166" s="44">
        <f t="shared" ref="Q166:U166" si="48">Q110/9.8/1000</f>
        <v>0</v>
      </c>
      <c r="R166" s="44">
        <f t="shared" si="48"/>
        <v>0</v>
      </c>
      <c r="S166" s="44">
        <f t="shared" si="48"/>
        <v>0</v>
      </c>
      <c r="T166" s="44">
        <f t="shared" si="48"/>
        <v>0</v>
      </c>
      <c r="U166" s="44">
        <f t="shared" si="48"/>
        <v>0</v>
      </c>
    </row>
    <row r="167" spans="13:21" x14ac:dyDescent="0.25">
      <c r="M167">
        <v>2500</v>
      </c>
      <c r="N167" s="44">
        <f t="shared" si="20"/>
        <v>0</v>
      </c>
      <c r="O167" s="44">
        <f t="shared" si="20"/>
        <v>0</v>
      </c>
      <c r="P167" s="44">
        <f t="shared" si="20"/>
        <v>0</v>
      </c>
      <c r="Q167" s="44">
        <f t="shared" ref="Q167:U167" si="49">Q111/9.8/1000</f>
        <v>0</v>
      </c>
      <c r="R167" s="44">
        <f t="shared" si="49"/>
        <v>0</v>
      </c>
      <c r="S167" s="44">
        <f t="shared" si="49"/>
        <v>0</v>
      </c>
      <c r="T167" s="44">
        <f t="shared" si="49"/>
        <v>0</v>
      </c>
      <c r="U167" s="44">
        <f t="shared" si="49"/>
        <v>0</v>
      </c>
    </row>
    <row r="168" spans="13:21" x14ac:dyDescent="0.25">
      <c r="P168" s="44"/>
    </row>
  </sheetData>
  <mergeCells count="3">
    <mergeCell ref="E2:H2"/>
    <mergeCell ref="P2:S2"/>
    <mergeCell ref="P58:S5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27"/>
  <sheetViews>
    <sheetView zoomScale="70" zoomScaleNormal="70" workbookViewId="0">
      <selection activeCell="S31" sqref="S30:S31"/>
    </sheetView>
  </sheetViews>
  <sheetFormatPr defaultRowHeight="15" x14ac:dyDescent="0.25"/>
  <cols>
    <col min="16" max="16" width="14.5703125" bestFit="1" customWidth="1"/>
    <col min="17" max="17" width="15.42578125" bestFit="1" customWidth="1"/>
    <col min="18" max="18" width="15.42578125" customWidth="1"/>
    <col min="20" max="20" width="12.140625" bestFit="1" customWidth="1"/>
    <col min="21" max="21" width="11.28515625" bestFit="1" customWidth="1"/>
  </cols>
  <sheetData>
    <row r="3" spans="1:21" x14ac:dyDescent="0.25">
      <c r="A3" t="s">
        <v>7</v>
      </c>
    </row>
    <row r="4" spans="1:21" x14ac:dyDescent="0.25">
      <c r="B4" t="s">
        <v>8</v>
      </c>
      <c r="O4" t="s">
        <v>0</v>
      </c>
    </row>
    <row r="5" spans="1:21" x14ac:dyDescent="0.25">
      <c r="B5" t="s">
        <v>9</v>
      </c>
      <c r="P5" s="11" t="s">
        <v>4</v>
      </c>
      <c r="Q5" s="11" t="s">
        <v>4</v>
      </c>
      <c r="R5" s="11" t="s">
        <v>1</v>
      </c>
      <c r="S5" s="11" t="s">
        <v>1</v>
      </c>
      <c r="T5" s="12" t="s">
        <v>10</v>
      </c>
      <c r="U5" s="12" t="s">
        <v>13</v>
      </c>
    </row>
    <row r="6" spans="1:21" x14ac:dyDescent="0.25">
      <c r="P6" s="13" t="s">
        <v>16</v>
      </c>
      <c r="Q6" s="13" t="s">
        <v>5</v>
      </c>
      <c r="R6" s="13" t="s">
        <v>15</v>
      </c>
      <c r="S6" s="13" t="s">
        <v>6</v>
      </c>
      <c r="T6" s="14" t="s">
        <v>11</v>
      </c>
      <c r="U6" s="14" t="s">
        <v>12</v>
      </c>
    </row>
    <row r="7" spans="1:21" x14ac:dyDescent="0.25">
      <c r="P7" s="7">
        <v>0</v>
      </c>
      <c r="Q7" s="7">
        <f>P7/1000</f>
        <v>0</v>
      </c>
      <c r="R7" s="7">
        <v>0</v>
      </c>
      <c r="S7" s="9">
        <v>9.9999999999999995E-21</v>
      </c>
      <c r="T7" s="7">
        <f>(Q7^2)/S7</f>
        <v>0</v>
      </c>
      <c r="U7" s="10">
        <f>T7/9.8</f>
        <v>0</v>
      </c>
    </row>
    <row r="8" spans="1:21" x14ac:dyDescent="0.25">
      <c r="P8" s="7">
        <v>160</v>
      </c>
      <c r="Q8" s="7">
        <f t="shared" ref="Q8:Q14" si="0">P8/1000</f>
        <v>0.16</v>
      </c>
      <c r="R8" s="7">
        <v>20</v>
      </c>
      <c r="S8" s="7">
        <f>R8/100</f>
        <v>0.2</v>
      </c>
      <c r="T8" s="7">
        <f>(Q8^2-Q7^2)/(S8-S7)</f>
        <v>0.128</v>
      </c>
      <c r="U8" s="10">
        <f t="shared" ref="U8:U14" si="1">T8/9.8</f>
        <v>1.3061224489795917E-2</v>
      </c>
    </row>
    <row r="9" spans="1:21" x14ac:dyDescent="0.25">
      <c r="P9" s="7">
        <v>182</v>
      </c>
      <c r="Q9" s="7">
        <f t="shared" si="0"/>
        <v>0.182</v>
      </c>
      <c r="R9" s="7">
        <v>40</v>
      </c>
      <c r="S9" s="7">
        <f t="shared" ref="S9:S17" si="2">R9/100</f>
        <v>0.4</v>
      </c>
      <c r="T9" s="7">
        <f t="shared" ref="T9:T14" si="3">(Q9^2-Q8^2)/(S9-S8)</f>
        <v>3.7619999999999994E-2</v>
      </c>
      <c r="U9" s="10">
        <f t="shared" si="1"/>
        <v>3.8387755102040808E-3</v>
      </c>
    </row>
    <row r="10" spans="1:21" x14ac:dyDescent="0.25">
      <c r="P10" s="7">
        <v>200</v>
      </c>
      <c r="Q10" s="7">
        <f t="shared" si="0"/>
        <v>0.2</v>
      </c>
      <c r="R10" s="8">
        <v>60</v>
      </c>
      <c r="S10" s="7">
        <f t="shared" si="2"/>
        <v>0.6</v>
      </c>
      <c r="T10" s="7">
        <f t="shared" si="3"/>
        <v>3.4380000000000042E-2</v>
      </c>
      <c r="U10" s="10">
        <f t="shared" si="1"/>
        <v>3.5081632653061264E-3</v>
      </c>
    </row>
    <row r="11" spans="1:21" x14ac:dyDescent="0.25">
      <c r="P11" s="7">
        <v>220</v>
      </c>
      <c r="Q11" s="7">
        <f t="shared" si="0"/>
        <v>0.22</v>
      </c>
      <c r="R11" s="8">
        <v>80</v>
      </c>
      <c r="S11" s="7">
        <f t="shared" si="2"/>
        <v>0.8</v>
      </c>
      <c r="T11" s="7">
        <f t="shared" si="3"/>
        <v>4.199999999999994E-2</v>
      </c>
      <c r="U11" s="10">
        <f t="shared" si="1"/>
        <v>4.285714285714279E-3</v>
      </c>
    </row>
    <row r="12" spans="1:21" x14ac:dyDescent="0.25">
      <c r="P12" s="7">
        <v>40</v>
      </c>
      <c r="Q12" s="7">
        <f t="shared" si="0"/>
        <v>0.04</v>
      </c>
      <c r="R12" s="7">
        <v>100</v>
      </c>
      <c r="S12" s="7">
        <f t="shared" si="2"/>
        <v>1</v>
      </c>
      <c r="T12" s="7">
        <f t="shared" si="3"/>
        <v>-0.23400000000000007</v>
      </c>
      <c r="U12" s="10">
        <f t="shared" si="1"/>
        <v>-2.3877551020408169E-2</v>
      </c>
    </row>
    <row r="13" spans="1:21" x14ac:dyDescent="0.25">
      <c r="P13" s="7">
        <v>40.5</v>
      </c>
      <c r="Q13" s="7">
        <f t="shared" si="0"/>
        <v>4.0500000000000001E-2</v>
      </c>
      <c r="R13" s="7">
        <v>120</v>
      </c>
      <c r="S13" s="7">
        <f t="shared" si="2"/>
        <v>1.2</v>
      </c>
      <c r="T13" s="7">
        <f t="shared" si="3"/>
        <v>2.0124999999999966E-4</v>
      </c>
      <c r="U13" s="10">
        <f t="shared" si="1"/>
        <v>2.0535714285714251E-5</v>
      </c>
    </row>
    <row r="14" spans="1:21" x14ac:dyDescent="0.25">
      <c r="P14" s="7">
        <v>40.6</v>
      </c>
      <c r="Q14" s="7">
        <f t="shared" si="0"/>
        <v>4.0600000000000004E-2</v>
      </c>
      <c r="R14" s="7">
        <v>140</v>
      </c>
      <c r="S14" s="7">
        <f t="shared" si="2"/>
        <v>1.4</v>
      </c>
      <c r="T14" s="7">
        <f t="shared" si="3"/>
        <v>4.055000000000205E-5</v>
      </c>
      <c r="U14" s="10">
        <f t="shared" si="1"/>
        <v>4.1377551020410248E-6</v>
      </c>
    </row>
    <row r="15" spans="1:21" x14ac:dyDescent="0.25">
      <c r="R15" s="8">
        <v>160</v>
      </c>
      <c r="S15" s="7">
        <f t="shared" si="2"/>
        <v>1.6</v>
      </c>
    </row>
    <row r="16" spans="1:21" x14ac:dyDescent="0.25">
      <c r="R16" s="8">
        <v>180</v>
      </c>
      <c r="S16" s="7">
        <f t="shared" si="2"/>
        <v>1.8</v>
      </c>
    </row>
    <row r="17" spans="10:19" x14ac:dyDescent="0.25">
      <c r="R17" s="7">
        <v>200</v>
      </c>
      <c r="S17" s="7">
        <f t="shared" si="2"/>
        <v>2</v>
      </c>
    </row>
    <row r="27" spans="10:19" x14ac:dyDescent="0.25">
      <c r="J27" t="s">
        <v>14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Extreme_central difference</vt:lpstr>
      <vt:lpstr>Extreme_backward difference</vt:lpstr>
      <vt:lpstr>Sheet3</vt:lpstr>
      <vt:lpstr>Case 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Raymond</dc:creator>
  <cp:lastModifiedBy>Nicholas Raymond</cp:lastModifiedBy>
  <dcterms:created xsi:type="dcterms:W3CDTF">2016-06-13T18:11:43Z</dcterms:created>
  <dcterms:modified xsi:type="dcterms:W3CDTF">2016-06-15T23:10:12Z</dcterms:modified>
</cp:coreProperties>
</file>