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defaultThemeVersion="123820"/>
  <mc:AlternateContent xmlns:mc="http://schemas.openxmlformats.org/markup-compatibility/2006">
    <mc:Choice Requires="x15">
      <x15ac:absPath xmlns:x15ac="http://schemas.microsoft.com/office/spreadsheetml/2010/11/ac" url="\\atlas\ProjectLibrary\CPF\Project Managment\"/>
    </mc:Choice>
  </mc:AlternateContent>
  <xr:revisionPtr revIDLastSave="0" documentId="8_{5AB37C1E-5557-4646-8FF1-DA2F0EFFA46C}" xr6:coauthVersionLast="36" xr6:coauthVersionMax="36" xr10:uidLastSave="{00000000-0000-0000-0000-000000000000}"/>
  <bookViews>
    <workbookView xWindow="0" yWindow="0" windowWidth="30450" windowHeight="14145" xr2:uid="{00000000-000D-0000-FFFF-FFFF00000000}"/>
  </bookViews>
  <sheets>
    <sheet name="Summary_Projects" sheetId="2" r:id="rId1"/>
    <sheet name="Summary_PO" sheetId="4" r:id="rId2"/>
    <sheet name="PO_Data" sheetId="3" r:id="rId3"/>
    <sheet name="Status_Data" sheetId="1" r:id="rId4"/>
  </sheets>
  <definedNames>
    <definedName name="_xlnm._FilterDatabase" localSheetId="2" hidden="1">PO_Data!$A$1:$J$21</definedName>
    <definedName name="_xlnm._FilterDatabase" localSheetId="3" hidden="1">Status_Data!$A$1:$L$15</definedName>
  </definedNames>
  <calcPr calcId="191029"/>
  <pivotCaches>
    <pivotCache cacheId="0" r:id="rId5"/>
    <pivotCache cacheId="1" r:id="rId6"/>
  </pivotCaches>
  <webPublishing codePage="1252"/>
</workbook>
</file>

<file path=xl/calcChain.xml><?xml version="1.0" encoding="utf-8"?>
<calcChain xmlns="http://schemas.openxmlformats.org/spreadsheetml/2006/main">
  <c r="J25" i="3" l="1"/>
</calcChain>
</file>

<file path=xl/sharedStrings.xml><?xml version="1.0" encoding="utf-8"?>
<sst xmlns="http://schemas.openxmlformats.org/spreadsheetml/2006/main" count="338" uniqueCount="104">
  <si>
    <t>Project ID</t>
  </si>
  <si>
    <t>Detail for Project Type</t>
  </si>
  <si>
    <t>Project Name</t>
  </si>
  <si>
    <t>Project Manager Name</t>
  </si>
  <si>
    <t>Direct Indirect External</t>
  </si>
  <si>
    <t>Grouped Accounts</t>
  </si>
  <si>
    <t>Description</t>
  </si>
  <si>
    <t>YTD Incurred Amount</t>
  </si>
  <si>
    <t>Commitment Total Amount</t>
  </si>
  <si>
    <t>Available Funds</t>
  </si>
  <si>
    <t>% Remaining</t>
  </si>
  <si>
    <t>901206.00</t>
  </si>
  <si>
    <t>OCEAN BIOGEOCHM</t>
  </si>
  <si>
    <t xml:space="preserve">Coastal Profiling Float </t>
  </si>
  <si>
    <t>Massion, Eugene I</t>
  </si>
  <si>
    <t>Direct</t>
  </si>
  <si>
    <t>Expense</t>
  </si>
  <si>
    <t>5310-000: Supplies - Cmptr-Sftwr</t>
  </si>
  <si>
    <t>5320-000: Supplies - Eng. Lab</t>
  </si>
  <si>
    <t>5360-000: Supplies - General</t>
  </si>
  <si>
    <t>5420-000: Telephone-Data Comm</t>
  </si>
  <si>
    <t>5500-000: Travel - Domestic</t>
  </si>
  <si>
    <t>Wage/Fringe</t>
  </si>
  <si>
    <t>6000-000: Direct Labor</t>
  </si>
  <si>
    <t>Pool 1 : Fringe - Full</t>
  </si>
  <si>
    <t>5320-001: Supplies-Eng. Lab - CIP</t>
  </si>
  <si>
    <t>901206.96</t>
  </si>
  <si>
    <t>500m Profiling FloatSN002</t>
  </si>
  <si>
    <t>6000-001: Direct Labor - CIP</t>
  </si>
  <si>
    <t>Row Labels</t>
  </si>
  <si>
    <t>Grand Total</t>
  </si>
  <si>
    <t>Costs Incurred YTD</t>
  </si>
  <si>
    <t>Committed Funds</t>
  </si>
  <si>
    <t>Total Costs incurred and committed</t>
  </si>
  <si>
    <t>PO ID</t>
  </si>
  <si>
    <t>PO Status Type</t>
  </si>
  <si>
    <t>Vendor Name</t>
  </si>
  <si>
    <t>PO Line Description</t>
  </si>
  <si>
    <t>Order Date</t>
  </si>
  <si>
    <t>Account ID</t>
  </si>
  <si>
    <t>Account Name</t>
  </si>
  <si>
    <t>PO Open Amount</t>
  </si>
  <si>
    <t>PO-1710747</t>
  </si>
  <si>
    <t>O</t>
  </si>
  <si>
    <t>Battery Specialties</t>
  </si>
  <si>
    <t>Freight</t>
  </si>
  <si>
    <t>5330-001</t>
  </si>
  <si>
    <t>Metocean Telematics</t>
  </si>
  <si>
    <t>5420-000</t>
  </si>
  <si>
    <t>Telephone-Data Comm</t>
  </si>
  <si>
    <t>Sum of PO Open Amount</t>
  </si>
  <si>
    <t>5430-000: Training-Tuition Fees</t>
  </si>
  <si>
    <t>YTD Budget Amount</t>
  </si>
  <si>
    <t>5110-000: OS - Sftwr Design-Program</t>
  </si>
  <si>
    <t>5330-001: Equipment &lt;$5k - CIP</t>
  </si>
  <si>
    <t>Equipment &lt;$5k - CIP</t>
  </si>
  <si>
    <t>PO-2110835</t>
  </si>
  <si>
    <t>5110-000</t>
  </si>
  <si>
    <t>OS - Sftwr Design-Program</t>
  </si>
  <si>
    <t>Sum of Budget Remaining Net</t>
  </si>
  <si>
    <t>PO-2110919</t>
  </si>
  <si>
    <t>Telonics</t>
  </si>
  <si>
    <t>Argos and VHF beacon with saltwater switch, 160.1,</t>
  </si>
  <si>
    <t>5060-000: Dues-Memberships-Licenses</t>
  </si>
  <si>
    <t>PO-2111177</t>
  </si>
  <si>
    <t>Maxon Precision Motors</t>
  </si>
  <si>
    <t>5320-000</t>
  </si>
  <si>
    <t>Supplies - Eng. Lab</t>
  </si>
  <si>
    <t>EPOS4 Cmpact 50/15</t>
  </si>
  <si>
    <t>Maxon EC90 + MILE4096 encoder</t>
  </si>
  <si>
    <t>PO-2210231</t>
  </si>
  <si>
    <t>Iridium airtime for 2022 not to exceed $5500</t>
  </si>
  <si>
    <t>2022 Budget</t>
  </si>
  <si>
    <t>5020-000: Books - Subscriptions</t>
  </si>
  <si>
    <t>5330-000: Equipment &lt;$5k</t>
  </si>
  <si>
    <t>Ship</t>
  </si>
  <si>
    <t>9757-000: Paragon Allocation</t>
  </si>
  <si>
    <t>5300-000: Supplies - Cmptr-Hdwr</t>
  </si>
  <si>
    <t>5130-001: OS - General - CIP</t>
  </si>
  <si>
    <t>Electrochem 3B0036 4S Battery Pack</t>
  </si>
  <si>
    <t>Embedded Artistry</t>
  </si>
  <si>
    <t>Follow on consulting work</t>
  </si>
  <si>
    <t>PO-2210586</t>
  </si>
  <si>
    <t>Woods Hole Group, Inc.</t>
  </si>
  <si>
    <t>Argos service data transfer fees for Program 09228</t>
  </si>
  <si>
    <t>PO-2210638</t>
  </si>
  <si>
    <t>Barker, Laughlin</t>
  </si>
  <si>
    <t>Software consulting services</t>
  </si>
  <si>
    <t>S</t>
  </si>
  <si>
    <t>Circuits West</t>
  </si>
  <si>
    <t>5360-000</t>
  </si>
  <si>
    <t>Supplies - General</t>
  </si>
  <si>
    <t>PO-2210891</t>
  </si>
  <si>
    <t>Amex Plating, Inc.</t>
  </si>
  <si>
    <t>cert</t>
  </si>
  <si>
    <t>5130-001</t>
  </si>
  <si>
    <t>OS - General - CIP</t>
  </si>
  <si>
    <t xml:space="preserve">Anodize 1 housing per  Mil-A-8625F Type III Class </t>
  </si>
  <si>
    <t>PO-2210893</t>
  </si>
  <si>
    <t>Sense Electronic Co., Ltd</t>
  </si>
  <si>
    <t>Texas Instruments, IC REG LINEAR 5V 100MA 8MSOP PW</t>
  </si>
  <si>
    <t>PO-2210960</t>
  </si>
  <si>
    <t>100221760rA_Primary_Batt_Input_Board</t>
  </si>
  <si>
    <t>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</si>
</sst>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##"/>
    <numFmt numFmtId="165" formatCode="#,##0.########"/>
    <numFmt numFmtId="166" formatCode="mmm\ d\,\ yyyy\ h:mm:ss\ AM/PM"/>
  </numFmts>
  <fonts count="1" x14ac:knownFonts="1"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Di Salvo" refreshedDate="44893.321097453707" createdVersion="6" refreshedVersion="6" minRefreshableVersion="3" recordCount="19" xr:uid="{00000000-000A-0000-FFFF-FFFF07000000}">
  <cacheSource type="worksheet">
    <worksheetSource ref="A1:L20" sheet="Status_Data"/>
  </cacheSource>
  <cacheFields count="15">
    <cacheField name="Project ID" numFmtId="0">
      <sharedItems count="2">
        <s v="901206.00"/>
        <s v="901206.96"/>
      </sharedItems>
    </cacheField>
    <cacheField name="Detail for Project Type" numFmtId="0">
      <sharedItems/>
    </cacheField>
    <cacheField name="Project Name" numFmtId="0">
      <sharedItems count="2">
        <s v="Coastal Profiling Float "/>
        <s v="500m Profiling FloatSN002"/>
      </sharedItems>
    </cacheField>
    <cacheField name="Project Manager Name" numFmtId="0">
      <sharedItems/>
    </cacheField>
    <cacheField name="Direct Indirect External" numFmtId="0">
      <sharedItems/>
    </cacheField>
    <cacheField name="Grouped Accounts" numFmtId="0">
      <sharedItems count="3">
        <s v="Expense"/>
        <s v="Wage/Fringe"/>
        <s v="Ship"/>
      </sharedItems>
    </cacheField>
    <cacheField name="Description" numFmtId="0">
      <sharedItems count="18">
        <s v="5020-000: Books - Subscriptions"/>
        <s v="5060-000: Dues-Memberships-Licenses"/>
        <s v="5110-000: OS - Sftwr Design-Program"/>
        <s v="5300-000: Supplies - Cmptr-Hdwr"/>
        <s v="5310-000: Supplies - Cmptr-Sftwr"/>
        <s v="5320-000: Supplies - Eng. Lab"/>
        <s v="5330-000: Equipment &lt;$5k"/>
        <s v="5360-000: Supplies - General"/>
        <s v="5420-000: Telephone-Data Comm"/>
        <s v="5430-000: Training-Tuition Fees"/>
        <s v="5500-000: Travel - Domestic"/>
        <s v="6000-000: Direct Labor"/>
        <s v="9757-000: Paragon Allocation"/>
        <s v="Pool 1 : Fringe - Full"/>
        <s v="5130-001: OS - General - CIP"/>
        <s v="5320-001: Supplies-Eng. Lab - CIP"/>
        <s v="5330-001: Equipment &lt;$5k - CIP"/>
        <s v="6000-001: Direct Labor - CIP"/>
      </sharedItems>
    </cacheField>
    <cacheField name="YTD Budget Amount" numFmtId="0">
      <sharedItems containsSemiMixedTypes="0" containsString="0" containsNumber="1" minValue="0" maxValue="170912"/>
    </cacheField>
    <cacheField name="YTD Incurred Amount" numFmtId="0">
      <sharedItems containsSemiMixedTypes="0" containsString="0" containsNumber="1" minValue="0" maxValue="88736.51"/>
    </cacheField>
    <cacheField name="Commitment Total Amount" numFmtId="0">
      <sharedItems containsSemiMixedTypes="0" containsString="0" containsNumber="1" minValue="0" maxValue="39500.01"/>
    </cacheField>
    <cacheField name="Available Funds" numFmtId="0">
      <sharedItems containsSemiMixedTypes="0" containsString="0" containsNumber="1" minValue="-88736.51" maxValue="105129.22"/>
    </cacheField>
    <cacheField name="% Remaining" numFmtId="0">
      <sharedItems containsSemiMixedTypes="0" containsString="0" containsNumber="1" minValue="-1328.24485981308" maxValue="1"/>
    </cacheField>
    <cacheField name="Total YTD and Committed" numFmtId="0" formula="'YTD Incurred Amount'+'Commitment Total Amount'" databaseField="0"/>
    <cacheField name="Budget Remaining" numFmtId="0" formula="#NAME?-'Total YTD and Committed'" databaseField="0"/>
    <cacheField name="Budget Remaining Net" numFmtId="0" formula="'YTD Budget Amount'-'Total YTD and Committed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Di Salvo" refreshedDate="44893.321168981478" createdVersion="6" refreshedVersion="6" minRefreshableVersion="3" recordCount="15" xr:uid="{00000000-000A-0000-FFFF-FFFF0D000000}">
  <cacheSource type="worksheet">
    <worksheetSource ref="A1:J16" sheet="PO_Data"/>
  </cacheSource>
  <cacheFields count="10">
    <cacheField name="PO ID" numFmtId="0">
      <sharedItems count="9">
        <s v="PO-1710747"/>
        <s v="PO-2110835"/>
        <s v="PO-2110919"/>
        <s v="PO-2111177"/>
        <s v="PO-2210231"/>
        <s v="PO-2210586"/>
        <s v="PO-2210638"/>
        <s v="PO-2210891"/>
        <s v="PO-2210804" u="1"/>
      </sharedItems>
    </cacheField>
    <cacheField name="PO Status Type" numFmtId="0">
      <sharedItems/>
    </cacheField>
    <cacheField name="Vendor Name" numFmtId="0">
      <sharedItems count="9">
        <s v="Battery Specialties"/>
        <s v="Embedded Artistry"/>
        <s v="Telonics"/>
        <s v="Maxon Precision Motors"/>
        <s v="Metocean Telematics"/>
        <s v="Woods Hole Group, Inc."/>
        <s v="Barker, Laughlin"/>
        <s v="Amex Plating, Inc."/>
        <s v="Circuits West" u="1"/>
      </sharedItems>
    </cacheField>
    <cacheField name="PO Line Description" numFmtId="0">
      <sharedItems count="11">
        <s v="Freight"/>
        <s v="Electrochem 3B0036 4S Battery Pack"/>
        <s v="Follow on consulting work"/>
        <s v="Argos and VHF beacon with saltwater switch, 160.1,"/>
        <s v="EPOS4 Cmpact 50/15"/>
        <s v="Maxon EC90 + MILE4096 encoder"/>
        <s v="Iridium airtime for 2022 not to exceed $5500"/>
        <s v="Argos service data transfer fees for Program 09228"/>
        <s v="Software consulting services"/>
        <s v="cert"/>
        <s v="PCBF LHE Primary Battery PWR Control  (5-Day Optio" u="1"/>
      </sharedItems>
    </cacheField>
    <cacheField name="Order Date" numFmtId="166">
      <sharedItems containsSemiMixedTypes="0" containsNonDate="0" containsDate="1" containsString="0" minDate="2017-06-13T00:00:00" maxDate="2022-11-01T00:00:00"/>
    </cacheField>
    <cacheField name="Project ID" numFmtId="0">
      <sharedItems count="2">
        <s v="901206.96"/>
        <s v="901206.00"/>
      </sharedItems>
    </cacheField>
    <cacheField name="Project Name" numFmtId="0">
      <sharedItems/>
    </cacheField>
    <cacheField name="Account ID" numFmtId="0">
      <sharedItems/>
    </cacheField>
    <cacheField name="Account Name" numFmtId="0">
      <sharedItems/>
    </cacheField>
    <cacheField name="PO Open Amount" numFmtId="0">
      <sharedItems containsSemiMixedTypes="0" containsString="0" containsNumber="1" minValue="0.01" maxValue="25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">
  <r>
    <x v="0"/>
    <s v="OCEAN BIOGEOCHM"/>
    <x v="0"/>
    <s v="Massion, Eugene I"/>
    <s v="Direct"/>
    <x v="0"/>
    <x v="0"/>
    <n v="0"/>
    <n v="312.17"/>
    <n v="0"/>
    <n v="-312.17"/>
    <n v="0"/>
  </r>
  <r>
    <x v="0"/>
    <s v="OCEAN BIOGEOCHM"/>
    <x v="0"/>
    <s v="Massion, Eugene I"/>
    <s v="Direct"/>
    <x v="0"/>
    <x v="1"/>
    <n v="0"/>
    <n v="2637"/>
    <n v="0"/>
    <n v="-2637"/>
    <n v="0"/>
  </r>
  <r>
    <x v="0"/>
    <s v="OCEAN BIOGEOCHM"/>
    <x v="0"/>
    <s v="Massion, Eugene I"/>
    <s v="Direct"/>
    <x v="0"/>
    <x v="2"/>
    <n v="53000"/>
    <n v="13500"/>
    <n v="39500.01"/>
    <n v="-0.01"/>
    <n v="-1.8867924528301899E-7"/>
  </r>
  <r>
    <x v="0"/>
    <s v="OCEAN BIOGEOCHM"/>
    <x v="0"/>
    <s v="Massion, Eugene I"/>
    <s v="Direct"/>
    <x v="0"/>
    <x v="3"/>
    <n v="0"/>
    <n v="92.85"/>
    <n v="0"/>
    <n v="-92.85"/>
    <n v="0"/>
  </r>
  <r>
    <x v="0"/>
    <s v="OCEAN BIOGEOCHM"/>
    <x v="0"/>
    <s v="Massion, Eugene I"/>
    <s v="Direct"/>
    <x v="0"/>
    <x v="4"/>
    <n v="3420"/>
    <n v="305.47000000000003"/>
    <n v="0"/>
    <n v="3114.53"/>
    <n v="0.91068128654970804"/>
  </r>
  <r>
    <x v="0"/>
    <s v="OCEAN BIOGEOCHM"/>
    <x v="0"/>
    <s v="Massion, Eugene I"/>
    <s v="Direct"/>
    <x v="0"/>
    <x v="5"/>
    <n v="16818.259999999998"/>
    <n v="8838.48"/>
    <n v="6750.45"/>
    <n v="1229.33"/>
    <n v="7.3094957504521899E-2"/>
  </r>
  <r>
    <x v="0"/>
    <s v="OCEAN BIOGEOCHM"/>
    <x v="0"/>
    <s v="Massion, Eugene I"/>
    <s v="Direct"/>
    <x v="0"/>
    <x v="6"/>
    <n v="0"/>
    <n v="258.77"/>
    <n v="0"/>
    <n v="-258.77"/>
    <n v="0"/>
  </r>
  <r>
    <x v="0"/>
    <s v="OCEAN BIOGEOCHM"/>
    <x v="0"/>
    <s v="Massion, Eugene I"/>
    <s v="Direct"/>
    <x v="0"/>
    <x v="7"/>
    <n v="5.35"/>
    <n v="6314.53"/>
    <n v="796.93"/>
    <n v="-7106.11"/>
    <n v="-1328.24485981308"/>
  </r>
  <r>
    <x v="0"/>
    <s v="OCEAN BIOGEOCHM"/>
    <x v="0"/>
    <s v="Massion, Eugene I"/>
    <s v="Direct"/>
    <x v="0"/>
    <x v="8"/>
    <n v="136.54"/>
    <n v="2255.06"/>
    <n v="3244.94"/>
    <n v="-5363.46"/>
    <n v="-39.281236267760399"/>
  </r>
  <r>
    <x v="0"/>
    <s v="OCEAN BIOGEOCHM"/>
    <x v="0"/>
    <s v="Massion, Eugene I"/>
    <s v="Direct"/>
    <x v="0"/>
    <x v="9"/>
    <n v="0"/>
    <n v="137.18"/>
    <n v="0"/>
    <n v="-137.18"/>
    <n v="0"/>
  </r>
  <r>
    <x v="0"/>
    <s v="OCEAN BIOGEOCHM"/>
    <x v="0"/>
    <s v="Massion, Eugene I"/>
    <s v="Direct"/>
    <x v="0"/>
    <x v="10"/>
    <n v="3170"/>
    <n v="0"/>
    <n v="0"/>
    <n v="3170"/>
    <n v="1"/>
  </r>
  <r>
    <x v="0"/>
    <s v="OCEAN BIOGEOCHM"/>
    <x v="0"/>
    <s v="Massion, Eugene I"/>
    <s v="Direct"/>
    <x v="1"/>
    <x v="11"/>
    <n v="170912"/>
    <n v="65782.78"/>
    <n v="0"/>
    <n v="105129.22"/>
    <n v="0.61510730668414204"/>
  </r>
  <r>
    <x v="0"/>
    <s v="OCEAN BIOGEOCHM"/>
    <x v="0"/>
    <s v="Massion, Eugene I"/>
    <s v="Direct"/>
    <x v="2"/>
    <x v="12"/>
    <n v="0"/>
    <n v="2520"/>
    <n v="0"/>
    <n v="-2520"/>
    <n v="0"/>
  </r>
  <r>
    <x v="0"/>
    <s v="OCEAN BIOGEOCHM"/>
    <x v="0"/>
    <s v="Massion, Eugene I"/>
    <s v="Direct"/>
    <x v="1"/>
    <x v="13"/>
    <n v="98667"/>
    <n v="37594.86"/>
    <n v="0"/>
    <n v="61072.14"/>
    <n v="0.61897230076925402"/>
  </r>
  <r>
    <x v="1"/>
    <s v="OCEAN BIOGEOCHM"/>
    <x v="1"/>
    <s v="Massion, Eugene I"/>
    <s v="Direct"/>
    <x v="0"/>
    <x v="14"/>
    <n v="0"/>
    <n v="0"/>
    <n v="585"/>
    <n v="-585"/>
    <n v="0"/>
  </r>
  <r>
    <x v="1"/>
    <s v="OCEAN BIOGEOCHM"/>
    <x v="1"/>
    <s v="Massion, Eugene I"/>
    <s v="Direct"/>
    <x v="0"/>
    <x v="15"/>
    <n v="0"/>
    <n v="27.98"/>
    <n v="0"/>
    <n v="-27.98"/>
    <n v="0"/>
  </r>
  <r>
    <x v="1"/>
    <s v="OCEAN BIOGEOCHM"/>
    <x v="1"/>
    <s v="Massion, Eugene I"/>
    <s v="Direct"/>
    <x v="0"/>
    <x v="16"/>
    <n v="35270.26"/>
    <n v="9825.4699999999993"/>
    <n v="23683.02"/>
    <n v="1761.77"/>
    <n v="4.99505815948054E-2"/>
  </r>
  <r>
    <x v="1"/>
    <s v="OCEAN BIOGEOCHM"/>
    <x v="1"/>
    <s v="Massion, Eugene I"/>
    <s v="Direct"/>
    <x v="1"/>
    <x v="17"/>
    <n v="0"/>
    <n v="88736.51"/>
    <n v="0"/>
    <n v="-88736.51"/>
    <n v="0"/>
  </r>
  <r>
    <x v="1"/>
    <s v="OCEAN BIOGEOCHM"/>
    <x v="1"/>
    <s v="Massion, Eugene I"/>
    <s v="Direct"/>
    <x v="1"/>
    <x v="13"/>
    <n v="0"/>
    <n v="50712.92"/>
    <n v="0"/>
    <n v="-50712.92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5">
  <r>
    <x v="0"/>
    <s v="O"/>
    <x v="0"/>
    <x v="0"/>
    <d v="2017-06-13T00:00:00"/>
    <x v="0"/>
    <s v="500m Profiling FloatSN002"/>
    <s v="5330-001"/>
    <s v="Equipment &lt;$5k - CIP"/>
    <n v="100"/>
  </r>
  <r>
    <x v="0"/>
    <s v="O"/>
    <x v="0"/>
    <x v="1"/>
    <d v="2022-10-25T00:00:00"/>
    <x v="0"/>
    <s v="500m Profiling FloatSN002"/>
    <s v="5330-001"/>
    <s v="Equipment &lt;$5k - CIP"/>
    <n v="19532.919999999998"/>
  </r>
  <r>
    <x v="1"/>
    <s v="O"/>
    <x v="1"/>
    <x v="2"/>
    <d v="2022-08-15T00:00:00"/>
    <x v="1"/>
    <s v="Coastal Profiling Float "/>
    <s v="5110-000"/>
    <s v="OS - Sftwr Design-Program"/>
    <n v="14500"/>
  </r>
  <r>
    <x v="2"/>
    <s v="O"/>
    <x v="2"/>
    <x v="0"/>
    <d v="2021-10-19T00:00:00"/>
    <x v="0"/>
    <s v="500m Profiling FloatSN002"/>
    <s v="5330-001"/>
    <s v="Equipment &lt;$5k - CIP"/>
    <n v="25.64"/>
  </r>
  <r>
    <x v="2"/>
    <s v="O"/>
    <x v="2"/>
    <x v="3"/>
    <d v="2021-10-19T00:00:00"/>
    <x v="0"/>
    <s v="500m Profiling FloatSN002"/>
    <s v="5330-001"/>
    <s v="Equipment &lt;$5k - CIP"/>
    <n v="4024.46"/>
  </r>
  <r>
    <x v="3"/>
    <s v="O"/>
    <x v="3"/>
    <x v="0"/>
    <d v="2021-12-23T00:00:00"/>
    <x v="1"/>
    <s v="Coastal Profiling Float "/>
    <s v="5320-000"/>
    <s v="Supplies - Eng. Lab"/>
    <n v="100"/>
  </r>
  <r>
    <x v="3"/>
    <s v="O"/>
    <x v="3"/>
    <x v="4"/>
    <d v="2021-12-23T00:00:00"/>
    <x v="1"/>
    <s v="Coastal Profiling Float "/>
    <s v="5320-000"/>
    <s v="Supplies - Eng. Lab"/>
    <n v="2033.24"/>
  </r>
  <r>
    <x v="3"/>
    <s v="O"/>
    <x v="3"/>
    <x v="5"/>
    <d v="2021-12-23T00:00:00"/>
    <x v="1"/>
    <s v="Coastal Profiling Float "/>
    <s v="5320-000"/>
    <s v="Supplies - Eng. Lab"/>
    <n v="2685.02"/>
  </r>
  <r>
    <x v="4"/>
    <s v="O"/>
    <x v="4"/>
    <x v="6"/>
    <d v="2022-02-08T00:00:00"/>
    <x v="1"/>
    <s v="Coastal Profiling Float "/>
    <s v="5420-000"/>
    <s v="Telephone-Data Comm"/>
    <n v="3244.94"/>
  </r>
  <r>
    <x v="5"/>
    <s v="O"/>
    <x v="5"/>
    <x v="0"/>
    <d v="2022-06-16T00:00:00"/>
    <x v="1"/>
    <s v="Coastal Profiling Float "/>
    <s v="5320-000"/>
    <s v="Supplies - Eng. Lab"/>
    <n v="0.01"/>
  </r>
  <r>
    <x v="5"/>
    <s v="O"/>
    <x v="5"/>
    <x v="7"/>
    <d v="2022-06-16T00:00:00"/>
    <x v="1"/>
    <s v="Coastal Profiling Float "/>
    <s v="5320-000"/>
    <s v="Supplies - Eng. Lab"/>
    <n v="1346.88"/>
  </r>
  <r>
    <x v="6"/>
    <s v="O"/>
    <x v="6"/>
    <x v="0"/>
    <d v="2022-07-13T00:00:00"/>
    <x v="1"/>
    <s v="Coastal Profiling Float "/>
    <s v="5110-000"/>
    <s v="OS - Sftwr Design-Program"/>
    <n v="0.01"/>
  </r>
  <r>
    <x v="6"/>
    <s v="O"/>
    <x v="6"/>
    <x v="8"/>
    <d v="2022-07-13T00:00:00"/>
    <x v="1"/>
    <s v="Coastal Profiling Float "/>
    <s v="5110-000"/>
    <s v="OS - Sftwr Design-Program"/>
    <n v="25000"/>
  </r>
  <r>
    <x v="7"/>
    <s v="O"/>
    <x v="7"/>
    <x v="9"/>
    <d v="2022-10-31T00:00:00"/>
    <x v="0"/>
    <s v="500m Profiling FloatSN002"/>
    <s v="5130-001"/>
    <s v="OS - General - CIP"/>
    <n v="10"/>
  </r>
  <r>
    <x v="7"/>
    <s v="O"/>
    <x v="7"/>
    <x v="0"/>
    <d v="2022-10-31T00:00:00"/>
    <x v="0"/>
    <s v="500m Profiling FloatSN002"/>
    <s v="5130-001"/>
    <s v="OS - General - CIP"/>
    <n v="1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F6" firstHeaderRow="0" firstDataRow="1" firstDataCol="1" rowPageCount="1" colPageCount="1"/>
  <pivotFields count="15">
    <pivotField axis="axisRow" showAll="0">
      <items count="3">
        <item sd="0" x="0"/>
        <item sd="0" x="1"/>
        <item t="default" sd="0"/>
      </items>
    </pivotField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axis="axisPage" showAll="0">
      <items count="4">
        <item x="0"/>
        <item x="2"/>
        <item x="1"/>
        <item t="default"/>
      </items>
    </pivotField>
    <pivotField axis="axisRow" showAll="0">
      <items count="19">
        <item x="2"/>
        <item x="4"/>
        <item x="5"/>
        <item x="15"/>
        <item x="7"/>
        <item x="8"/>
        <item x="10"/>
        <item x="11"/>
        <item x="17"/>
        <item x="12"/>
        <item x="13"/>
        <item x="9"/>
        <item x="6"/>
        <item x="16"/>
        <item x="1"/>
        <item x="0"/>
        <item x="3"/>
        <item x="14"/>
        <item t="default"/>
      </items>
    </pivotField>
    <pivotField dataField="1" showAll="0" defaultSubtotal="0"/>
    <pivotField dataField="1" showAll="0"/>
    <pivotField dataField="1" showAll="0"/>
    <pivotField showAll="0"/>
    <pivotField showAll="0"/>
    <pivotField dataField="1" dragToRow="0" dragToCol="0" dragToPage="0" showAll="0" defaultSubtotal="0"/>
    <pivotField dragToRow="0" dragToCol="0" dragToPage="0" showAll="0" defaultSubtotal="0"/>
    <pivotField dataField="1" dragToRow="0" dragToCol="0" dragToPage="0" showAll="0" defaultSubtotal="0"/>
  </pivotFields>
  <rowFields count="3">
    <field x="0"/>
    <field x="2"/>
    <field x="6"/>
  </rowFields>
  <rowItems count="3">
    <i>
      <x/>
    </i>
    <i>
      <x v="1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5" item="0" hier="-1"/>
  </pageFields>
  <dataFields count="5">
    <dataField name="Costs Incurred YTD" fld="8" baseField="6" baseItem="6" numFmtId="4"/>
    <dataField name="Committed Funds" fld="9" baseField="6" baseItem="6" numFmtId="4"/>
    <dataField name="Total Costs incurred and committed" fld="12" baseField="0" baseItem="0" numFmtId="4"/>
    <dataField name="2022 Budget" fld="7" baseField="0" baseItem="0" numFmtId="4"/>
    <dataField name="Sum of Budget Remaining Net" fld="14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2" firstHeaderRow="1" firstDataRow="1" firstDataCol="1"/>
  <pivotFields count="10">
    <pivotField axis="axisRow" showAll="0">
      <items count="10">
        <item x="0"/>
        <item x="1"/>
        <item x="2"/>
        <item x="3"/>
        <item x="4"/>
        <item x="5"/>
        <item x="6"/>
        <item m="1" x="8"/>
        <item sd="0" x="7"/>
        <item t="default"/>
      </items>
    </pivotField>
    <pivotField showAll="0"/>
    <pivotField axis="axisRow" showAll="0">
      <items count="10">
        <item sd="0" x="0"/>
        <item sd="0" x="4"/>
        <item sd="0" x="2"/>
        <item sd="0" x="3"/>
        <item sd="0" x="1"/>
        <item sd="0" x="5"/>
        <item sd="0" x="6"/>
        <item sd="0" m="1" x="8"/>
        <item sd="0" x="7"/>
        <item t="default" sd="0"/>
      </items>
    </pivotField>
    <pivotField axis="axisRow" showAll="0">
      <items count="12">
        <item x="0"/>
        <item x="3"/>
        <item x="4"/>
        <item x="5"/>
        <item x="6"/>
        <item x="1"/>
        <item x="2"/>
        <item x="7"/>
        <item x="8"/>
        <item m="1" x="10"/>
        <item x="9"/>
        <item t="default"/>
      </items>
    </pivotField>
    <pivotField numFmtId="166" showAll="0"/>
    <pivotField axis="axisRow" showAll="0">
      <items count="3">
        <item x="1"/>
        <item sd="0" x="0"/>
        <item t="default"/>
      </items>
    </pivotField>
    <pivotField showAll="0"/>
    <pivotField showAll="0"/>
    <pivotField showAll="0"/>
    <pivotField dataField="1" showAll="0"/>
  </pivotFields>
  <rowFields count="4">
    <field x="2"/>
    <field x="5"/>
    <field x="0"/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8"/>
    </i>
    <i t="grand">
      <x/>
    </i>
  </rowItems>
  <colItems count="1">
    <i/>
  </colItems>
  <dataFields count="1">
    <dataField name="Sum of PO Open Amount" fld="9" baseField="2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B4" sqref="B4"/>
    </sheetView>
  </sheetViews>
  <sheetFormatPr defaultRowHeight="12.75" x14ac:dyDescent="0.2"/>
  <cols>
    <col min="1" max="1" width="15.85546875" customWidth="1"/>
    <col min="2" max="2" width="19.140625" bestFit="1" customWidth="1"/>
    <col min="3" max="3" width="16.85546875" bestFit="1" customWidth="1"/>
    <col min="4" max="4" width="34.7109375" bestFit="1" customWidth="1"/>
    <col min="5" max="5" width="12.7109375" customWidth="1"/>
    <col min="6" max="6" width="28.7109375" bestFit="1" customWidth="1"/>
  </cols>
  <sheetData>
    <row r="1" spans="1:6" x14ac:dyDescent="0.2">
      <c r="A1" s="1" t="s">
        <v>5</v>
      </c>
      <c r="B1" s="4" t="s">
        <v>16</v>
      </c>
    </row>
    <row r="3" spans="1:6" x14ac:dyDescent="0.2">
      <c r="A3" s="1" t="s">
        <v>29</v>
      </c>
      <c r="B3" s="4" t="s">
        <v>31</v>
      </c>
      <c r="C3" s="4" t="s">
        <v>32</v>
      </c>
      <c r="D3" s="4" t="s">
        <v>33</v>
      </c>
      <c r="E3" s="4" t="s">
        <v>72</v>
      </c>
      <c r="F3" s="4" t="s">
        <v>59</v>
      </c>
    </row>
    <row r="4" spans="1:6" x14ac:dyDescent="0.2">
      <c r="A4" s="2" t="s">
        <v>11</v>
      </c>
      <c r="B4" s="3">
        <v>34651.509999999995</v>
      </c>
      <c r="C4" s="3">
        <v>50292.33</v>
      </c>
      <c r="D4" s="3">
        <v>84943.84</v>
      </c>
      <c r="E4" s="3">
        <v>76550.149999999994</v>
      </c>
      <c r="F4" s="3">
        <v>-8393.6900000000023</v>
      </c>
    </row>
    <row r="5" spans="1:6" x14ac:dyDescent="0.2">
      <c r="A5" s="2" t="s">
        <v>26</v>
      </c>
      <c r="B5" s="3">
        <v>9853.4499999999989</v>
      </c>
      <c r="C5" s="3">
        <v>24268.02</v>
      </c>
      <c r="D5" s="3">
        <v>34121.47</v>
      </c>
      <c r="E5" s="3">
        <v>35270.26</v>
      </c>
      <c r="F5" s="3">
        <v>1148.7900000000009</v>
      </c>
    </row>
    <row r="6" spans="1:6" x14ac:dyDescent="0.2">
      <c r="A6" s="2" t="s">
        <v>30</v>
      </c>
      <c r="B6" s="3">
        <v>44504.959999999992</v>
      </c>
      <c r="C6" s="3">
        <v>74560.350000000006</v>
      </c>
      <c r="D6" s="3">
        <v>119065.31</v>
      </c>
      <c r="E6" s="3">
        <v>111820.41</v>
      </c>
      <c r="F6" s="3">
        <v>-7244.8999999999942</v>
      </c>
    </row>
    <row r="8" spans="1:6" x14ac:dyDescent="0.2">
      <c r="E8" s="3"/>
    </row>
  </sheetData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12"/>
  <sheetViews>
    <sheetView workbookViewId="0">
      <selection activeCell="A11" sqref="A11"/>
    </sheetView>
  </sheetViews>
  <sheetFormatPr defaultRowHeight="12.75" x14ac:dyDescent="0.2"/>
  <cols>
    <col min="1" max="1" width="25.42578125" customWidth="1"/>
    <col min="2" max="2" width="23.85546875" bestFit="1" customWidth="1"/>
  </cols>
  <sheetData>
    <row r="3" spans="1:2" x14ac:dyDescent="0.2">
      <c r="A3" s="1" t="s">
        <v>29</v>
      </c>
      <c r="B3" t="s">
        <v>50</v>
      </c>
    </row>
    <row r="4" spans="1:2" x14ac:dyDescent="0.2">
      <c r="A4" s="2" t="s">
        <v>44</v>
      </c>
      <c r="B4" s="3">
        <v>19632.919999999998</v>
      </c>
    </row>
    <row r="5" spans="1:2" x14ac:dyDescent="0.2">
      <c r="A5" s="2" t="s">
        <v>47</v>
      </c>
      <c r="B5" s="3">
        <v>3244.94</v>
      </c>
    </row>
    <row r="6" spans="1:2" x14ac:dyDescent="0.2">
      <c r="A6" s="2" t="s">
        <v>61</v>
      </c>
      <c r="B6" s="3">
        <v>4050.1</v>
      </c>
    </row>
    <row r="7" spans="1:2" x14ac:dyDescent="0.2">
      <c r="A7" s="2" t="s">
        <v>65</v>
      </c>
      <c r="B7" s="3">
        <v>4818.26</v>
      </c>
    </row>
    <row r="8" spans="1:2" x14ac:dyDescent="0.2">
      <c r="A8" s="2" t="s">
        <v>80</v>
      </c>
      <c r="B8" s="3">
        <v>14500</v>
      </c>
    </row>
    <row r="9" spans="1:2" x14ac:dyDescent="0.2">
      <c r="A9" s="2" t="s">
        <v>83</v>
      </c>
      <c r="B9" s="3">
        <v>1346.89</v>
      </c>
    </row>
    <row r="10" spans="1:2" x14ac:dyDescent="0.2">
      <c r="A10" s="2" t="s">
        <v>86</v>
      </c>
      <c r="B10" s="3">
        <v>25000.01</v>
      </c>
    </row>
    <row r="11" spans="1:2" x14ac:dyDescent="0.2">
      <c r="A11" s="2" t="s">
        <v>93</v>
      </c>
      <c r="B11" s="3">
        <v>110</v>
      </c>
    </row>
    <row r="12" spans="1:2" x14ac:dyDescent="0.2">
      <c r="A12" s="2" t="s">
        <v>30</v>
      </c>
      <c r="B12" s="3">
        <v>72703.12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J25"/>
  <sheetViews>
    <sheetView workbookViewId="0">
      <selection activeCell="M33" sqref="M33"/>
    </sheetView>
  </sheetViews>
  <sheetFormatPr defaultRowHeight="12.75" x14ac:dyDescent="0.2"/>
  <cols>
    <col min="1" max="1" width="11" bestFit="1" customWidth="1"/>
    <col min="2" max="2" width="16" bestFit="1" customWidth="1"/>
    <col min="3" max="3" width="21.7109375" bestFit="1" customWidth="1"/>
    <col min="4" max="4" width="49.140625" bestFit="1" customWidth="1"/>
    <col min="5" max="5" width="12.28515625" bestFit="1" customWidth="1"/>
    <col min="6" max="6" width="11.28515625" bestFit="1" customWidth="1"/>
    <col min="7" max="7" width="23" bestFit="1" customWidth="1"/>
    <col min="8" max="8" width="12" bestFit="1" customWidth="1"/>
    <col min="9" max="9" width="23.85546875" bestFit="1" customWidth="1"/>
    <col min="10" max="10" width="17.42578125" bestFit="1" customWidth="1"/>
  </cols>
  <sheetData>
    <row r="1" spans="1:10" x14ac:dyDescent="0.2">
      <c r="A1" s="4" t="s">
        <v>34</v>
      </c>
      <c r="B1" s="4" t="s">
        <v>35</v>
      </c>
      <c r="C1" s="4" t="s">
        <v>36</v>
      </c>
      <c r="D1" s="4" t="s">
        <v>37</v>
      </c>
      <c r="E1" s="4" t="s">
        <v>38</v>
      </c>
      <c r="F1" s="4" t="s">
        <v>0</v>
      </c>
      <c r="G1" s="4" t="s">
        <v>2</v>
      </c>
      <c r="H1" s="4" t="s">
        <v>39</v>
      </c>
      <c r="I1" s="4" t="s">
        <v>40</v>
      </c>
      <c r="J1" s="4" t="s">
        <v>41</v>
      </c>
    </row>
    <row r="2" spans="1:10" x14ac:dyDescent="0.2">
      <c r="A2" s="4" t="s">
        <v>42</v>
      </c>
      <c r="B2" s="4" t="s">
        <v>43</v>
      </c>
      <c r="C2" s="4" t="s">
        <v>44</v>
      </c>
      <c r="D2" s="4" t="s">
        <v>45</v>
      </c>
      <c r="E2" s="8">
        <v>42899</v>
      </c>
      <c r="F2" s="4" t="s">
        <v>26</v>
      </c>
      <c r="G2" s="4" t="s">
        <v>27</v>
      </c>
      <c r="H2" s="4" t="s">
        <v>46</v>
      </c>
      <c r="I2" s="4" t="s">
        <v>55</v>
      </c>
      <c r="J2" s="5">
        <v>100</v>
      </c>
    </row>
    <row r="3" spans="1:10" x14ac:dyDescent="0.2">
      <c r="A3" s="4" t="s">
        <v>42</v>
      </c>
      <c r="B3" s="4" t="s">
        <v>43</v>
      </c>
      <c r="C3" s="4" t="s">
        <v>44</v>
      </c>
      <c r="D3" s="4" t="s">
        <v>79</v>
      </c>
      <c r="E3" s="8">
        <v>44859</v>
      </c>
      <c r="F3" s="4" t="s">
        <v>26</v>
      </c>
      <c r="G3" s="4" t="s">
        <v>27</v>
      </c>
      <c r="H3" s="4" t="s">
        <v>46</v>
      </c>
      <c r="I3" s="4" t="s">
        <v>55</v>
      </c>
      <c r="J3" s="6">
        <v>19532.919999999998</v>
      </c>
    </row>
    <row r="4" spans="1:10" x14ac:dyDescent="0.2">
      <c r="A4" s="4" t="s">
        <v>56</v>
      </c>
      <c r="B4" s="4" t="s">
        <v>43</v>
      </c>
      <c r="C4" s="4" t="s">
        <v>80</v>
      </c>
      <c r="D4" s="4" t="s">
        <v>81</v>
      </c>
      <c r="E4" s="8">
        <v>44788</v>
      </c>
      <c r="F4" s="4" t="s">
        <v>11</v>
      </c>
      <c r="G4" s="4" t="s">
        <v>13</v>
      </c>
      <c r="H4" s="4" t="s">
        <v>57</v>
      </c>
      <c r="I4" s="4" t="s">
        <v>58</v>
      </c>
      <c r="J4" s="5">
        <v>14500</v>
      </c>
    </row>
    <row r="5" spans="1:10" x14ac:dyDescent="0.2">
      <c r="A5" s="4" t="s">
        <v>60</v>
      </c>
      <c r="B5" s="4" t="s">
        <v>43</v>
      </c>
      <c r="C5" s="4" t="s">
        <v>61</v>
      </c>
      <c r="D5" s="4" t="s">
        <v>45</v>
      </c>
      <c r="E5" s="8">
        <v>44488</v>
      </c>
      <c r="F5" s="4" t="s">
        <v>26</v>
      </c>
      <c r="G5" s="4" t="s">
        <v>27</v>
      </c>
      <c r="H5" s="4" t="s">
        <v>46</v>
      </c>
      <c r="I5" s="4" t="s">
        <v>55</v>
      </c>
      <c r="J5" s="6">
        <v>25.64</v>
      </c>
    </row>
    <row r="6" spans="1:10" x14ac:dyDescent="0.2">
      <c r="A6" s="4" t="s">
        <v>60</v>
      </c>
      <c r="B6" s="4" t="s">
        <v>43</v>
      </c>
      <c r="C6" s="4" t="s">
        <v>61</v>
      </c>
      <c r="D6" s="4" t="s">
        <v>62</v>
      </c>
      <c r="E6" s="8">
        <v>44488</v>
      </c>
      <c r="F6" s="4" t="s">
        <v>26</v>
      </c>
      <c r="G6" s="4" t="s">
        <v>27</v>
      </c>
      <c r="H6" s="4" t="s">
        <v>46</v>
      </c>
      <c r="I6" s="4" t="s">
        <v>55</v>
      </c>
      <c r="J6" s="6">
        <v>4024.46</v>
      </c>
    </row>
    <row r="7" spans="1:10" x14ac:dyDescent="0.2">
      <c r="A7" s="4" t="s">
        <v>64</v>
      </c>
      <c r="B7" s="4" t="s">
        <v>43</v>
      </c>
      <c r="C7" s="4" t="s">
        <v>65</v>
      </c>
      <c r="D7" s="4" t="s">
        <v>45</v>
      </c>
      <c r="E7" s="8">
        <v>44553</v>
      </c>
      <c r="F7" s="4" t="s">
        <v>11</v>
      </c>
      <c r="G7" s="4" t="s">
        <v>13</v>
      </c>
      <c r="H7" s="4" t="s">
        <v>66</v>
      </c>
      <c r="I7" s="4" t="s">
        <v>67</v>
      </c>
      <c r="J7" s="5">
        <v>100</v>
      </c>
    </row>
    <row r="8" spans="1:10" x14ac:dyDescent="0.2">
      <c r="A8" s="4" t="s">
        <v>64</v>
      </c>
      <c r="B8" s="4" t="s">
        <v>43</v>
      </c>
      <c r="C8" s="4" t="s">
        <v>65</v>
      </c>
      <c r="D8" s="4" t="s">
        <v>68</v>
      </c>
      <c r="E8" s="8">
        <v>44553</v>
      </c>
      <c r="F8" s="4" t="s">
        <v>11</v>
      </c>
      <c r="G8" s="4" t="s">
        <v>13</v>
      </c>
      <c r="H8" s="4" t="s">
        <v>66</v>
      </c>
      <c r="I8" s="4" t="s">
        <v>67</v>
      </c>
      <c r="J8" s="6">
        <v>2033.24</v>
      </c>
    </row>
    <row r="9" spans="1:10" x14ac:dyDescent="0.2">
      <c r="A9" s="4" t="s">
        <v>64</v>
      </c>
      <c r="B9" s="4" t="s">
        <v>43</v>
      </c>
      <c r="C9" s="4" t="s">
        <v>65</v>
      </c>
      <c r="D9" s="4" t="s">
        <v>69</v>
      </c>
      <c r="E9" s="8">
        <v>44553</v>
      </c>
      <c r="F9" s="4" t="s">
        <v>11</v>
      </c>
      <c r="G9" s="4" t="s">
        <v>13</v>
      </c>
      <c r="H9" s="4" t="s">
        <v>66</v>
      </c>
      <c r="I9" s="4" t="s">
        <v>67</v>
      </c>
      <c r="J9" s="6">
        <v>2685.02</v>
      </c>
    </row>
    <row r="10" spans="1:10" x14ac:dyDescent="0.2">
      <c r="A10" s="4" t="s">
        <v>70</v>
      </c>
      <c r="B10" s="4" t="s">
        <v>43</v>
      </c>
      <c r="C10" s="4" t="s">
        <v>47</v>
      </c>
      <c r="D10" s="4" t="s">
        <v>71</v>
      </c>
      <c r="E10" s="8">
        <v>44600</v>
      </c>
      <c r="F10" s="4" t="s">
        <v>11</v>
      </c>
      <c r="G10" s="4" t="s">
        <v>13</v>
      </c>
      <c r="H10" s="4" t="s">
        <v>48</v>
      </c>
      <c r="I10" s="4" t="s">
        <v>49</v>
      </c>
      <c r="J10" s="6">
        <v>3244.94</v>
      </c>
    </row>
    <row r="11" spans="1:10" x14ac:dyDescent="0.2">
      <c r="A11" s="4" t="s">
        <v>82</v>
      </c>
      <c r="B11" s="4" t="s">
        <v>43</v>
      </c>
      <c r="C11" s="4" t="s">
        <v>83</v>
      </c>
      <c r="D11" s="4" t="s">
        <v>45</v>
      </c>
      <c r="E11" s="8">
        <v>44728</v>
      </c>
      <c r="F11" s="4" t="s">
        <v>11</v>
      </c>
      <c r="G11" s="4" t="s">
        <v>13</v>
      </c>
      <c r="H11" s="4" t="s">
        <v>66</v>
      </c>
      <c r="I11" s="4" t="s">
        <v>67</v>
      </c>
      <c r="J11" s="6">
        <v>0.01</v>
      </c>
    </row>
    <row r="12" spans="1:10" x14ac:dyDescent="0.2">
      <c r="A12" s="4" t="s">
        <v>82</v>
      </c>
      <c r="B12" s="4" t="s">
        <v>43</v>
      </c>
      <c r="C12" s="4" t="s">
        <v>83</v>
      </c>
      <c r="D12" s="4" t="s">
        <v>84</v>
      </c>
      <c r="E12" s="8">
        <v>44728</v>
      </c>
      <c r="F12" s="4" t="s">
        <v>11</v>
      </c>
      <c r="G12" s="4" t="s">
        <v>13</v>
      </c>
      <c r="H12" s="4" t="s">
        <v>66</v>
      </c>
      <c r="I12" s="4" t="s">
        <v>67</v>
      </c>
      <c r="J12" s="6">
        <v>1346.88</v>
      </c>
    </row>
    <row r="13" spans="1:10" x14ac:dyDescent="0.2">
      <c r="A13" s="4" t="s">
        <v>85</v>
      </c>
      <c r="B13" s="4" t="s">
        <v>43</v>
      </c>
      <c r="C13" s="4" t="s">
        <v>86</v>
      </c>
      <c r="D13" s="4" t="s">
        <v>45</v>
      </c>
      <c r="E13" s="8">
        <v>44755</v>
      </c>
      <c r="F13" s="4" t="s">
        <v>11</v>
      </c>
      <c r="G13" s="4" t="s">
        <v>13</v>
      </c>
      <c r="H13" s="4" t="s">
        <v>57</v>
      </c>
      <c r="I13" s="4" t="s">
        <v>58</v>
      </c>
      <c r="J13" s="6">
        <v>0.01</v>
      </c>
    </row>
    <row r="14" spans="1:10" x14ac:dyDescent="0.2">
      <c r="A14" s="4" t="s">
        <v>85</v>
      </c>
      <c r="B14" s="4" t="s">
        <v>43</v>
      </c>
      <c r="C14" s="4" t="s">
        <v>86</v>
      </c>
      <c r="D14" s="4" t="s">
        <v>87</v>
      </c>
      <c r="E14" s="8">
        <v>44755</v>
      </c>
      <c r="F14" s="4" t="s">
        <v>11</v>
      </c>
      <c r="G14" s="4" t="s">
        <v>13</v>
      </c>
      <c r="H14" s="4" t="s">
        <v>57</v>
      </c>
      <c r="I14" s="4" t="s">
        <v>58</v>
      </c>
      <c r="J14" s="5">
        <v>25000</v>
      </c>
    </row>
    <row r="15" spans="1:10" x14ac:dyDescent="0.2">
      <c r="A15" s="4" t="s">
        <v>92</v>
      </c>
      <c r="B15" s="4" t="s">
        <v>43</v>
      </c>
      <c r="C15" s="4" t="s">
        <v>93</v>
      </c>
      <c r="D15" s="4" t="s">
        <v>94</v>
      </c>
      <c r="E15" s="8">
        <v>44865</v>
      </c>
      <c r="F15" s="4" t="s">
        <v>26</v>
      </c>
      <c r="G15" s="4" t="s">
        <v>27</v>
      </c>
      <c r="H15" s="4" t="s">
        <v>95</v>
      </c>
      <c r="I15" s="4" t="s">
        <v>96</v>
      </c>
      <c r="J15" s="5">
        <v>10</v>
      </c>
    </row>
    <row r="16" spans="1:10" x14ac:dyDescent="0.2">
      <c r="A16" s="4" t="s">
        <v>92</v>
      </c>
      <c r="B16" s="4" t="s">
        <v>43</v>
      </c>
      <c r="C16" s="4" t="s">
        <v>93</v>
      </c>
      <c r="D16" s="4" t="s">
        <v>45</v>
      </c>
      <c r="E16" s="8">
        <v>44865</v>
      </c>
      <c r="F16" s="4" t="s">
        <v>26</v>
      </c>
      <c r="G16" s="4" t="s">
        <v>27</v>
      </c>
      <c r="H16" s="4" t="s">
        <v>95</v>
      </c>
      <c r="I16" s="4" t="s">
        <v>96</v>
      </c>
      <c r="J16" s="5">
        <v>100</v>
      </c>
    </row>
    <row r="17" spans="1:10" x14ac:dyDescent="0.2">
      <c r="A17" t="s">
        <v>92</v>
      </c>
      <c r="B17" t="s">
        <v>43</v>
      </c>
      <c r="C17" t="s">
        <v>93</v>
      </c>
      <c r="D17" t="s">
        <v>97</v>
      </c>
      <c r="E17" s="8">
        <v>44865</v>
      </c>
      <c r="F17" t="s">
        <v>26</v>
      </c>
      <c r="G17" t="s">
        <v>27</v>
      </c>
      <c r="H17" t="s">
        <v>95</v>
      </c>
      <c r="I17" t="s">
        <v>96</v>
      </c>
      <c r="J17">
        <v>475</v>
      </c>
    </row>
    <row r="18" spans="1:10" x14ac:dyDescent="0.2">
      <c r="A18" t="s">
        <v>98</v>
      </c>
      <c r="B18" t="s">
        <v>43</v>
      </c>
      <c r="C18" t="s">
        <v>99</v>
      </c>
      <c r="D18" t="s">
        <v>45</v>
      </c>
      <c r="E18" s="8">
        <v>44865</v>
      </c>
      <c r="F18" t="s">
        <v>11</v>
      </c>
      <c r="G18" t="s">
        <v>13</v>
      </c>
      <c r="H18" t="s">
        <v>90</v>
      </c>
      <c r="I18" t="s">
        <v>91</v>
      </c>
      <c r="J18">
        <v>75</v>
      </c>
    </row>
    <row r="19" spans="1:10" x14ac:dyDescent="0.2">
      <c r="A19" t="s">
        <v>98</v>
      </c>
      <c r="B19" t="s">
        <v>43</v>
      </c>
      <c r="C19" t="s">
        <v>99</v>
      </c>
      <c r="D19" t="s">
        <v>100</v>
      </c>
      <c r="E19" s="8">
        <v>44865</v>
      </c>
      <c r="F19" t="s">
        <v>11</v>
      </c>
      <c r="G19" t="s">
        <v>13</v>
      </c>
      <c r="H19" t="s">
        <v>90</v>
      </c>
      <c r="I19" t="s">
        <v>91</v>
      </c>
      <c r="J19">
        <v>721.93</v>
      </c>
    </row>
    <row r="20" spans="1:10" x14ac:dyDescent="0.2">
      <c r="A20" t="s">
        <v>101</v>
      </c>
      <c r="B20" t="s">
        <v>88</v>
      </c>
      <c r="C20" t="s">
        <v>89</v>
      </c>
      <c r="D20" t="s">
        <v>102</v>
      </c>
      <c r="E20" s="8">
        <v>44879</v>
      </c>
      <c r="F20" t="s">
        <v>11</v>
      </c>
      <c r="G20" t="s">
        <v>13</v>
      </c>
      <c r="H20" t="s">
        <v>66</v>
      </c>
      <c r="I20" t="s">
        <v>67</v>
      </c>
      <c r="J20">
        <v>0</v>
      </c>
    </row>
    <row r="21" spans="1:10" x14ac:dyDescent="0.2">
      <c r="A21" t="s">
        <v>101</v>
      </c>
      <c r="B21" t="s">
        <v>88</v>
      </c>
      <c r="C21" t="s">
        <v>89</v>
      </c>
      <c r="D21" t="s">
        <v>45</v>
      </c>
      <c r="E21" s="8">
        <v>44879</v>
      </c>
      <c r="F21" t="s">
        <v>11</v>
      </c>
      <c r="G21" t="s">
        <v>13</v>
      </c>
      <c r="H21" t="s">
        <v>66</v>
      </c>
      <c r="I21" t="s">
        <v>67</v>
      </c>
      <c r="J21">
        <v>0</v>
      </c>
    </row>
    <row r="25" spans="1:10" x14ac:dyDescent="0.2">
      <c r="I25" t="s">
        <v>103</v>
      </c>
      <c r="J25" s="3">
        <f>J10+J8+J19</f>
        <v>6000.1100000000006</v>
      </c>
    </row>
  </sheetData>
  <autoFilter ref="A1:J21" xr:uid="{00000000-0009-0000-0000-000002000000}">
    <filterColumn colId="5">
      <filters>
        <filter val="901206.96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0"/>
  <sheetViews>
    <sheetView workbookViewId="0">
      <selection activeCell="E46" sqref="E46"/>
    </sheetView>
  </sheetViews>
  <sheetFormatPr defaultRowHeight="12.75" x14ac:dyDescent="0.2"/>
  <cols>
    <col min="1" max="1" width="9.5703125" bestFit="1" customWidth="1"/>
    <col min="2" max="2" width="19.5703125" bestFit="1" customWidth="1"/>
    <col min="3" max="3" width="23" bestFit="1" customWidth="1"/>
    <col min="4" max="4" width="20" bestFit="1" customWidth="1"/>
    <col min="5" max="5" width="19.85546875" bestFit="1" customWidth="1"/>
    <col min="6" max="6" width="15.85546875" bestFit="1" customWidth="1"/>
    <col min="7" max="7" width="33.140625" bestFit="1" customWidth="1"/>
    <col min="8" max="8" width="18.42578125" bestFit="1" customWidth="1"/>
    <col min="9" max="9" width="18.85546875" bestFit="1" customWidth="1"/>
    <col min="10" max="10" width="23.42578125" bestFit="1" customWidth="1"/>
    <col min="11" max="11" width="13.85546875" bestFit="1" customWidth="1"/>
    <col min="12" max="12" width="11.85546875" bestFit="1" customWidth="1"/>
  </cols>
  <sheetData>
    <row r="1" spans="1:12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52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 x14ac:dyDescent="0.2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73</v>
      </c>
      <c r="H2" s="5">
        <v>0</v>
      </c>
      <c r="I2" s="5">
        <v>312.17</v>
      </c>
      <c r="J2" s="5">
        <v>0</v>
      </c>
      <c r="K2" s="5">
        <v>-312.17</v>
      </c>
      <c r="L2" s="5">
        <v>0</v>
      </c>
    </row>
    <row r="3" spans="1:12" x14ac:dyDescent="0.2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63</v>
      </c>
      <c r="H3" s="5">
        <v>0</v>
      </c>
      <c r="I3" s="5">
        <v>2637</v>
      </c>
      <c r="J3" s="5">
        <v>0</v>
      </c>
      <c r="K3" s="5">
        <v>-2637</v>
      </c>
      <c r="L3" s="7">
        <v>0</v>
      </c>
    </row>
    <row r="4" spans="1:12" x14ac:dyDescent="0.2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53</v>
      </c>
      <c r="H4" s="5">
        <v>53000</v>
      </c>
      <c r="I4" s="5">
        <v>13500</v>
      </c>
      <c r="J4" s="5">
        <v>39500.01</v>
      </c>
      <c r="K4" s="5">
        <v>-0.01</v>
      </c>
      <c r="L4" s="5">
        <v>-1.8867924528301899E-7</v>
      </c>
    </row>
    <row r="5" spans="1:12" x14ac:dyDescent="0.2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77</v>
      </c>
      <c r="H5" s="6">
        <v>0</v>
      </c>
      <c r="I5" s="6">
        <v>92.85</v>
      </c>
      <c r="J5" s="6">
        <v>0</v>
      </c>
      <c r="K5" s="6">
        <v>-92.85</v>
      </c>
      <c r="L5" s="7">
        <v>0</v>
      </c>
    </row>
    <row r="6" spans="1:12" x14ac:dyDescent="0.2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6">
        <v>3420</v>
      </c>
      <c r="I6" s="6">
        <v>305.47000000000003</v>
      </c>
      <c r="J6" s="6">
        <v>0</v>
      </c>
      <c r="K6" s="6">
        <v>3114.53</v>
      </c>
      <c r="L6" s="7">
        <v>0.91068128654970804</v>
      </c>
    </row>
    <row r="7" spans="1:12" x14ac:dyDescent="0.2">
      <c r="A7" s="4" t="s">
        <v>11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18</v>
      </c>
      <c r="H7" s="6">
        <v>16818.259999999998</v>
      </c>
      <c r="I7" s="6">
        <v>8838.48</v>
      </c>
      <c r="J7" s="6">
        <v>6750.45</v>
      </c>
      <c r="K7" s="6">
        <v>1229.33</v>
      </c>
      <c r="L7" s="7">
        <v>7.3094957504521899E-2</v>
      </c>
    </row>
    <row r="8" spans="1:12" x14ac:dyDescent="0.2">
      <c r="A8" s="4" t="s">
        <v>11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74</v>
      </c>
      <c r="H8" s="5">
        <v>0</v>
      </c>
      <c r="I8" s="6">
        <v>258.77</v>
      </c>
      <c r="J8" s="5">
        <v>0</v>
      </c>
      <c r="K8" s="6">
        <v>-258.77</v>
      </c>
      <c r="L8" s="5">
        <v>0</v>
      </c>
    </row>
    <row r="9" spans="1:12" x14ac:dyDescent="0.2">
      <c r="A9" s="4" t="s">
        <v>11</v>
      </c>
      <c r="B9" s="4" t="s">
        <v>12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19</v>
      </c>
      <c r="H9" s="5">
        <v>5.35</v>
      </c>
      <c r="I9" s="5">
        <v>6314.53</v>
      </c>
      <c r="J9" s="5">
        <v>796.93</v>
      </c>
      <c r="K9" s="5">
        <v>-7106.11</v>
      </c>
      <c r="L9" s="5">
        <v>-1328.24485981308</v>
      </c>
    </row>
    <row r="10" spans="1:12" x14ac:dyDescent="0.2">
      <c r="A10" s="4" t="s">
        <v>11</v>
      </c>
      <c r="B10" s="4" t="s">
        <v>12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20</v>
      </c>
      <c r="H10" s="5">
        <v>136.54</v>
      </c>
      <c r="I10" s="6">
        <v>2255.06</v>
      </c>
      <c r="J10" s="5">
        <v>3244.94</v>
      </c>
      <c r="K10" s="6">
        <v>-5363.46</v>
      </c>
      <c r="L10" s="7">
        <v>-39.281236267760399</v>
      </c>
    </row>
    <row r="11" spans="1:12" x14ac:dyDescent="0.2">
      <c r="A11" s="4" t="s">
        <v>11</v>
      </c>
      <c r="B11" s="4" t="s">
        <v>12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51</v>
      </c>
      <c r="H11" s="5">
        <v>0</v>
      </c>
      <c r="I11" s="6">
        <v>137.18</v>
      </c>
      <c r="J11" s="5">
        <v>0</v>
      </c>
      <c r="K11" s="6">
        <v>-137.18</v>
      </c>
      <c r="L11" s="5">
        <v>0</v>
      </c>
    </row>
    <row r="12" spans="1:12" x14ac:dyDescent="0.2">
      <c r="A12" s="4" t="s">
        <v>11</v>
      </c>
      <c r="B12" s="4" t="s">
        <v>12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21</v>
      </c>
      <c r="H12" s="5">
        <v>3170</v>
      </c>
      <c r="I12" s="6">
        <v>0</v>
      </c>
      <c r="J12" s="5">
        <v>0</v>
      </c>
      <c r="K12" s="6">
        <v>3170</v>
      </c>
      <c r="L12" s="5">
        <v>1</v>
      </c>
    </row>
    <row r="13" spans="1:12" x14ac:dyDescent="0.2">
      <c r="A13" s="4" t="s">
        <v>11</v>
      </c>
      <c r="B13" s="4" t="s">
        <v>12</v>
      </c>
      <c r="C13" s="4" t="s">
        <v>13</v>
      </c>
      <c r="D13" s="4" t="s">
        <v>14</v>
      </c>
      <c r="E13" s="4" t="s">
        <v>15</v>
      </c>
      <c r="F13" s="4" t="s">
        <v>22</v>
      </c>
      <c r="G13" s="4" t="s">
        <v>23</v>
      </c>
      <c r="H13" s="6">
        <v>170912</v>
      </c>
      <c r="I13" s="5">
        <v>65782.78</v>
      </c>
      <c r="J13" s="6">
        <v>0</v>
      </c>
      <c r="K13" s="6">
        <v>105129.22</v>
      </c>
      <c r="L13" s="7">
        <v>0.61510730668414204</v>
      </c>
    </row>
    <row r="14" spans="1:12" x14ac:dyDescent="0.2">
      <c r="A14" s="4" t="s">
        <v>11</v>
      </c>
      <c r="B14" s="4" t="s">
        <v>12</v>
      </c>
      <c r="C14" s="4" t="s">
        <v>13</v>
      </c>
      <c r="D14" s="4" t="s">
        <v>14</v>
      </c>
      <c r="E14" s="4" t="s">
        <v>15</v>
      </c>
      <c r="F14" s="4" t="s">
        <v>75</v>
      </c>
      <c r="G14" s="4" t="s">
        <v>76</v>
      </c>
      <c r="H14" s="5">
        <v>0</v>
      </c>
      <c r="I14" s="6">
        <v>2520</v>
      </c>
      <c r="J14" s="5">
        <v>0</v>
      </c>
      <c r="K14" s="6">
        <v>-2520</v>
      </c>
      <c r="L14" s="5">
        <v>0</v>
      </c>
    </row>
    <row r="15" spans="1:12" x14ac:dyDescent="0.2">
      <c r="A15" s="4" t="s">
        <v>11</v>
      </c>
      <c r="B15" s="4" t="s">
        <v>12</v>
      </c>
      <c r="C15" s="4" t="s">
        <v>13</v>
      </c>
      <c r="D15" s="4" t="s">
        <v>14</v>
      </c>
      <c r="E15" s="4" t="s">
        <v>15</v>
      </c>
      <c r="F15" s="4" t="s">
        <v>22</v>
      </c>
      <c r="G15" s="4" t="s">
        <v>24</v>
      </c>
      <c r="H15" s="5">
        <v>98667</v>
      </c>
      <c r="I15" s="6">
        <v>37594.86</v>
      </c>
      <c r="J15" s="5">
        <v>0</v>
      </c>
      <c r="K15" s="6">
        <v>61072.14</v>
      </c>
      <c r="L15" s="5">
        <v>0.61897230076925402</v>
      </c>
    </row>
    <row r="16" spans="1:12" x14ac:dyDescent="0.2">
      <c r="A16" t="s">
        <v>26</v>
      </c>
      <c r="B16" t="s">
        <v>12</v>
      </c>
      <c r="C16" t="s">
        <v>27</v>
      </c>
      <c r="D16" t="s">
        <v>14</v>
      </c>
      <c r="E16" t="s">
        <v>15</v>
      </c>
      <c r="F16" t="s">
        <v>16</v>
      </c>
      <c r="G16" t="s">
        <v>78</v>
      </c>
      <c r="H16">
        <v>0</v>
      </c>
      <c r="I16">
        <v>0</v>
      </c>
      <c r="J16">
        <v>585</v>
      </c>
      <c r="K16">
        <v>-585</v>
      </c>
      <c r="L16">
        <v>0</v>
      </c>
    </row>
    <row r="17" spans="1:12" x14ac:dyDescent="0.2">
      <c r="A17" t="s">
        <v>26</v>
      </c>
      <c r="B17" t="s">
        <v>12</v>
      </c>
      <c r="C17" t="s">
        <v>27</v>
      </c>
      <c r="D17" t="s">
        <v>14</v>
      </c>
      <c r="E17" t="s">
        <v>15</v>
      </c>
      <c r="F17" t="s">
        <v>16</v>
      </c>
      <c r="G17" t="s">
        <v>25</v>
      </c>
      <c r="H17">
        <v>0</v>
      </c>
      <c r="I17">
        <v>27.98</v>
      </c>
      <c r="J17">
        <v>0</v>
      </c>
      <c r="K17">
        <v>-27.98</v>
      </c>
      <c r="L17">
        <v>0</v>
      </c>
    </row>
    <row r="18" spans="1:12" x14ac:dyDescent="0.2">
      <c r="A18" t="s">
        <v>26</v>
      </c>
      <c r="B18" t="s">
        <v>12</v>
      </c>
      <c r="C18" t="s">
        <v>27</v>
      </c>
      <c r="D18" t="s">
        <v>14</v>
      </c>
      <c r="E18" t="s">
        <v>15</v>
      </c>
      <c r="F18" t="s">
        <v>16</v>
      </c>
      <c r="G18" t="s">
        <v>54</v>
      </c>
      <c r="H18">
        <v>35270.26</v>
      </c>
      <c r="I18">
        <v>9825.4699999999993</v>
      </c>
      <c r="J18">
        <v>23683.02</v>
      </c>
      <c r="K18">
        <v>1761.77</v>
      </c>
      <c r="L18">
        <v>4.99505815948054E-2</v>
      </c>
    </row>
    <row r="19" spans="1:12" x14ac:dyDescent="0.2">
      <c r="A19" t="s">
        <v>26</v>
      </c>
      <c r="B19" t="s">
        <v>12</v>
      </c>
      <c r="C19" t="s">
        <v>27</v>
      </c>
      <c r="D19" t="s">
        <v>14</v>
      </c>
      <c r="E19" t="s">
        <v>15</v>
      </c>
      <c r="F19" t="s">
        <v>22</v>
      </c>
      <c r="G19" t="s">
        <v>28</v>
      </c>
      <c r="H19">
        <v>0</v>
      </c>
      <c r="I19">
        <v>88736.51</v>
      </c>
      <c r="J19">
        <v>0</v>
      </c>
      <c r="K19">
        <v>-88736.51</v>
      </c>
      <c r="L19">
        <v>0</v>
      </c>
    </row>
    <row r="20" spans="1:12" x14ac:dyDescent="0.2">
      <c r="A20" t="s">
        <v>26</v>
      </c>
      <c r="B20" t="s">
        <v>12</v>
      </c>
      <c r="C20" t="s">
        <v>27</v>
      </c>
      <c r="D20" t="s">
        <v>14</v>
      </c>
      <c r="E20" t="s">
        <v>15</v>
      </c>
      <c r="F20" t="s">
        <v>22</v>
      </c>
      <c r="G20" t="s">
        <v>24</v>
      </c>
      <c r="H20">
        <v>0</v>
      </c>
      <c r="I20">
        <v>50712.92</v>
      </c>
      <c r="J20">
        <v>0</v>
      </c>
      <c r="K20">
        <v>-50712.92</v>
      </c>
      <c r="L20">
        <v>0</v>
      </c>
    </row>
  </sheetData>
  <autoFilter ref="A1:L15" xr:uid="{00000000-0009-0000-0000-000003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Summary_Projects</vt:lpstr>
      <vt:lpstr>Summary_PO</vt:lpstr>
      <vt:lpstr>PO_Data</vt:lpstr>
      <vt:lpstr>Status_Data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 Salvo</dc:creator>
  <cp:lastModifiedBy>Gene Massion</cp:lastModifiedBy>
  <dcterms:created xsi:type="dcterms:W3CDTF">2019-12-10T15:31:15Z</dcterms:created>
  <dcterms:modified xsi:type="dcterms:W3CDTF">2022-11-28T17:30:09Z</dcterms:modified>
</cp:coreProperties>
</file>