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3258DA42-287F-4038-A70A-9A93A6204376}" xr6:coauthVersionLast="36" xr6:coauthVersionMax="36" xr10:uidLastSave="{00000000-0000-0000-0000-000000000000}"/>
  <bookViews>
    <workbookView xWindow="0" yWindow="0" windowWidth="38370" windowHeight="15645" activeTab="3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definedNames>
    <definedName name="_xlnm._FilterDatabase" localSheetId="2" hidden="1">PO_Data!$A$1:$J$8</definedName>
    <definedName name="_xlnm._FilterDatabase" localSheetId="3" hidden="1">Status_Data!$A$1:$L$16</definedName>
  </definedNames>
  <calcPr calcId="191029"/>
  <pivotCaches>
    <pivotCache cacheId="0" r:id="rId5"/>
    <pivotCache cacheId="1" r:id="rId6"/>
  </pivotCaches>
  <webPublishing codePage="1252"/>
</workbook>
</file>

<file path=xl/calcChain.xml><?xml version="1.0" encoding="utf-8"?>
<calcChain xmlns="http://schemas.openxmlformats.org/spreadsheetml/2006/main">
  <c r="N23" i="1" l="1"/>
  <c r="N3" i="1"/>
  <c r="N4" i="1"/>
  <c r="N5" i="1"/>
  <c r="N6" i="1"/>
  <c r="N7" i="1"/>
  <c r="N8" i="1"/>
  <c r="N9" i="1"/>
  <c r="N10" i="1"/>
  <c r="N11" i="1"/>
  <c r="N15" i="1"/>
  <c r="N16" i="1"/>
  <c r="N17" i="1"/>
  <c r="N18" i="1"/>
  <c r="N2" i="1"/>
</calcChain>
</file>

<file path=xl/sharedStrings.xml><?xml version="1.0" encoding="utf-8"?>
<sst xmlns="http://schemas.openxmlformats.org/spreadsheetml/2006/main" count="249" uniqueCount="84">
  <si>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</si>
  <si>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</si>
  <si>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</si>
  <si>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</si>
  <si>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</si>
  <si>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</si>
  <si>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</si>
  <si>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</si>
  <si>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</si>
  <si>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</si>
  <si>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</si>
  <si>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</si>
  <si>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</si>
  <si>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</si>
  <si>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</si>
  <si>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</si>
  <si>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</si>
  <si>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</si>
  <si>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</si>
  <si>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</si>
  <si>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5500-000: Travel - Domestic</t>
  </si>
  <si>
    <t>Wage/Fringe</t>
  </si>
  <si>
    <t>6000-000: Direct Labor</t>
  </si>
  <si>
    <t>Pool 1 : Fringe - Full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</si>
  <si>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</si>
  <si>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</si>
  <si>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</si>
  <si>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</si>
  <si>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</si>
  <si>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</si>
  <si>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</si>
  <si>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</si>
  <si>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</si>
  <si>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</si>
  <si>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</si>
  <si>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</si>
  <si>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</si>
  <si>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</si>
  <si>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</si>
  <si>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</si>
  <si>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O</t>
  </si>
  <si>
    <t>Freight</t>
  </si>
  <si>
    <t>Metocean Telematics</t>
  </si>
  <si>
    <t>Sum of PO Open Amount</t>
  </si>
  <si>
    <t>YTD Budget Amount</t>
  </si>
  <si>
    <t>5110-000: OS - Sftwr Design-Program</t>
  </si>
  <si>
    <t>5330-001: Equipment &lt;$5k - CIP</t>
  </si>
  <si>
    <t>5110-000</t>
  </si>
  <si>
    <t>OS - Sftwr Design-Program</t>
  </si>
  <si>
    <t>Sum of Budget Remaining Net</t>
  </si>
  <si>
    <t>PO-2111177</t>
  </si>
  <si>
    <t>Maxon Precision Motors</t>
  </si>
  <si>
    <t>5320-000</t>
  </si>
  <si>
    <t>Supplies - Eng. Lab</t>
  </si>
  <si>
    <t>EPOS4 Cmpact 50/15</t>
  </si>
  <si>
    <t>Maxon EC90 + MILE4096 encoder</t>
  </si>
  <si>
    <t>5020-000: Books - Subscriptions</t>
  </si>
  <si>
    <t>5330-000: Equipment &lt;$5k</t>
  </si>
  <si>
    <t>Ship</t>
  </si>
  <si>
    <t>9757-000: Paragon Allocation</t>
  </si>
  <si>
    <t>PO-2210586</t>
  </si>
  <si>
    <t>Woods Hole Group, Inc.</t>
  </si>
  <si>
    <t>Argos service data transfer fees for Program 09228</t>
  </si>
  <si>
    <t>PO-2210638</t>
  </si>
  <si>
    <t>Barker, Laughlin</t>
  </si>
  <si>
    <t>Software consulting services</t>
  </si>
  <si>
    <t>901206.09</t>
  </si>
  <si>
    <t>Optode</t>
  </si>
  <si>
    <t>1500-560: General Equipment Addtns</t>
  </si>
  <si>
    <t>901206.10</t>
  </si>
  <si>
    <t>CTD</t>
  </si>
  <si>
    <t>PO-2310097</t>
  </si>
  <si>
    <t>Iridium airtime for 2023 not to exceed $7500</t>
  </si>
  <si>
    <t>2023 Budget</t>
  </si>
  <si>
    <t>5060-000: Dues-Memberships-Licenses</t>
  </si>
  <si>
    <t>5200-000: Postage-Shipping</t>
  </si>
  <si>
    <t>5430-000: Training-Tuition Fees</t>
  </si>
  <si>
    <t>5320-001: Supplies-Eng. Lab - CIP</t>
  </si>
  <si>
    <t>PO-2310769</t>
  </si>
  <si>
    <t>Professional Plastic Corp</t>
  </si>
  <si>
    <t>Ultem 1000 PEI Unfilled D5205   5.00 Dia  x 3.0 Lo</t>
  </si>
  <si>
    <t>5360-000</t>
  </si>
  <si>
    <t>Supplies - General</t>
  </si>
  <si>
    <t>Available Expense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</si>
</sst>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232.431743981484" createdVersion="6" refreshedVersion="6" minRefreshableVersion="3" recordCount="19" xr:uid="{00000000-000A-0000-FFFF-FFFF00000000}">
  <cacheSource type="worksheet">
    <worksheetSource ref="A1:L20" sheet="Status_Data"/>
  </cacheSource>
  <cacheFields count="15">
    <cacheField name="Project ID" numFmtId="0">
      <sharedItems count="4">
        <s v="901206.00"/>
        <s v="901206.09"/>
        <s v="901206.10"/>
        <s v="901206.96"/>
      </sharedItems>
    </cacheField>
    <cacheField name="Detail for Project Type" numFmtId="0">
      <sharedItems/>
    </cacheField>
    <cacheField name="Project Name" numFmtId="0">
      <sharedItems count="4">
        <s v="Coastal Profiling Float "/>
        <s v="Optode"/>
        <s v="CTD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17">
        <s v="5020-000: Books - Subscriptions"/>
        <s v="5060-000: Dues-Memberships-Licenses"/>
        <s v="5110-000: OS - Sftwr Design-Program"/>
        <s v="5200-000: Postage-Shipping"/>
        <s v="5310-000: Supplies - Cmptr-Sftwr"/>
        <s v="5320-000: Supplies - Eng. Lab"/>
        <s v="5330-000: Equipment &lt;$5k"/>
        <s v="5360-000: Supplies - General"/>
        <s v="5430-000: Training-Tuition Fees"/>
        <s v="5500-000: Travel - Domestic"/>
        <s v="6000-000: Direct Labor"/>
        <s v="9757-000: Paragon Allocation"/>
        <s v="Pool 1 : Fringe - Full"/>
        <s v="1500-560: General Equipment Addtns"/>
        <s v="5320-001: Supplies-Eng. Lab - CIP"/>
        <s v="5330-001: Equipment &lt;$5k - CIP"/>
        <s v="6000-001: Direct Labor - CIP"/>
      </sharedItems>
    </cacheField>
    <cacheField name="YTD Budget Amount" numFmtId="0">
      <sharedItems containsSemiMixedTypes="0" containsString="0" containsNumber="1" minValue="0" maxValue="188177"/>
    </cacheField>
    <cacheField name="YTD Incurred Amount" numFmtId="0">
      <sharedItems containsSemiMixedTypes="0" containsString="0" containsNumber="1" minValue="0" maxValue="58863.6"/>
    </cacheField>
    <cacheField name="Commitment Total Amount" numFmtId="0">
      <sharedItems containsSemiMixedTypes="0" containsString="0" containsNumber="1" minValue="0" maxValue="11913.77"/>
    </cacheField>
    <cacheField name="Available Funds" numFmtId="0">
      <sharedItems containsSemiMixedTypes="0" containsString="0" containsNumber="1" minValue="-20050.5" maxValue="129313.4"/>
    </cacheField>
    <cacheField name="% Remaining" numFmtId="0">
      <sharedItems containsSemiMixedTypes="0" containsString="0" containsNumber="1" minValue="-8.3528000000000002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232.432859606481" createdVersion="6" refreshedVersion="6" minRefreshableVersion="3" recordCount="9" xr:uid="{00000000-000A-0000-FFFF-FFFF01000000}">
  <cacheSource type="worksheet">
    <worksheetSource ref="A1:J10" sheet="PO_Data"/>
  </cacheSource>
  <cacheFields count="10">
    <cacheField name="PO ID" numFmtId="0">
      <sharedItems count="5">
        <s v="PO-2111177"/>
        <s v="PO-2210586"/>
        <s v="PO-2210638"/>
        <s v="PO-2310097"/>
        <s v="PO-2310769"/>
      </sharedItems>
    </cacheField>
    <cacheField name="PO Status Type" numFmtId="0">
      <sharedItems/>
    </cacheField>
    <cacheField name="Vendor Name" numFmtId="0">
      <sharedItems count="5">
        <s v="Maxon Precision Motors"/>
        <s v="Woods Hole Group, Inc."/>
        <s v="Barker, Laughlin"/>
        <s v="Metocean Telematics"/>
        <s v="Professional Plastic Corp"/>
      </sharedItems>
    </cacheField>
    <cacheField name="PO Line Description" numFmtId="0">
      <sharedItems count="7">
        <s v="Freight"/>
        <s v="EPOS4 Cmpact 50/15"/>
        <s v="Maxon EC90 + MILE4096 encoder"/>
        <s v="Argos service data transfer fees for Program 09228"/>
        <s v="Software consulting services"/>
        <s v="Iridium airtime for 2023 not to exceed $7500"/>
        <s v="Ultem 1000 PEI Unfilled D5205   5.00 Dia  x 3.0 Lo"/>
      </sharedItems>
    </cacheField>
    <cacheField name="Order Date" numFmtId="0">
      <sharedItems containsSemiMixedTypes="0" containsDate="1" containsString="0" containsMixedTypes="1" minDate="2021-12-23T00:00:00" maxDate="1899-12-31T19:51:04"/>
    </cacheField>
    <cacheField name="Project ID" numFmtId="0">
      <sharedItems count="1">
        <s v="901206.00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5535.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  <s v="OCEAN BIOGEOCHM"/>
    <x v="0"/>
    <s v="Massion, Eugene I"/>
    <s v="Direct"/>
    <x v="0"/>
    <x v="0"/>
    <n v="0"/>
    <n v="114.95"/>
    <n v="0"/>
    <n v="-114.95"/>
    <n v="0"/>
  </r>
  <r>
    <x v="0"/>
    <s v="OCEAN BIOGEOCHM"/>
    <x v="0"/>
    <s v="Massion, Eugene I"/>
    <s v="Direct"/>
    <x v="0"/>
    <x v="1"/>
    <n v="0"/>
    <n v="283.5"/>
    <n v="0"/>
    <n v="-283.5"/>
    <n v="0"/>
  </r>
  <r>
    <x v="0"/>
    <s v="OCEAN BIOGEOCHM"/>
    <x v="0"/>
    <s v="Massion, Eugene I"/>
    <s v="Direct"/>
    <x v="0"/>
    <x v="2"/>
    <n v="35675.01"/>
    <n v="24750"/>
    <n v="4475"/>
    <n v="6450.01"/>
    <n v="0.18079910839548499"/>
  </r>
  <r>
    <x v="0"/>
    <s v="OCEAN BIOGEOCHM"/>
    <x v="0"/>
    <s v="Massion, Eugene I"/>
    <s v="Direct"/>
    <x v="0"/>
    <x v="3"/>
    <n v="0"/>
    <n v="423.93"/>
    <n v="0"/>
    <n v="-423.93"/>
    <n v="0"/>
  </r>
  <r>
    <x v="0"/>
    <s v="OCEAN BIOGEOCHM"/>
    <x v="0"/>
    <s v="Massion, Eugene I"/>
    <s v="Direct"/>
    <x v="0"/>
    <x v="4"/>
    <n v="5820"/>
    <n v="0"/>
    <n v="0"/>
    <n v="5820"/>
    <n v="1"/>
  </r>
  <r>
    <x v="0"/>
    <s v="OCEAN BIOGEOCHM"/>
    <x v="0"/>
    <s v="Massion, Eugene I"/>
    <s v="Direct"/>
    <x v="0"/>
    <x v="5"/>
    <n v="19165.150000000001"/>
    <n v="5581.33"/>
    <n v="11913.77"/>
    <n v="1670.05"/>
    <n v="8.7139938899512895E-2"/>
  </r>
  <r>
    <x v="0"/>
    <s v="OCEAN BIOGEOCHM"/>
    <x v="0"/>
    <s v="Massion, Eugene I"/>
    <s v="Direct"/>
    <x v="0"/>
    <x v="6"/>
    <n v="0"/>
    <n v="1689.54"/>
    <n v="0"/>
    <n v="-1689.54"/>
    <n v="0"/>
  </r>
  <r>
    <x v="0"/>
    <s v="OCEAN BIOGEOCHM"/>
    <x v="0"/>
    <s v="Massion, Eugene I"/>
    <s v="Direct"/>
    <x v="0"/>
    <x v="7"/>
    <n v="75"/>
    <n v="697.39"/>
    <n v="4.07"/>
    <n v="-626.46"/>
    <n v="-8.3528000000000002"/>
  </r>
  <r>
    <x v="0"/>
    <s v="OCEAN BIOGEOCHM"/>
    <x v="0"/>
    <s v="Massion, Eugene I"/>
    <s v="Direct"/>
    <x v="0"/>
    <x v="8"/>
    <n v="0"/>
    <n v="15.78"/>
    <n v="0"/>
    <n v="-15.78"/>
    <n v="0"/>
  </r>
  <r>
    <x v="0"/>
    <s v="OCEAN BIOGEOCHM"/>
    <x v="0"/>
    <s v="Massion, Eugene I"/>
    <s v="Direct"/>
    <x v="0"/>
    <x v="9"/>
    <n v="2400"/>
    <n v="0"/>
    <n v="0"/>
    <n v="2400"/>
    <n v="1"/>
  </r>
  <r>
    <x v="0"/>
    <s v="OCEAN BIOGEOCHM"/>
    <x v="0"/>
    <s v="Massion, Eugene I"/>
    <s v="Direct"/>
    <x v="1"/>
    <x v="10"/>
    <n v="188177"/>
    <n v="58863.6"/>
    <n v="0"/>
    <n v="129313.4"/>
    <n v="0.68719025173108295"/>
  </r>
  <r>
    <x v="0"/>
    <s v="OCEAN BIOGEOCHM"/>
    <x v="0"/>
    <s v="Massion, Eugene I"/>
    <s v="Direct"/>
    <x v="2"/>
    <x v="11"/>
    <n v="5640"/>
    <n v="240"/>
    <n v="0"/>
    <n v="5400"/>
    <n v="0.95744680851063801"/>
  </r>
  <r>
    <x v="0"/>
    <s v="OCEAN BIOGEOCHM"/>
    <x v="0"/>
    <s v="Massion, Eugene I"/>
    <s v="Direct"/>
    <x v="1"/>
    <x v="12"/>
    <n v="105191"/>
    <n v="31786.34"/>
    <n v="0"/>
    <n v="73404.66"/>
    <n v="0.69782262741109002"/>
  </r>
  <r>
    <x v="1"/>
    <s v="OCEAN BIOGEOCHM"/>
    <x v="1"/>
    <s v="Massion, Eugene I"/>
    <s v="Direct"/>
    <x v="0"/>
    <x v="13"/>
    <n v="7200"/>
    <n v="0"/>
    <n v="0"/>
    <n v="7200"/>
    <n v="1"/>
  </r>
  <r>
    <x v="2"/>
    <s v="OCEAN BIOGEOCHM"/>
    <x v="2"/>
    <s v="Massion, Eugene I"/>
    <s v="Direct"/>
    <x v="0"/>
    <x v="13"/>
    <n v="6700"/>
    <n v="0"/>
    <n v="0"/>
    <n v="6700"/>
    <n v="1"/>
  </r>
  <r>
    <x v="3"/>
    <s v="OCEAN BIOGEOCHM"/>
    <x v="3"/>
    <s v="Massion, Eugene I"/>
    <s v="Direct"/>
    <x v="0"/>
    <x v="14"/>
    <n v="0"/>
    <n v="609"/>
    <n v="0"/>
    <n v="-609"/>
    <n v="0"/>
  </r>
  <r>
    <x v="3"/>
    <s v="OCEAN BIOGEOCHM"/>
    <x v="3"/>
    <s v="Massion, Eugene I"/>
    <s v="Direct"/>
    <x v="0"/>
    <x v="15"/>
    <n v="19632.990000000002"/>
    <n v="19632.919999999998"/>
    <n v="0"/>
    <n v="7.0000000000000007E-2"/>
    <n v="3.5654273750457801E-6"/>
  </r>
  <r>
    <x v="3"/>
    <s v="OCEAN BIOGEOCHM"/>
    <x v="3"/>
    <s v="Massion, Eugene I"/>
    <s v="Direct"/>
    <x v="1"/>
    <x v="16"/>
    <n v="0"/>
    <n v="20050.5"/>
    <n v="0"/>
    <n v="-20050.5"/>
    <n v="0"/>
  </r>
  <r>
    <x v="3"/>
    <s v="OCEAN BIOGEOCHM"/>
    <x v="3"/>
    <s v="Massion, Eugene I"/>
    <s v="Direct"/>
    <x v="1"/>
    <x v="12"/>
    <n v="0"/>
    <n v="10827.27"/>
    <n v="0"/>
    <n v="-10827.27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s v="O"/>
    <x v="0"/>
    <x v="0"/>
    <d v="2021-12-23T00:00:00"/>
    <x v="0"/>
    <s v="Coastal Profiling Float "/>
    <s v="5320-000"/>
    <s v="Supplies - Eng. Lab"/>
    <n v="100"/>
  </r>
  <r>
    <x v="0"/>
    <s v="O"/>
    <x v="0"/>
    <x v="1"/>
    <d v="2021-12-23T00:00:00"/>
    <x v="0"/>
    <s v="Coastal Profiling Float "/>
    <s v="5320-000"/>
    <s v="Supplies - Eng. Lab"/>
    <n v="2033.24"/>
  </r>
  <r>
    <x v="0"/>
    <s v="O"/>
    <x v="0"/>
    <x v="2"/>
    <d v="2021-12-23T00:00:00"/>
    <x v="0"/>
    <s v="Coastal Profiling Float "/>
    <s v="5320-000"/>
    <s v="Supplies - Eng. Lab"/>
    <n v="2685.02"/>
  </r>
  <r>
    <x v="1"/>
    <s v="O"/>
    <x v="1"/>
    <x v="0"/>
    <d v="2022-06-16T00:00:00"/>
    <x v="0"/>
    <s v="Coastal Profiling Float "/>
    <s v="5320-000"/>
    <s v="Supplies - Eng. Lab"/>
    <n v="0.01"/>
  </r>
  <r>
    <x v="1"/>
    <s v="O"/>
    <x v="1"/>
    <x v="3"/>
    <d v="2022-06-16T00:00:00"/>
    <x v="0"/>
    <s v="Coastal Profiling Float "/>
    <s v="5320-000"/>
    <s v="Supplies - Eng. Lab"/>
    <n v="1346.88"/>
  </r>
  <r>
    <x v="2"/>
    <s v="O"/>
    <x v="2"/>
    <x v="4"/>
    <d v="2022-07-13T00:00:00"/>
    <x v="0"/>
    <s v="Coastal Profiling Float "/>
    <s v="5110-000"/>
    <s v="OS - Sftwr Design-Program"/>
    <n v="4475"/>
  </r>
  <r>
    <x v="3"/>
    <s v="O"/>
    <x v="3"/>
    <x v="5"/>
    <d v="2023-01-10T00:00:00"/>
    <x v="0"/>
    <s v="Coastal Profiling Float "/>
    <s v="5320-000"/>
    <s v="Supplies - Eng. Lab"/>
    <n v="5535.62"/>
  </r>
  <r>
    <x v="4"/>
    <s v="O"/>
    <x v="4"/>
    <x v="6"/>
    <n v="45188"/>
    <x v="0"/>
    <s v="Coastal Profiling Float "/>
    <s v="5360-000"/>
    <s v="Supplies - General"/>
    <n v="0.01"/>
  </r>
  <r>
    <x v="4"/>
    <s v="O"/>
    <x v="4"/>
    <x v="0"/>
    <n v="45188"/>
    <x v="0"/>
    <s v="Coastal Profiling Float "/>
    <s v="5360-000"/>
    <s v="Supplies - General"/>
    <n v="4.05999999999999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8" firstHeaderRow="0" firstDataRow="1" firstDataCol="1" rowPageCount="1" colPageCount="1"/>
  <pivotFields count="15">
    <pivotField axis="axisRow" showAll="0">
      <items count="5">
        <item sd="0" x="0"/>
        <item sd="0" x="3"/>
        <item sd="0" x="1"/>
        <item sd="0" x="2"/>
        <item t="default" sd="0"/>
      </items>
    </pivotField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18">
        <item x="2"/>
        <item x="4"/>
        <item x="5"/>
        <item x="14"/>
        <item x="7"/>
        <item x="9"/>
        <item x="10"/>
        <item x="16"/>
        <item x="11"/>
        <item x="12"/>
        <item x="8"/>
        <item x="6"/>
        <item x="15"/>
        <item x="1"/>
        <item x="0"/>
        <item x="13"/>
        <item x="3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3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9" firstHeaderRow="1" firstDataRow="1" firstDataCol="1"/>
  <pivotFields count="10"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 sd="0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numFmtId="166"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B4" sqref="B4"/>
    </sheetView>
  </sheetViews>
  <sheetFormatPr defaultRowHeight="12.75" x14ac:dyDescent="0.2"/>
  <cols>
    <col min="1" max="1" width="15.85546875" customWidth="1"/>
    <col min="2" max="2" width="19.140625" bestFit="1" customWidth="1"/>
    <col min="3" max="3" width="16.85546875" bestFit="1" customWidth="1"/>
    <col min="4" max="4" width="34.7109375" bestFit="1" customWidth="1"/>
    <col min="5" max="5" width="12.7109375" bestFit="1" customWidth="1"/>
    <col min="6" max="6" width="28.7109375" bestFit="1" customWidth="1"/>
  </cols>
  <sheetData>
    <row r="1" spans="1:6" x14ac:dyDescent="0.2">
      <c r="A1" s="1" t="s">
        <v>5</v>
      </c>
      <c r="B1" s="4" t="s">
        <v>16</v>
      </c>
    </row>
    <row r="3" spans="1:6" x14ac:dyDescent="0.2">
      <c r="A3" s="1" t="s">
        <v>27</v>
      </c>
      <c r="B3" s="4" t="s">
        <v>29</v>
      </c>
      <c r="C3" s="4" t="s">
        <v>30</v>
      </c>
      <c r="D3" s="4" t="s">
        <v>31</v>
      </c>
      <c r="E3" s="4" t="s">
        <v>73</v>
      </c>
      <c r="F3" s="4" t="s">
        <v>49</v>
      </c>
    </row>
    <row r="4" spans="1:6" x14ac:dyDescent="0.2">
      <c r="A4" s="2" t="s">
        <v>11</v>
      </c>
      <c r="B4" s="3">
        <v>33556.42</v>
      </c>
      <c r="C4" s="3">
        <v>16392.84</v>
      </c>
      <c r="D4" s="3">
        <v>49949.259999999995</v>
      </c>
      <c r="E4" s="3">
        <v>63135.16</v>
      </c>
      <c r="F4" s="3">
        <v>13185.900000000009</v>
      </c>
    </row>
    <row r="5" spans="1:6" x14ac:dyDescent="0.2">
      <c r="A5" s="2" t="s">
        <v>24</v>
      </c>
      <c r="B5" s="3">
        <v>20241.919999999998</v>
      </c>
      <c r="C5" s="3">
        <v>0</v>
      </c>
      <c r="D5" s="3">
        <v>20241.919999999998</v>
      </c>
      <c r="E5" s="3">
        <v>19632.990000000002</v>
      </c>
      <c r="F5" s="3">
        <v>-608.92999999999665</v>
      </c>
    </row>
    <row r="6" spans="1:6" x14ac:dyDescent="0.2">
      <c r="A6" s="2" t="s">
        <v>66</v>
      </c>
      <c r="B6" s="3">
        <v>0</v>
      </c>
      <c r="C6" s="3">
        <v>0</v>
      </c>
      <c r="D6" s="3">
        <v>0</v>
      </c>
      <c r="E6" s="3">
        <v>7200</v>
      </c>
      <c r="F6" s="3">
        <v>7200</v>
      </c>
    </row>
    <row r="7" spans="1:6" x14ac:dyDescent="0.2">
      <c r="A7" s="2" t="s">
        <v>69</v>
      </c>
      <c r="B7" s="3">
        <v>0</v>
      </c>
      <c r="C7" s="3">
        <v>0</v>
      </c>
      <c r="D7" s="3">
        <v>0</v>
      </c>
      <c r="E7" s="3">
        <v>6700</v>
      </c>
      <c r="F7" s="3">
        <v>6700</v>
      </c>
    </row>
    <row r="8" spans="1:6" x14ac:dyDescent="0.2">
      <c r="A8" s="2" t="s">
        <v>28</v>
      </c>
      <c r="B8" s="3">
        <v>53798.34</v>
      </c>
      <c r="C8" s="3">
        <v>16392.84</v>
      </c>
      <c r="D8" s="3">
        <v>70191.179999999993</v>
      </c>
      <c r="E8" s="3">
        <v>96668.150000000009</v>
      </c>
      <c r="F8" s="3">
        <v>26476.970000000016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9"/>
  <sheetViews>
    <sheetView workbookViewId="0">
      <selection activeCell="B24" sqref="B24"/>
    </sheetView>
  </sheetViews>
  <sheetFormatPr defaultRowHeight="12.75" x14ac:dyDescent="0.2"/>
  <cols>
    <col min="1" max="1" width="26.140625" bestFit="1" customWidth="1"/>
    <col min="2" max="2" width="23.85546875" bestFit="1" customWidth="1"/>
  </cols>
  <sheetData>
    <row r="3" spans="1:2" x14ac:dyDescent="0.2">
      <c r="A3" s="1" t="s">
        <v>27</v>
      </c>
      <c r="B3" t="s">
        <v>43</v>
      </c>
    </row>
    <row r="4" spans="1:2" x14ac:dyDescent="0.2">
      <c r="A4" s="2" t="s">
        <v>42</v>
      </c>
      <c r="B4" s="3">
        <v>5535.62</v>
      </c>
    </row>
    <row r="5" spans="1:2" x14ac:dyDescent="0.2">
      <c r="A5" s="2" t="s">
        <v>51</v>
      </c>
      <c r="B5" s="3">
        <v>4818.26</v>
      </c>
    </row>
    <row r="6" spans="1:2" x14ac:dyDescent="0.2">
      <c r="A6" s="2" t="s">
        <v>61</v>
      </c>
      <c r="B6" s="3">
        <v>1346.89</v>
      </c>
    </row>
    <row r="7" spans="1:2" x14ac:dyDescent="0.2">
      <c r="A7" s="2" t="s">
        <v>64</v>
      </c>
      <c r="B7" s="3">
        <v>4475</v>
      </c>
    </row>
    <row r="8" spans="1:2" x14ac:dyDescent="0.2">
      <c r="A8" s="2" t="s">
        <v>79</v>
      </c>
      <c r="B8" s="3">
        <v>4.0699999999999994</v>
      </c>
    </row>
    <row r="9" spans="1:2" x14ac:dyDescent="0.2">
      <c r="A9" s="2" t="s">
        <v>28</v>
      </c>
      <c r="B9" s="3">
        <v>16179.84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sqref="A1:J10"/>
    </sheetView>
  </sheetViews>
  <sheetFormatPr defaultRowHeight="12.75" x14ac:dyDescent="0.2"/>
  <cols>
    <col min="3" max="3" width="27.5703125" customWidth="1"/>
    <col min="5" max="5" width="10.42578125" bestFit="1" customWidth="1"/>
    <col min="10" max="10" width="15.140625" bestFit="1" customWidth="1"/>
  </cols>
  <sheetData>
    <row r="1" spans="1:10" x14ac:dyDescent="0.2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0</v>
      </c>
      <c r="G1" s="4" t="s">
        <v>2</v>
      </c>
      <c r="H1" s="4" t="s">
        <v>37</v>
      </c>
      <c r="I1" s="4" t="s">
        <v>38</v>
      </c>
      <c r="J1" s="4" t="s">
        <v>39</v>
      </c>
    </row>
    <row r="2" spans="1:10" x14ac:dyDescent="0.2">
      <c r="A2" s="4" t="s">
        <v>50</v>
      </c>
      <c r="B2" s="4" t="s">
        <v>40</v>
      </c>
      <c r="C2" s="4" t="s">
        <v>51</v>
      </c>
      <c r="D2" s="4" t="s">
        <v>41</v>
      </c>
      <c r="E2" s="8">
        <v>44553</v>
      </c>
      <c r="F2" s="4" t="s">
        <v>11</v>
      </c>
      <c r="G2" s="4" t="s">
        <v>13</v>
      </c>
      <c r="H2" s="4" t="s">
        <v>52</v>
      </c>
      <c r="I2" s="4" t="s">
        <v>53</v>
      </c>
      <c r="J2" s="5">
        <v>100</v>
      </c>
    </row>
    <row r="3" spans="1:10" x14ac:dyDescent="0.2">
      <c r="A3" s="4" t="s">
        <v>50</v>
      </c>
      <c r="B3" s="4" t="s">
        <v>40</v>
      </c>
      <c r="C3" s="4" t="s">
        <v>51</v>
      </c>
      <c r="D3" s="4" t="s">
        <v>54</v>
      </c>
      <c r="E3" s="8">
        <v>44553</v>
      </c>
      <c r="F3" s="4" t="s">
        <v>11</v>
      </c>
      <c r="G3" s="4" t="s">
        <v>13</v>
      </c>
      <c r="H3" s="4" t="s">
        <v>52</v>
      </c>
      <c r="I3" s="4" t="s">
        <v>53</v>
      </c>
      <c r="J3" s="6">
        <v>2033.24</v>
      </c>
    </row>
    <row r="4" spans="1:10" x14ac:dyDescent="0.2">
      <c r="A4" s="4" t="s">
        <v>50</v>
      </c>
      <c r="B4" s="4" t="s">
        <v>40</v>
      </c>
      <c r="C4" s="4" t="s">
        <v>51</v>
      </c>
      <c r="D4" s="4" t="s">
        <v>55</v>
      </c>
      <c r="E4" s="8">
        <v>44553</v>
      </c>
      <c r="F4" s="4" t="s">
        <v>11</v>
      </c>
      <c r="G4" s="4" t="s">
        <v>13</v>
      </c>
      <c r="H4" s="4" t="s">
        <v>52</v>
      </c>
      <c r="I4" s="4" t="s">
        <v>53</v>
      </c>
      <c r="J4" s="5">
        <v>2685.02</v>
      </c>
    </row>
    <row r="5" spans="1:10" x14ac:dyDescent="0.2">
      <c r="A5" s="4" t="s">
        <v>60</v>
      </c>
      <c r="B5" s="4" t="s">
        <v>40</v>
      </c>
      <c r="C5" s="4" t="s">
        <v>61</v>
      </c>
      <c r="D5" s="4" t="s">
        <v>41</v>
      </c>
      <c r="E5" s="8">
        <v>44728</v>
      </c>
      <c r="F5" s="4" t="s">
        <v>11</v>
      </c>
      <c r="G5" s="4" t="s">
        <v>13</v>
      </c>
      <c r="H5" s="4" t="s">
        <v>52</v>
      </c>
      <c r="I5" s="4" t="s">
        <v>53</v>
      </c>
      <c r="J5" s="6">
        <v>0.01</v>
      </c>
    </row>
    <row r="6" spans="1:10" x14ac:dyDescent="0.2">
      <c r="A6" s="4" t="s">
        <v>60</v>
      </c>
      <c r="B6" s="4" t="s">
        <v>40</v>
      </c>
      <c r="C6" s="4" t="s">
        <v>61</v>
      </c>
      <c r="D6" s="4" t="s">
        <v>62</v>
      </c>
      <c r="E6" s="8">
        <v>44728</v>
      </c>
      <c r="F6" s="4" t="s">
        <v>11</v>
      </c>
      <c r="G6" s="4" t="s">
        <v>13</v>
      </c>
      <c r="H6" s="4" t="s">
        <v>52</v>
      </c>
      <c r="I6" s="4" t="s">
        <v>53</v>
      </c>
      <c r="J6" s="6">
        <v>1346.88</v>
      </c>
    </row>
    <row r="7" spans="1:10" x14ac:dyDescent="0.2">
      <c r="A7" s="4" t="s">
        <v>63</v>
      </c>
      <c r="B7" s="4" t="s">
        <v>40</v>
      </c>
      <c r="C7" s="4" t="s">
        <v>64</v>
      </c>
      <c r="D7" s="4" t="s">
        <v>65</v>
      </c>
      <c r="E7" s="8">
        <v>44755</v>
      </c>
      <c r="F7" s="4" t="s">
        <v>11</v>
      </c>
      <c r="G7" s="4" t="s">
        <v>13</v>
      </c>
      <c r="H7" s="4" t="s">
        <v>47</v>
      </c>
      <c r="I7" s="4" t="s">
        <v>48</v>
      </c>
      <c r="J7" s="5">
        <v>4475</v>
      </c>
    </row>
    <row r="8" spans="1:10" x14ac:dyDescent="0.2">
      <c r="A8" s="4" t="s">
        <v>71</v>
      </c>
      <c r="B8" s="4" t="s">
        <v>40</v>
      </c>
      <c r="C8" s="4" t="s">
        <v>42</v>
      </c>
      <c r="D8" s="4" t="s">
        <v>72</v>
      </c>
      <c r="E8" s="8">
        <v>44936</v>
      </c>
      <c r="F8" s="4" t="s">
        <v>11</v>
      </c>
      <c r="G8" s="4" t="s">
        <v>13</v>
      </c>
      <c r="H8" s="4" t="s">
        <v>52</v>
      </c>
      <c r="I8" s="4" t="s">
        <v>53</v>
      </c>
      <c r="J8" s="6">
        <v>5535.62</v>
      </c>
    </row>
    <row r="9" spans="1:10" x14ac:dyDescent="0.2">
      <c r="A9" t="s">
        <v>78</v>
      </c>
      <c r="B9" t="s">
        <v>40</v>
      </c>
      <c r="C9" t="s">
        <v>79</v>
      </c>
      <c r="D9" t="s">
        <v>80</v>
      </c>
      <c r="E9">
        <v>45188</v>
      </c>
      <c r="F9" t="s">
        <v>11</v>
      </c>
      <c r="G9" t="s">
        <v>13</v>
      </c>
      <c r="H9" t="s">
        <v>81</v>
      </c>
      <c r="I9" t="s">
        <v>82</v>
      </c>
      <c r="J9">
        <v>0.01</v>
      </c>
    </row>
    <row r="10" spans="1:10" x14ac:dyDescent="0.2">
      <c r="A10" t="s">
        <v>78</v>
      </c>
      <c r="B10" t="s">
        <v>40</v>
      </c>
      <c r="C10" t="s">
        <v>79</v>
      </c>
      <c r="D10" t="s">
        <v>41</v>
      </c>
      <c r="E10">
        <v>45188</v>
      </c>
      <c r="F10" t="s">
        <v>11</v>
      </c>
      <c r="G10" t="s">
        <v>13</v>
      </c>
      <c r="H10" t="s">
        <v>81</v>
      </c>
      <c r="I10" t="s">
        <v>82</v>
      </c>
      <c r="J10">
        <v>4.0599999999999996</v>
      </c>
    </row>
  </sheetData>
  <autoFilter ref="A1:J8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tabSelected="1" workbookViewId="0">
      <selection activeCell="L26" sqref="L26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.140625" bestFit="1" customWidth="1"/>
    <col min="8" max="8" width="18.42578125" bestFit="1" customWidth="1"/>
    <col min="9" max="9" width="18.85546875" bestFit="1" customWidth="1"/>
    <col min="10" max="10" width="23.42578125" bestFit="1" customWidth="1"/>
    <col min="11" max="11" width="13.85546875" bestFit="1" customWidth="1"/>
    <col min="12" max="12" width="11.85546875" bestFit="1" customWidth="1"/>
    <col min="14" max="14" width="19.7109375" bestFit="1" customWidth="1"/>
  </cols>
  <sheetData>
    <row r="1" spans="1:1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44</v>
      </c>
      <c r="I1" s="4" t="s">
        <v>7</v>
      </c>
      <c r="J1" s="4" t="s">
        <v>8</v>
      </c>
      <c r="K1" s="4" t="s">
        <v>9</v>
      </c>
      <c r="L1" s="4" t="s">
        <v>10</v>
      </c>
      <c r="N1" t="s">
        <v>83</v>
      </c>
    </row>
    <row r="2" spans="1:14" x14ac:dyDescent="0.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56</v>
      </c>
      <c r="H2" s="5">
        <v>0</v>
      </c>
      <c r="I2" s="6">
        <v>114.95</v>
      </c>
      <c r="J2" s="5">
        <v>0</v>
      </c>
      <c r="K2" s="6">
        <v>-114.95</v>
      </c>
      <c r="L2" s="5">
        <v>0</v>
      </c>
      <c r="N2" s="6">
        <f>K2</f>
        <v>-114.95</v>
      </c>
    </row>
    <row r="3" spans="1:14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74</v>
      </c>
      <c r="H3" s="5">
        <v>0</v>
      </c>
      <c r="I3" s="6">
        <v>283.5</v>
      </c>
      <c r="J3" s="5">
        <v>0</v>
      </c>
      <c r="K3" s="6">
        <v>-283.5</v>
      </c>
      <c r="L3" s="5">
        <v>0</v>
      </c>
      <c r="N3" s="6">
        <f t="shared" ref="N3:N20" si="0">K3</f>
        <v>-283.5</v>
      </c>
    </row>
    <row r="4" spans="1:14" x14ac:dyDescent="0.2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45</v>
      </c>
      <c r="H4" s="6">
        <v>35675.01</v>
      </c>
      <c r="I4" s="5">
        <v>24750</v>
      </c>
      <c r="J4" s="5">
        <v>4475</v>
      </c>
      <c r="K4" s="6">
        <v>6450.01</v>
      </c>
      <c r="L4" s="7">
        <v>0.18079910839548499</v>
      </c>
      <c r="N4" s="6">
        <f t="shared" si="0"/>
        <v>6450.01</v>
      </c>
    </row>
    <row r="5" spans="1:14" x14ac:dyDescent="0.2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75</v>
      </c>
      <c r="H5" s="5">
        <v>0</v>
      </c>
      <c r="I5" s="6">
        <v>423.93</v>
      </c>
      <c r="J5" s="5">
        <v>0</v>
      </c>
      <c r="K5" s="6">
        <v>-423.93</v>
      </c>
      <c r="L5" s="5">
        <v>0</v>
      </c>
      <c r="N5" s="6">
        <f t="shared" si="0"/>
        <v>-423.93</v>
      </c>
    </row>
    <row r="6" spans="1:14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5">
        <v>5820</v>
      </c>
      <c r="I6" s="5">
        <v>0</v>
      </c>
      <c r="J6" s="5">
        <v>0</v>
      </c>
      <c r="K6" s="5">
        <v>5820</v>
      </c>
      <c r="L6" s="5">
        <v>1</v>
      </c>
      <c r="N6" s="6">
        <f t="shared" si="0"/>
        <v>5820</v>
      </c>
    </row>
    <row r="7" spans="1:14" x14ac:dyDescent="0.2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18</v>
      </c>
      <c r="H7" s="6">
        <v>19165.150000000001</v>
      </c>
      <c r="I7" s="6">
        <v>5581.33</v>
      </c>
      <c r="J7" s="6">
        <v>11913.77</v>
      </c>
      <c r="K7" s="6">
        <v>1670.05</v>
      </c>
      <c r="L7" s="7">
        <v>8.7139938899512895E-2</v>
      </c>
      <c r="N7" s="6">
        <f t="shared" si="0"/>
        <v>1670.05</v>
      </c>
    </row>
    <row r="8" spans="1:14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57</v>
      </c>
      <c r="H8" s="5">
        <v>0</v>
      </c>
      <c r="I8" s="6">
        <v>1689.54</v>
      </c>
      <c r="J8" s="5">
        <v>0</v>
      </c>
      <c r="K8" s="6">
        <v>-1689.54</v>
      </c>
      <c r="L8" s="5">
        <v>0</v>
      </c>
      <c r="N8" s="6">
        <f t="shared" si="0"/>
        <v>-1689.54</v>
      </c>
    </row>
    <row r="9" spans="1:14" x14ac:dyDescent="0.2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19</v>
      </c>
      <c r="H9" s="5">
        <v>75</v>
      </c>
      <c r="I9" s="6">
        <v>697.39</v>
      </c>
      <c r="J9" s="6">
        <v>4.07</v>
      </c>
      <c r="K9" s="6">
        <v>-626.46</v>
      </c>
      <c r="L9" s="7">
        <v>-8.3528000000000002</v>
      </c>
      <c r="N9" s="6">
        <f t="shared" si="0"/>
        <v>-626.46</v>
      </c>
    </row>
    <row r="10" spans="1:14" x14ac:dyDescent="0.2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76</v>
      </c>
      <c r="H10" s="5">
        <v>0</v>
      </c>
      <c r="I10" s="6">
        <v>15.78</v>
      </c>
      <c r="J10" s="5">
        <v>0</v>
      </c>
      <c r="K10" s="6">
        <v>-15.78</v>
      </c>
      <c r="L10" s="5">
        <v>0</v>
      </c>
      <c r="N10" s="6">
        <f t="shared" si="0"/>
        <v>-15.78</v>
      </c>
    </row>
    <row r="11" spans="1:14" x14ac:dyDescent="0.2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20</v>
      </c>
      <c r="H11" s="5">
        <v>2400</v>
      </c>
      <c r="I11" s="5">
        <v>0</v>
      </c>
      <c r="J11" s="5">
        <v>0</v>
      </c>
      <c r="K11" s="5">
        <v>2400</v>
      </c>
      <c r="L11" s="5">
        <v>1</v>
      </c>
      <c r="N11" s="6">
        <f t="shared" si="0"/>
        <v>2400</v>
      </c>
    </row>
    <row r="12" spans="1:14" x14ac:dyDescent="0.2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21</v>
      </c>
      <c r="G12" s="4" t="s">
        <v>22</v>
      </c>
      <c r="H12" s="5">
        <v>188177</v>
      </c>
      <c r="I12" s="6">
        <v>58863.6</v>
      </c>
      <c r="J12" s="5">
        <v>0</v>
      </c>
      <c r="K12" s="6">
        <v>129313.4</v>
      </c>
      <c r="L12" s="7">
        <v>0.68719025173108295</v>
      </c>
      <c r="N12" s="6"/>
    </row>
    <row r="13" spans="1:14" x14ac:dyDescent="0.2">
      <c r="A13" s="4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58</v>
      </c>
      <c r="G13" s="4" t="s">
        <v>59</v>
      </c>
      <c r="H13" s="5">
        <v>5640</v>
      </c>
      <c r="I13" s="5">
        <v>240</v>
      </c>
      <c r="J13" s="5">
        <v>0</v>
      </c>
      <c r="K13" s="5">
        <v>5400</v>
      </c>
      <c r="L13" s="7">
        <v>0.95744680851063801</v>
      </c>
      <c r="N13" s="6"/>
    </row>
    <row r="14" spans="1:14" x14ac:dyDescent="0.2">
      <c r="A14" s="4" t="s">
        <v>11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21</v>
      </c>
      <c r="G14" s="4" t="s">
        <v>23</v>
      </c>
      <c r="H14" s="5">
        <v>105191</v>
      </c>
      <c r="I14" s="6">
        <v>31786.34</v>
      </c>
      <c r="J14" s="5">
        <v>0</v>
      </c>
      <c r="K14" s="6">
        <v>73404.66</v>
      </c>
      <c r="L14" s="7">
        <v>0.69782262741109002</v>
      </c>
      <c r="N14" s="6"/>
    </row>
    <row r="15" spans="1:14" x14ac:dyDescent="0.2">
      <c r="A15" s="4" t="s">
        <v>66</v>
      </c>
      <c r="B15" s="4" t="s">
        <v>12</v>
      </c>
      <c r="C15" s="4" t="s">
        <v>67</v>
      </c>
      <c r="D15" s="4" t="s">
        <v>14</v>
      </c>
      <c r="E15" s="4" t="s">
        <v>15</v>
      </c>
      <c r="F15" s="4" t="s">
        <v>16</v>
      </c>
      <c r="G15" s="4" t="s">
        <v>68</v>
      </c>
      <c r="H15" s="5">
        <v>7200</v>
      </c>
      <c r="I15" s="5">
        <v>0</v>
      </c>
      <c r="J15" s="5">
        <v>0</v>
      </c>
      <c r="K15" s="5">
        <v>7200</v>
      </c>
      <c r="L15" s="5">
        <v>1</v>
      </c>
      <c r="N15" s="6">
        <f t="shared" si="0"/>
        <v>7200</v>
      </c>
    </row>
    <row r="16" spans="1:14" x14ac:dyDescent="0.2">
      <c r="A16" s="4" t="s">
        <v>69</v>
      </c>
      <c r="B16" s="4" t="s">
        <v>12</v>
      </c>
      <c r="C16" s="4" t="s">
        <v>70</v>
      </c>
      <c r="D16" s="4" t="s">
        <v>14</v>
      </c>
      <c r="E16" s="4" t="s">
        <v>15</v>
      </c>
      <c r="F16" s="4" t="s">
        <v>16</v>
      </c>
      <c r="G16" s="4" t="s">
        <v>68</v>
      </c>
      <c r="H16" s="5">
        <v>6700</v>
      </c>
      <c r="I16" s="5">
        <v>0</v>
      </c>
      <c r="J16" s="5">
        <v>0</v>
      </c>
      <c r="K16" s="5">
        <v>6700</v>
      </c>
      <c r="L16" s="5">
        <v>1</v>
      </c>
      <c r="N16" s="6">
        <f t="shared" si="0"/>
        <v>6700</v>
      </c>
    </row>
    <row r="17" spans="1:14" x14ac:dyDescent="0.2">
      <c r="A17" s="4" t="s">
        <v>24</v>
      </c>
      <c r="B17" s="4" t="s">
        <v>12</v>
      </c>
      <c r="C17" s="4" t="s">
        <v>25</v>
      </c>
      <c r="D17" s="4" t="s">
        <v>14</v>
      </c>
      <c r="E17" s="4" t="s">
        <v>15</v>
      </c>
      <c r="F17" s="4" t="s">
        <v>16</v>
      </c>
      <c r="G17" s="4" t="s">
        <v>77</v>
      </c>
      <c r="H17" s="5">
        <v>0</v>
      </c>
      <c r="I17" s="5">
        <v>609</v>
      </c>
      <c r="J17" s="5">
        <v>0</v>
      </c>
      <c r="K17" s="5">
        <v>-609</v>
      </c>
      <c r="L17" s="5">
        <v>0</v>
      </c>
      <c r="N17" s="6">
        <f t="shared" si="0"/>
        <v>-609</v>
      </c>
    </row>
    <row r="18" spans="1:14" x14ac:dyDescent="0.2">
      <c r="A18" s="4" t="s">
        <v>24</v>
      </c>
      <c r="B18" s="4" t="s">
        <v>12</v>
      </c>
      <c r="C18" s="4" t="s">
        <v>25</v>
      </c>
      <c r="D18" s="4" t="s">
        <v>14</v>
      </c>
      <c r="E18" s="4" t="s">
        <v>15</v>
      </c>
      <c r="F18" s="4" t="s">
        <v>16</v>
      </c>
      <c r="G18" s="4" t="s">
        <v>46</v>
      </c>
      <c r="H18" s="6">
        <v>19632.990000000002</v>
      </c>
      <c r="I18" s="6">
        <v>19632.919999999998</v>
      </c>
      <c r="J18" s="5">
        <v>0</v>
      </c>
      <c r="K18" s="6">
        <v>7.0000000000000007E-2</v>
      </c>
      <c r="L18" s="7">
        <v>3.5654273750457801E-6</v>
      </c>
      <c r="N18" s="6">
        <f t="shared" si="0"/>
        <v>7.0000000000000007E-2</v>
      </c>
    </row>
    <row r="19" spans="1:14" x14ac:dyDescent="0.2">
      <c r="A19" s="4" t="s">
        <v>24</v>
      </c>
      <c r="B19" s="4" t="s">
        <v>12</v>
      </c>
      <c r="C19" s="4" t="s">
        <v>25</v>
      </c>
      <c r="D19" s="4" t="s">
        <v>14</v>
      </c>
      <c r="E19" s="4" t="s">
        <v>15</v>
      </c>
      <c r="F19" s="4" t="s">
        <v>21</v>
      </c>
      <c r="G19" s="4" t="s">
        <v>26</v>
      </c>
      <c r="H19" s="5">
        <v>0</v>
      </c>
      <c r="I19" s="6">
        <v>20050.5</v>
      </c>
      <c r="J19" s="5">
        <v>0</v>
      </c>
      <c r="K19" s="6">
        <v>-20050.5</v>
      </c>
      <c r="L19" s="5">
        <v>0</v>
      </c>
      <c r="N19" s="6"/>
    </row>
    <row r="20" spans="1:14" x14ac:dyDescent="0.2">
      <c r="A20" s="4" t="s">
        <v>24</v>
      </c>
      <c r="B20" s="4" t="s">
        <v>12</v>
      </c>
      <c r="C20" s="4" t="s">
        <v>25</v>
      </c>
      <c r="D20" s="4" t="s">
        <v>14</v>
      </c>
      <c r="E20" s="4" t="s">
        <v>15</v>
      </c>
      <c r="F20" s="4" t="s">
        <v>21</v>
      </c>
      <c r="G20" s="4" t="s">
        <v>23</v>
      </c>
      <c r="H20" s="5">
        <v>0</v>
      </c>
      <c r="I20" s="6">
        <v>10827.27</v>
      </c>
      <c r="J20" s="5">
        <v>0</v>
      </c>
      <c r="K20" s="6">
        <v>-10827.27</v>
      </c>
      <c r="L20" s="5">
        <v>0</v>
      </c>
      <c r="N20" s="6"/>
    </row>
    <row r="23" spans="1:14" x14ac:dyDescent="0.2">
      <c r="K23" s="6"/>
      <c r="N23" s="6">
        <f>SUM(N2:N20)</f>
        <v>26476.97</v>
      </c>
    </row>
  </sheetData>
  <autoFilter ref="A1:L16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2023-11-02T23:20:39Z</dcterms:modified>
</cp:coreProperties>
</file>