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3820"/>
  <bookViews>
    <workbookView xWindow="480" yWindow="15" windowWidth="15120" windowHeight="9285"/>
  </bookViews>
  <sheets>
    <sheet name="Summary_Spend" sheetId="2" r:id="rId1"/>
    <sheet name="Summary_PO" sheetId="4" r:id="rId2"/>
    <sheet name="Data_Files&gt;&gt;&gt;&gt;" sheetId="5" r:id="rId3"/>
    <sheet name="Data" sheetId="1" r:id="rId4"/>
    <sheet name="Open_PO_Data" sheetId="3" r:id="rId5"/>
  </sheets>
  <calcPr calcId="145621"/>
  <pivotCaches>
    <pivotCache cacheId="0" r:id="rId6"/>
    <pivotCache cacheId="1" r:id="rId7"/>
  </pivotCaches>
  <webPublishing codePage="1252"/>
</workbook>
</file>

<file path=xl/calcChain.xml><?xml version="1.0" encoding="utf-8"?>
<calcChain xmlns="http://schemas.openxmlformats.org/spreadsheetml/2006/main">
  <c r="F28" i="2" l="1"/>
  <c r="F24" i="2"/>
</calcChain>
</file>

<file path=xl/sharedStrings.xml><?xml version="1.0" encoding="utf-8"?>
<sst xmlns="http://schemas.openxmlformats.org/spreadsheetml/2006/main" count="362" uniqueCount="90">
  <si>
    <t>Project ID</t>
  </si>
  <si>
    <t>Detail for Project Type</t>
  </si>
  <si>
    <t>Project Name</t>
  </si>
  <si>
    <t>Project Manager Name</t>
  </si>
  <si>
    <t>Direct Indirect External</t>
  </si>
  <si>
    <t>Grouped Accounts</t>
  </si>
  <si>
    <t>Description</t>
  </si>
  <si>
    <t>Total Budget Amount</t>
  </si>
  <si>
    <t>PTD Incurred Amount</t>
  </si>
  <si>
    <t>YTD Incurred Amount</t>
  </si>
  <si>
    <t>Commitment Total Amount</t>
  </si>
  <si>
    <t>Available Funds</t>
  </si>
  <si>
    <t>% Remaining</t>
  </si>
  <si>
    <t>901206.00</t>
  </si>
  <si>
    <t>IN-SITU INSTRUM</t>
  </si>
  <si>
    <t xml:space="preserve">Coastal Profiling Float </t>
  </si>
  <si>
    <t>Massion, Eugene I</t>
  </si>
  <si>
    <t>Direct</t>
  </si>
  <si>
    <t>Expense</t>
  </si>
  <si>
    <t>5030-000: Conference Fees/Registrat</t>
  </si>
  <si>
    <t>5130-000: OS - General</t>
  </si>
  <si>
    <t>5300-000: Supplies - Cmptr/Hdwr</t>
  </si>
  <si>
    <t>5310-000: Supplies - Cmptr/Sftwr</t>
  </si>
  <si>
    <t>5320-000: Supplies - Eng. Lab</t>
  </si>
  <si>
    <t>5330-000: Non-Capitalized Equipment</t>
  </si>
  <si>
    <t>5360-000: Supplies - General</t>
  </si>
  <si>
    <t>5420-000: Telephone/Data Comm</t>
  </si>
  <si>
    <t>5500-000: Travel - Domestic</t>
  </si>
  <si>
    <t>Wage/Fringe</t>
  </si>
  <si>
    <t>6000-000: Direct Labor</t>
  </si>
  <si>
    <t>Pool 1 : Fringe - Full</t>
  </si>
  <si>
    <t>901206.95</t>
  </si>
  <si>
    <t>500m Profiling FloatSN003</t>
  </si>
  <si>
    <t>5330-001: Equipment  - CIP</t>
  </si>
  <si>
    <t>5420-001: Telephone/Data Comm-CIP</t>
  </si>
  <si>
    <t>901206.96</t>
  </si>
  <si>
    <t>500m Profiling FloatSN002</t>
  </si>
  <si>
    <t>6000-001: Direct Labor - CIP</t>
  </si>
  <si>
    <t>Row Labels</t>
  </si>
  <si>
    <t>Grand Total</t>
  </si>
  <si>
    <t>Sum of YTD Incurred Amount</t>
  </si>
  <si>
    <t>Sum of Commitment Total Amount</t>
  </si>
  <si>
    <t>Sum of Total YTD and Committed</t>
  </si>
  <si>
    <t>Sum of Total Budget Amount</t>
  </si>
  <si>
    <t>Sum of Available Funds</t>
  </si>
  <si>
    <t>PO ID</t>
  </si>
  <si>
    <t>Vendor Name</t>
  </si>
  <si>
    <t>PO Line Description</t>
  </si>
  <si>
    <t>Order Date</t>
  </si>
  <si>
    <t>Account ID</t>
  </si>
  <si>
    <t>Account Name</t>
  </si>
  <si>
    <t>PO Open Amount</t>
  </si>
  <si>
    <t>PO-1710747</t>
  </si>
  <si>
    <t>Battery Specialties</t>
  </si>
  <si>
    <t>Freight</t>
  </si>
  <si>
    <t>5330-001</t>
  </si>
  <si>
    <t>Equipment  - CIP</t>
  </si>
  <si>
    <t>Self Supporting Battery Pack, 144X Panasonic NCR18</t>
  </si>
  <si>
    <t>PO-1711653</t>
  </si>
  <si>
    <t>Amex Plating, Inc.</t>
  </si>
  <si>
    <t>Anodize lot per Mil-A-8625F Type III Class I 20 mi</t>
  </si>
  <si>
    <t>Anodize 1 Housing per Mil-A-8625F Type III Class I</t>
  </si>
  <si>
    <t>PO-1810253</t>
  </si>
  <si>
    <t>Metocean Telematics</t>
  </si>
  <si>
    <t>5130-000</t>
  </si>
  <si>
    <t>OS - General</t>
  </si>
  <si>
    <t>Iridium Airtime calendar year 2017 Not to Exceed</t>
  </si>
  <si>
    <t>PO-1811027</t>
  </si>
  <si>
    <t>Inspired Energy LLC</t>
  </si>
  <si>
    <t>PH2059HD34 28.8 volt high capacity battery</t>
  </si>
  <si>
    <t>PO-1811280</t>
  </si>
  <si>
    <t>Centryco,Inc.</t>
  </si>
  <si>
    <t>Welded Bellows, 180mm OD, Inside Flange per attach</t>
  </si>
  <si>
    <t>PO-1811396</t>
  </si>
  <si>
    <t>Prunella Machine</t>
  </si>
  <si>
    <t>Sheave Base</t>
  </si>
  <si>
    <t>String Pot Angle Base</t>
  </si>
  <si>
    <t>Pump Mounting Plate</t>
  </si>
  <si>
    <t>EC90 Mounting Plate 3</t>
  </si>
  <si>
    <t>Inner Bellows Clamp Ring</t>
  </si>
  <si>
    <t>Inner Reservoir Upper Plate</t>
  </si>
  <si>
    <t>Bellows Inner Clamp, Upper</t>
  </si>
  <si>
    <t>Bellows Inner Clamp</t>
  </si>
  <si>
    <t>Inner Bellows Mtg Plate</t>
  </si>
  <si>
    <t>PO-1811403</t>
  </si>
  <si>
    <t>Welded Bellows, Polyurethane film  0.040</t>
  </si>
  <si>
    <t>Sum of PO Open Amount</t>
  </si>
  <si>
    <t>2/3 of Prunella PO</t>
  </si>
  <si>
    <t>Matlab Maintenance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</si>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</sst>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##"/>
    <numFmt numFmtId="165" formatCode="#,##0.########"/>
    <numFmt numFmtId="166" formatCode="mmm\ d\,\ yyyy\ h:mm:ss\ AM/PM"/>
  </numFmts>
  <fonts count="1" x14ac:knownFonts="1">
    <font>
      <sz val="10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3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4" fontId="0" fillId="0" borderId="0" xfId="0" applyNumberFormat="1"/>
    <xf numFmtId="166" fontId="0" fillId="0" borderId="0" xfId="0" applyNumberFormat="1"/>
    <xf numFmtId="0" fontId="0" fillId="0" borderId="0" xfId="0" applyAlignment="1">
      <alignment horizontal="left" indent="3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Chris Di Salvo" refreshedDate="43444.540332523145" createdVersion="4" refreshedVersion="4" minRefreshableVersion="3" recordCount="16">
  <cacheSource type="worksheet">
    <worksheetSource ref="A1:M17" sheet="Data"/>
  </cacheSource>
  <cacheFields count="14">
    <cacheField name="Project ID" numFmtId="0">
      <sharedItems count="3">
        <s v="901206.00"/>
        <s v="901206.95"/>
        <s v="901206.96"/>
      </sharedItems>
    </cacheField>
    <cacheField name="Detail for Project Type" numFmtId="0">
      <sharedItems/>
    </cacheField>
    <cacheField name="Project Name" numFmtId="0">
      <sharedItems count="3">
        <s v="Coastal Profiling Float "/>
        <s v="500m Profiling FloatSN003"/>
        <s v="500m Profiling FloatSN002"/>
      </sharedItems>
    </cacheField>
    <cacheField name="Project Manager Name" numFmtId="0">
      <sharedItems/>
    </cacheField>
    <cacheField name="Direct Indirect External" numFmtId="0">
      <sharedItems/>
    </cacheField>
    <cacheField name="Grouped Accounts" numFmtId="0">
      <sharedItems/>
    </cacheField>
    <cacheField name="Description" numFmtId="0">
      <sharedItems count="14">
        <s v="5030-000: Conference Fees/Registrat"/>
        <s v="5130-000: OS - General"/>
        <s v="5300-000: Supplies - Cmptr/Hdwr"/>
        <s v="5310-000: Supplies - Cmptr/Sftwr"/>
        <s v="5320-000: Supplies - Eng. Lab"/>
        <s v="5330-000: Non-Capitalized Equipment"/>
        <s v="5360-000: Supplies - General"/>
        <s v="5420-000: Telephone/Data Comm"/>
        <s v="5500-000: Travel - Domestic"/>
        <s v="6000-000: Direct Labor"/>
        <s v="Pool 1 : Fringe - Full"/>
        <s v="5330-001: Equipment  - CIP"/>
        <s v="5420-001: Telephone/Data Comm-CIP"/>
        <s v="6000-001: Direct Labor - CIP"/>
      </sharedItems>
    </cacheField>
    <cacheField name="Total Budget Amount" numFmtId="0">
      <sharedItems containsSemiMixedTypes="0" containsString="0" containsNumber="1" minValue="0" maxValue="198056.2"/>
    </cacheField>
    <cacheField name="PTD Incurred Amount" numFmtId="0">
      <sharedItems containsSemiMixedTypes="0" containsString="0" containsNumber="1" minValue="-1496.41" maxValue="134.29"/>
    </cacheField>
    <cacheField name="YTD Incurred Amount" numFmtId="0">
      <sharedItems containsSemiMixedTypes="0" containsString="0" containsNumber="1" minValue="0" maxValue="135694.29999999999"/>
    </cacheField>
    <cacheField name="Commitment Total Amount" numFmtId="0">
      <sharedItems containsSemiMixedTypes="0" containsString="0" containsNumber="1" minValue="0" maxValue="19484.32"/>
    </cacheField>
    <cacheField name="Available Funds" numFmtId="0">
      <sharedItems containsSemiMixedTypes="0" containsString="0" containsNumber="1" minValue="-135694.29999999999" maxValue="84462.94"/>
    </cacheField>
    <cacheField name="% Remaining" numFmtId="0">
      <sharedItems containsSemiMixedTypes="0" containsString="0" containsNumber="1" minValue="-124.563734939759" maxValue="1"/>
    </cacheField>
    <cacheField name="Total YTD and Committed" numFmtId="0" formula="'YTD Incurred Amount'+'Commitment Total Amount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Chris Di Salvo" refreshedDate="43444.544282523151" createdVersion="4" refreshedVersion="4" minRefreshableVersion="3" recordCount="25">
  <cacheSource type="worksheet">
    <worksheetSource ref="A1:I26" sheet="Open_PO_Data"/>
  </cacheSource>
  <cacheFields count="9">
    <cacheField name="PO ID" numFmtId="0">
      <sharedItems count="7">
        <s v="PO-1710747"/>
        <s v="PO-1711653"/>
        <s v="PO-1810253"/>
        <s v="PO-1811027"/>
        <s v="PO-1811280"/>
        <s v="PO-1811396"/>
        <s v="PO-1811403"/>
      </sharedItems>
    </cacheField>
    <cacheField name="Vendor Name" numFmtId="0">
      <sharedItems count="6">
        <s v="Battery Specialties"/>
        <s v="Amex Plating, Inc."/>
        <s v="Metocean Telematics"/>
        <s v="Inspired Energy LLC"/>
        <s v="Centryco,Inc."/>
        <s v="Prunella Machine"/>
      </sharedItems>
    </cacheField>
    <cacheField name="PO Line Description" numFmtId="0">
      <sharedItems/>
    </cacheField>
    <cacheField name="Order Date" numFmtId="166">
      <sharedItems containsSemiMixedTypes="0" containsNonDate="0" containsDate="1" containsString="0" minDate="2017-06-13T00:00:00" maxDate="2018-12-07T00:00:00"/>
    </cacheField>
    <cacheField name="Project ID" numFmtId="0">
      <sharedItems count="3">
        <s v="901206.96"/>
        <s v="901206.95"/>
        <s v="901206.00"/>
      </sharedItems>
    </cacheField>
    <cacheField name="Project Name" numFmtId="0">
      <sharedItems count="3">
        <s v="500m Profiling FloatSN002"/>
        <s v="500m Profiling FloatSN003"/>
        <s v="Coastal Profiling Float "/>
      </sharedItems>
    </cacheField>
    <cacheField name="Account ID" numFmtId="0">
      <sharedItems/>
    </cacheField>
    <cacheField name="Account Name" numFmtId="0">
      <sharedItems/>
    </cacheField>
    <cacheField name="PO Open Amount" numFmtId="0">
      <sharedItems containsSemiMixedTypes="0" containsString="0" containsNumber="1" minValue="0.01" maxValue="17175.34999999999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6">
  <r>
    <x v="0"/>
    <s v="IN-SITU INSTRUM"/>
    <x v="0"/>
    <s v="Massion, Eugene I"/>
    <s v="Direct"/>
    <s v="Expense"/>
    <x v="0"/>
    <n v="500"/>
    <n v="0"/>
    <n v="0"/>
    <n v="0"/>
    <n v="500"/>
    <n v="1"/>
  </r>
  <r>
    <x v="0"/>
    <s v="IN-SITU INSTRUM"/>
    <x v="0"/>
    <s v="Massion, Eugene I"/>
    <s v="Direct"/>
    <s v="Expense"/>
    <x v="1"/>
    <n v="83"/>
    <n v="134.29"/>
    <n v="2498.59"/>
    <n v="7923.2"/>
    <n v="-10338.790000000001"/>
    <n v="-124.563734939759"/>
  </r>
  <r>
    <x v="0"/>
    <s v="IN-SITU INSTRUM"/>
    <x v="0"/>
    <s v="Massion, Eugene I"/>
    <s v="Direct"/>
    <s v="Expense"/>
    <x v="2"/>
    <n v="0"/>
    <n v="0"/>
    <n v="282.05"/>
    <n v="0"/>
    <n v="-282.05"/>
    <n v="0"/>
  </r>
  <r>
    <x v="0"/>
    <s v="IN-SITU INSTRUM"/>
    <x v="0"/>
    <s v="Massion, Eugene I"/>
    <s v="Direct"/>
    <s v="Expense"/>
    <x v="3"/>
    <n v="6000"/>
    <n v="0"/>
    <n v="0"/>
    <n v="0"/>
    <n v="6000"/>
    <n v="1"/>
  </r>
  <r>
    <x v="0"/>
    <s v="IN-SITU INSTRUM"/>
    <x v="0"/>
    <s v="Massion, Eugene I"/>
    <s v="Direct"/>
    <s v="Expense"/>
    <x v="4"/>
    <n v="7500"/>
    <n v="0"/>
    <n v="2726.18"/>
    <n v="0"/>
    <n v="4773.82"/>
    <n v="0.63650933333333304"/>
  </r>
  <r>
    <x v="0"/>
    <s v="IN-SITU INSTRUM"/>
    <x v="0"/>
    <s v="Massion, Eugene I"/>
    <s v="Direct"/>
    <s v="Expense"/>
    <x v="5"/>
    <n v="882"/>
    <n v="0"/>
    <n v="2111.61"/>
    <n v="0"/>
    <n v="-1229.6099999999999"/>
    <n v="-1.3941156462585"/>
  </r>
  <r>
    <x v="0"/>
    <s v="IN-SITU INSTRUM"/>
    <x v="0"/>
    <s v="Massion, Eugene I"/>
    <s v="Direct"/>
    <s v="Expense"/>
    <x v="6"/>
    <n v="0"/>
    <n v="0"/>
    <n v="7523.15"/>
    <n v="0"/>
    <n v="-7523.15"/>
    <n v="0"/>
  </r>
  <r>
    <x v="0"/>
    <s v="IN-SITU INSTRUM"/>
    <x v="0"/>
    <s v="Massion, Eugene I"/>
    <s v="Direct"/>
    <s v="Expense"/>
    <x v="7"/>
    <n v="4800"/>
    <n v="0"/>
    <n v="0"/>
    <n v="0"/>
    <n v="4800"/>
    <n v="1"/>
  </r>
  <r>
    <x v="0"/>
    <s v="IN-SITU INSTRUM"/>
    <x v="0"/>
    <s v="Massion, Eugene I"/>
    <s v="Direct"/>
    <s v="Expense"/>
    <x v="8"/>
    <n v="3000"/>
    <n v="0"/>
    <n v="60.78"/>
    <n v="0"/>
    <n v="2939.22"/>
    <n v="0.97974000000000006"/>
  </r>
  <r>
    <x v="0"/>
    <s v="IN-SITU INSTRUM"/>
    <x v="0"/>
    <s v="Massion, Eugene I"/>
    <s v="Direct"/>
    <s v="Wage/Fringe"/>
    <x v="9"/>
    <n v="198056.2"/>
    <n v="0"/>
    <n v="113593.26"/>
    <n v="0"/>
    <n v="84462.94"/>
    <n v="0.42645945948675201"/>
  </r>
  <r>
    <x v="0"/>
    <s v="IN-SITU INSTRUM"/>
    <x v="0"/>
    <s v="Massion, Eugene I"/>
    <s v="Direct"/>
    <s v="Wage/Fringe"/>
    <x v="10"/>
    <n v="115862.89"/>
    <n v="-1252.68"/>
    <n v="63032.9"/>
    <n v="0"/>
    <n v="52829.99"/>
    <n v="0.45596989683236799"/>
  </r>
  <r>
    <x v="1"/>
    <s v="IN-SITU INSTRUM"/>
    <x v="1"/>
    <s v="Massion, Eugene I"/>
    <s v="Direct"/>
    <s v="Expense"/>
    <x v="11"/>
    <n v="21069.54"/>
    <n v="0"/>
    <n v="20959.04"/>
    <n v="2827.01"/>
    <n v="-2716.51"/>
    <n v="-0.128930674328913"/>
  </r>
  <r>
    <x v="1"/>
    <s v="IN-SITU INSTRUM"/>
    <x v="1"/>
    <s v="Massion, Eugene I"/>
    <s v="Direct"/>
    <s v="Expense"/>
    <x v="12"/>
    <n v="0"/>
    <n v="0"/>
    <n v="30"/>
    <n v="0"/>
    <n v="-30"/>
    <n v="0"/>
  </r>
  <r>
    <x v="2"/>
    <s v="IN-SITU INSTRUM"/>
    <x v="2"/>
    <s v="Massion, Eugene I"/>
    <s v="Direct"/>
    <s v="Expense"/>
    <x v="11"/>
    <n v="25161.439999999999"/>
    <n v="0"/>
    <n v="7217.17"/>
    <n v="19484.32"/>
    <n v="-1540.05"/>
    <n v="-6.1206751282915403E-2"/>
  </r>
  <r>
    <x v="2"/>
    <s v="IN-SITU INSTRUM"/>
    <x v="2"/>
    <s v="Massion, Eugene I"/>
    <s v="Direct"/>
    <s v="Wage/Fringe"/>
    <x v="13"/>
    <n v="0"/>
    <n v="0"/>
    <n v="135694.29999999999"/>
    <n v="0"/>
    <n v="-135694.29999999999"/>
    <n v="0"/>
  </r>
  <r>
    <x v="2"/>
    <s v="IN-SITU INSTRUM"/>
    <x v="2"/>
    <s v="Massion, Eugene I"/>
    <s v="Direct"/>
    <s v="Wage/Fringe"/>
    <x v="10"/>
    <n v="0"/>
    <n v="-1496.41"/>
    <n v="75296.77"/>
    <n v="0"/>
    <n v="-75296.77"/>
    <n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25">
  <r>
    <x v="0"/>
    <x v="0"/>
    <s v="Freight"/>
    <d v="2017-06-13T00:00:00"/>
    <x v="0"/>
    <x v="0"/>
    <s v="5330-001"/>
    <s v="Equipment  - CIP"/>
    <n v="100"/>
  </r>
  <r>
    <x v="0"/>
    <x v="0"/>
    <s v="Self Supporting Battery Pack, 144X Panasonic NCR18"/>
    <d v="2017-06-13T00:00:00"/>
    <x v="0"/>
    <x v="0"/>
    <s v="5330-001"/>
    <s v="Equipment  - CIP"/>
    <n v="17175.349999999999"/>
  </r>
  <r>
    <x v="1"/>
    <x v="1"/>
    <s v="Freight"/>
    <d v="2017-12-19T00:00:00"/>
    <x v="1"/>
    <x v="1"/>
    <s v="5330-001"/>
    <s v="Equipment  - CIP"/>
    <n v="50"/>
  </r>
  <r>
    <x v="1"/>
    <x v="1"/>
    <s v="Anodize lot per Mil-A-8625F Type III Class I 20 mi"/>
    <d v="2017-12-19T00:00:00"/>
    <x v="1"/>
    <x v="1"/>
    <s v="5330-001"/>
    <s v="Equipment  - CIP"/>
    <n v="425"/>
  </r>
  <r>
    <x v="1"/>
    <x v="1"/>
    <s v="Anodize 1 Housing per Mil-A-8625F Type III Class I"/>
    <d v="2017-12-19T00:00:00"/>
    <x v="1"/>
    <x v="1"/>
    <s v="5330-001"/>
    <s v="Equipment  - CIP"/>
    <n v="440"/>
  </r>
  <r>
    <x v="2"/>
    <x v="2"/>
    <s v="Freight"/>
    <d v="2018-02-08T00:00:00"/>
    <x v="2"/>
    <x v="2"/>
    <s v="5130-000"/>
    <s v="OS - General"/>
    <n v="0.01"/>
  </r>
  <r>
    <x v="2"/>
    <x v="2"/>
    <s v="Iridium Airtime calendar year 2017 Not to Exceed"/>
    <d v="2018-02-08T00:00:00"/>
    <x v="2"/>
    <x v="2"/>
    <s v="5130-000"/>
    <s v="OS - General"/>
    <n v="3271.92"/>
  </r>
  <r>
    <x v="3"/>
    <x v="3"/>
    <s v="Freight"/>
    <d v="2018-09-14T00:00:00"/>
    <x v="1"/>
    <x v="1"/>
    <s v="5330-001"/>
    <s v="Equipment  - CIP"/>
    <n v="50"/>
  </r>
  <r>
    <x v="3"/>
    <x v="3"/>
    <s v="Freight"/>
    <d v="2018-09-14T00:00:00"/>
    <x v="0"/>
    <x v="0"/>
    <s v="5330-001"/>
    <s v="Equipment  - CIP"/>
    <n v="50"/>
  </r>
  <r>
    <x v="3"/>
    <x v="3"/>
    <s v="PH2059HD34 28.8 volt high capacity battery"/>
    <d v="2018-09-14T00:00:00"/>
    <x v="0"/>
    <x v="0"/>
    <s v="5330-001"/>
    <s v="Equipment  - CIP"/>
    <n v="1056.25"/>
  </r>
  <r>
    <x v="3"/>
    <x v="3"/>
    <s v="PH2059HD34 28.8 volt high capacity battery"/>
    <d v="2018-09-14T00:00:00"/>
    <x v="1"/>
    <x v="1"/>
    <s v="5330-001"/>
    <s v="Equipment  - CIP"/>
    <n v="1056.25"/>
  </r>
  <r>
    <x v="4"/>
    <x v="4"/>
    <s v="Freight"/>
    <d v="2018-11-13T00:00:00"/>
    <x v="0"/>
    <x v="0"/>
    <s v="5330-001"/>
    <s v="Equipment  - CIP"/>
    <n v="50"/>
  </r>
  <r>
    <x v="4"/>
    <x v="4"/>
    <s v="Welded Bellows, 180mm OD, Inside Flange per attach"/>
    <d v="2018-11-13T00:00:00"/>
    <x v="0"/>
    <x v="0"/>
    <s v="5330-001"/>
    <s v="Equipment  - CIP"/>
    <n v="1052.72"/>
  </r>
  <r>
    <x v="5"/>
    <x v="5"/>
    <s v="Freight"/>
    <d v="2018-12-04T00:00:00"/>
    <x v="2"/>
    <x v="2"/>
    <s v="5130-000"/>
    <s v="OS - General"/>
    <n v="15"/>
  </r>
  <r>
    <x v="5"/>
    <x v="5"/>
    <s v="Sheave Base"/>
    <d v="2018-12-04T00:00:00"/>
    <x v="2"/>
    <x v="2"/>
    <s v="5130-000"/>
    <s v="OS - General"/>
    <n v="288.77"/>
  </r>
  <r>
    <x v="5"/>
    <x v="5"/>
    <s v="String Pot Angle Base"/>
    <d v="2018-12-04T00:00:00"/>
    <x v="2"/>
    <x v="2"/>
    <s v="5130-000"/>
    <s v="OS - General"/>
    <n v="319.37"/>
  </r>
  <r>
    <x v="5"/>
    <x v="5"/>
    <s v="Pump Mounting Plate"/>
    <d v="2018-12-04T00:00:00"/>
    <x v="2"/>
    <x v="2"/>
    <s v="5130-000"/>
    <s v="OS - General"/>
    <n v="319.37"/>
  </r>
  <r>
    <x v="5"/>
    <x v="5"/>
    <s v="EC90 Mounting Plate 3"/>
    <d v="2018-12-04T00:00:00"/>
    <x v="2"/>
    <x v="2"/>
    <s v="5130-000"/>
    <s v="OS - General"/>
    <n v="355.58"/>
  </r>
  <r>
    <x v="5"/>
    <x v="5"/>
    <s v="Inner Bellows Clamp Ring"/>
    <d v="2018-12-04T00:00:00"/>
    <x v="2"/>
    <x v="2"/>
    <s v="5130-000"/>
    <s v="OS - General"/>
    <n v="362.04"/>
  </r>
  <r>
    <x v="5"/>
    <x v="5"/>
    <s v="Inner Reservoir Upper Plate"/>
    <d v="2018-12-04T00:00:00"/>
    <x v="2"/>
    <x v="2"/>
    <s v="5130-000"/>
    <s v="OS - General"/>
    <n v="594.78"/>
  </r>
  <r>
    <x v="5"/>
    <x v="5"/>
    <s v="Bellows Inner Clamp, Upper"/>
    <d v="2018-12-04T00:00:00"/>
    <x v="2"/>
    <x v="2"/>
    <s v="5130-000"/>
    <s v="OS - General"/>
    <n v="689.6"/>
  </r>
  <r>
    <x v="5"/>
    <x v="5"/>
    <s v="Bellows Inner Clamp"/>
    <d v="2018-12-04T00:00:00"/>
    <x v="2"/>
    <x v="2"/>
    <s v="5130-000"/>
    <s v="OS - General"/>
    <n v="711.15"/>
  </r>
  <r>
    <x v="5"/>
    <x v="5"/>
    <s v="Inner Bellows Mtg Plate"/>
    <d v="2018-12-04T00:00:00"/>
    <x v="2"/>
    <x v="2"/>
    <s v="5130-000"/>
    <s v="OS - General"/>
    <n v="995.61"/>
  </r>
  <r>
    <x v="6"/>
    <x v="4"/>
    <s v="Freight"/>
    <d v="2018-12-06T00:00:00"/>
    <x v="1"/>
    <x v="1"/>
    <s v="5330-001"/>
    <s v="Equipment  - CIP"/>
    <n v="50"/>
  </r>
  <r>
    <x v="6"/>
    <x v="4"/>
    <s v="Welded Bellows, Polyurethane film  0.040"/>
    <d v="2018-12-06T00:00:00"/>
    <x v="1"/>
    <x v="1"/>
    <s v="5330-001"/>
    <s v="Equipment  - CIP"/>
    <n v="755.7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PivotTable3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3:F22" firstHeaderRow="0" firstDataRow="1" firstDataCol="1"/>
  <pivotFields count="14">
    <pivotField axis="axisRow" showAll="0">
      <items count="4">
        <item x="0"/>
        <item x="1"/>
        <item x="2"/>
        <item t="default"/>
      </items>
    </pivotField>
    <pivotField showAll="0"/>
    <pivotField axis="axisRow" showAll="0">
      <items count="4">
        <item x="2"/>
        <item x="1"/>
        <item x="0"/>
        <item t="default"/>
      </items>
    </pivotField>
    <pivotField showAll="0"/>
    <pivotField showAll="0"/>
    <pivotField showAll="0"/>
    <pivotField axis="axisRow" showAll="0">
      <items count="15">
        <item x="0"/>
        <item x="1"/>
        <item x="2"/>
        <item x="3"/>
        <item x="4"/>
        <item x="5"/>
        <item x="11"/>
        <item x="6"/>
        <item x="7"/>
        <item x="12"/>
        <item x="8"/>
        <item h="1" x="9"/>
        <item h="1" x="13"/>
        <item h="1" x="10"/>
        <item t="default"/>
      </items>
    </pivotField>
    <pivotField dataField="1" showAll="0"/>
    <pivotField showAll="0"/>
    <pivotField dataField="1" showAll="0"/>
    <pivotField dataField="1" showAll="0"/>
    <pivotField dataField="1" showAll="0"/>
    <pivotField showAll="0"/>
    <pivotField dataField="1" dragToRow="0" dragToCol="0" dragToPage="0" showAll="0" defaultSubtotal="0"/>
  </pivotFields>
  <rowFields count="3">
    <field x="0"/>
    <field x="2"/>
    <field x="6"/>
  </rowFields>
  <rowItems count="19">
    <i>
      <x/>
    </i>
    <i r="1">
      <x v="2"/>
    </i>
    <i r="2">
      <x/>
    </i>
    <i r="2">
      <x v="1"/>
    </i>
    <i r="2">
      <x v="2"/>
    </i>
    <i r="2">
      <x v="3"/>
    </i>
    <i r="2">
      <x v="4"/>
    </i>
    <i r="2">
      <x v="5"/>
    </i>
    <i r="2">
      <x v="7"/>
    </i>
    <i r="2">
      <x v="8"/>
    </i>
    <i r="2">
      <x v="10"/>
    </i>
    <i>
      <x v="1"/>
    </i>
    <i r="1">
      <x v="1"/>
    </i>
    <i r="2">
      <x v="6"/>
    </i>
    <i r="2">
      <x v="9"/>
    </i>
    <i>
      <x v="2"/>
    </i>
    <i r="1">
      <x/>
    </i>
    <i r="2">
      <x v="6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Sum of YTD Incurred Amount" fld="9" baseField="0" baseItem="0" numFmtId="4"/>
    <dataField name="Sum of Commitment Total Amount" fld="10" baseField="0" baseItem="0" numFmtId="4"/>
    <dataField name="Sum of Total YTD and Committed" fld="13" baseField="0" baseItem="0" numFmtId="4"/>
    <dataField name="Sum of Total Budget Amount" fld="7" baseField="0" baseItem="0" numFmtId="4"/>
    <dataField name="Sum of Available Funds" fld="11" baseField="6" baseItem="0" numFmtId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4" cacheId="1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3:B26" firstHeaderRow="1" firstDataRow="1" firstDataCol="1"/>
  <pivotFields count="9">
    <pivotField axis="axisRow" showAll="0">
      <items count="8">
        <item x="0"/>
        <item x="1"/>
        <item x="2"/>
        <item x="3"/>
        <item x="4"/>
        <item x="5"/>
        <item x="6"/>
        <item t="default"/>
      </items>
    </pivotField>
    <pivotField axis="axisRow" showAll="0">
      <items count="7">
        <item x="1"/>
        <item x="0"/>
        <item x="4"/>
        <item x="3"/>
        <item x="2"/>
        <item x="5"/>
        <item t="default"/>
      </items>
    </pivotField>
    <pivotField showAll="0"/>
    <pivotField numFmtId="166" showAll="0"/>
    <pivotField axis="axisRow" showAll="0">
      <items count="4">
        <item x="2"/>
        <item x="1"/>
        <item x="0"/>
        <item t="default"/>
      </items>
    </pivotField>
    <pivotField axis="axisRow" showAll="0">
      <items count="4">
        <item x="0"/>
        <item x="1"/>
        <item x="2"/>
        <item t="default"/>
      </items>
    </pivotField>
    <pivotField showAll="0"/>
    <pivotField showAll="0"/>
    <pivotField dataField="1" showAll="0"/>
  </pivotFields>
  <rowFields count="4">
    <field x="4"/>
    <field x="5"/>
    <field x="0"/>
    <field x="1"/>
  </rowFields>
  <rowItems count="23">
    <i>
      <x/>
    </i>
    <i r="1">
      <x v="2"/>
    </i>
    <i r="2">
      <x v="2"/>
    </i>
    <i r="3">
      <x v="4"/>
    </i>
    <i r="2">
      <x v="5"/>
    </i>
    <i r="3">
      <x v="5"/>
    </i>
    <i>
      <x v="1"/>
    </i>
    <i r="1">
      <x v="1"/>
    </i>
    <i r="2">
      <x v="1"/>
    </i>
    <i r="3">
      <x/>
    </i>
    <i r="2">
      <x v="3"/>
    </i>
    <i r="3">
      <x v="3"/>
    </i>
    <i r="2">
      <x v="6"/>
    </i>
    <i r="3">
      <x v="2"/>
    </i>
    <i>
      <x v="2"/>
    </i>
    <i r="1">
      <x/>
    </i>
    <i r="2">
      <x/>
    </i>
    <i r="3">
      <x v="1"/>
    </i>
    <i r="2">
      <x v="3"/>
    </i>
    <i r="3">
      <x v="3"/>
    </i>
    <i r="2">
      <x v="4"/>
    </i>
    <i r="3">
      <x v="2"/>
    </i>
    <i t="grand">
      <x/>
    </i>
  </rowItems>
  <colItems count="1">
    <i/>
  </colItems>
  <dataFields count="1">
    <dataField name="Sum of PO Open Amount" fld="8" baseField="4" baseItem="0" numFmtId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8"/>
  <sheetViews>
    <sheetView tabSelected="1" workbookViewId="0">
      <selection activeCell="F31" sqref="F31"/>
    </sheetView>
  </sheetViews>
  <sheetFormatPr defaultRowHeight="12.75" x14ac:dyDescent="0.2"/>
  <cols>
    <col min="1" max="1" width="40" bestFit="1" customWidth="1"/>
    <col min="2" max="2" width="28.42578125" bestFit="1" customWidth="1"/>
    <col min="3" max="3" width="33" bestFit="1" customWidth="1"/>
    <col min="4" max="4" width="31.7109375" bestFit="1" customWidth="1"/>
    <col min="5" max="5" width="28" bestFit="1" customWidth="1"/>
    <col min="6" max="6" width="22.5703125" bestFit="1" customWidth="1"/>
  </cols>
  <sheetData>
    <row r="3" spans="1:7" x14ac:dyDescent="0.2">
      <c r="A3" s="4" t="s">
        <v>38</v>
      </c>
      <c r="B3" t="s">
        <v>40</v>
      </c>
      <c r="C3" t="s">
        <v>41</v>
      </c>
      <c r="D3" t="s">
        <v>42</v>
      </c>
      <c r="E3" t="s">
        <v>43</v>
      </c>
      <c r="F3" t="s">
        <v>44</v>
      </c>
    </row>
    <row r="4" spans="1:7" x14ac:dyDescent="0.2">
      <c r="A4" s="5" t="s">
        <v>13</v>
      </c>
      <c r="B4" s="8">
        <v>15202.36</v>
      </c>
      <c r="C4" s="8">
        <v>7923.2</v>
      </c>
      <c r="D4" s="8">
        <v>23125.56</v>
      </c>
      <c r="E4" s="8">
        <v>22765</v>
      </c>
      <c r="F4" s="8">
        <v>-360.55999999999995</v>
      </c>
      <c r="G4" s="8"/>
    </row>
    <row r="5" spans="1:7" x14ac:dyDescent="0.2">
      <c r="A5" s="6" t="s">
        <v>15</v>
      </c>
      <c r="B5" s="8">
        <v>15202.36</v>
      </c>
      <c r="C5" s="8">
        <v>7923.2</v>
      </c>
      <c r="D5" s="8">
        <v>23125.56</v>
      </c>
      <c r="E5" s="8">
        <v>22765</v>
      </c>
      <c r="F5" s="8">
        <v>-360.55999999999995</v>
      </c>
      <c r="G5" s="8"/>
    </row>
    <row r="6" spans="1:7" x14ac:dyDescent="0.2">
      <c r="A6" s="7" t="s">
        <v>19</v>
      </c>
      <c r="B6" s="8">
        <v>0</v>
      </c>
      <c r="C6" s="8">
        <v>0</v>
      </c>
      <c r="D6" s="8">
        <v>0</v>
      </c>
      <c r="E6" s="8">
        <v>500</v>
      </c>
      <c r="F6" s="8">
        <v>500</v>
      </c>
      <c r="G6" s="8"/>
    </row>
    <row r="7" spans="1:7" x14ac:dyDescent="0.2">
      <c r="A7" s="7" t="s">
        <v>20</v>
      </c>
      <c r="B7" s="8">
        <v>2498.59</v>
      </c>
      <c r="C7" s="8">
        <v>7923.2</v>
      </c>
      <c r="D7" s="8">
        <v>10421.790000000001</v>
      </c>
      <c r="E7" s="8">
        <v>83</v>
      </c>
      <c r="F7" s="8">
        <v>-10338.790000000001</v>
      </c>
      <c r="G7" s="8"/>
    </row>
    <row r="8" spans="1:7" x14ac:dyDescent="0.2">
      <c r="A8" s="7" t="s">
        <v>21</v>
      </c>
      <c r="B8" s="8">
        <v>282.05</v>
      </c>
      <c r="C8" s="8">
        <v>0</v>
      </c>
      <c r="D8" s="8">
        <v>282.05</v>
      </c>
      <c r="E8" s="8">
        <v>0</v>
      </c>
      <c r="F8" s="8">
        <v>-282.05</v>
      </c>
      <c r="G8" s="8"/>
    </row>
    <row r="9" spans="1:7" x14ac:dyDescent="0.2">
      <c r="A9" s="7" t="s">
        <v>22</v>
      </c>
      <c r="B9" s="8">
        <v>0</v>
      </c>
      <c r="C9" s="8">
        <v>0</v>
      </c>
      <c r="D9" s="8">
        <v>0</v>
      </c>
      <c r="E9" s="8">
        <v>6000</v>
      </c>
      <c r="F9" s="8">
        <v>6000</v>
      </c>
      <c r="G9" s="8"/>
    </row>
    <row r="10" spans="1:7" x14ac:dyDescent="0.2">
      <c r="A10" s="7" t="s">
        <v>23</v>
      </c>
      <c r="B10" s="8">
        <v>2726.18</v>
      </c>
      <c r="C10" s="8">
        <v>0</v>
      </c>
      <c r="D10" s="8">
        <v>2726.18</v>
      </c>
      <c r="E10" s="8">
        <v>7500</v>
      </c>
      <c r="F10" s="8">
        <v>4773.82</v>
      </c>
      <c r="G10" s="8"/>
    </row>
    <row r="11" spans="1:7" x14ac:dyDescent="0.2">
      <c r="A11" s="7" t="s">
        <v>24</v>
      </c>
      <c r="B11" s="8">
        <v>2111.61</v>
      </c>
      <c r="C11" s="8">
        <v>0</v>
      </c>
      <c r="D11" s="8">
        <v>2111.61</v>
      </c>
      <c r="E11" s="8">
        <v>882</v>
      </c>
      <c r="F11" s="8">
        <v>-1229.6099999999999</v>
      </c>
      <c r="G11" s="8"/>
    </row>
    <row r="12" spans="1:7" x14ac:dyDescent="0.2">
      <c r="A12" s="7" t="s">
        <v>25</v>
      </c>
      <c r="B12" s="8">
        <v>7523.15</v>
      </c>
      <c r="C12" s="8">
        <v>0</v>
      </c>
      <c r="D12" s="8">
        <v>7523.15</v>
      </c>
      <c r="E12" s="8">
        <v>0</v>
      </c>
      <c r="F12" s="8">
        <v>-7523.15</v>
      </c>
      <c r="G12" s="8"/>
    </row>
    <row r="13" spans="1:7" x14ac:dyDescent="0.2">
      <c r="A13" s="7" t="s">
        <v>26</v>
      </c>
      <c r="B13" s="8">
        <v>0</v>
      </c>
      <c r="C13" s="8">
        <v>0</v>
      </c>
      <c r="D13" s="8">
        <v>0</v>
      </c>
      <c r="E13" s="8">
        <v>4800</v>
      </c>
      <c r="F13" s="8">
        <v>4800</v>
      </c>
      <c r="G13" s="8"/>
    </row>
    <row r="14" spans="1:7" x14ac:dyDescent="0.2">
      <c r="A14" s="7" t="s">
        <v>27</v>
      </c>
      <c r="B14" s="8">
        <v>60.78</v>
      </c>
      <c r="C14" s="8">
        <v>0</v>
      </c>
      <c r="D14" s="8">
        <v>60.78</v>
      </c>
      <c r="E14" s="8">
        <v>3000</v>
      </c>
      <c r="F14" s="8">
        <v>2939.22</v>
      </c>
      <c r="G14" s="8"/>
    </row>
    <row r="15" spans="1:7" x14ac:dyDescent="0.2">
      <c r="A15" s="5" t="s">
        <v>31</v>
      </c>
      <c r="B15" s="8">
        <v>20989.040000000001</v>
      </c>
      <c r="C15" s="8">
        <v>2827.01</v>
      </c>
      <c r="D15" s="8">
        <v>23816.050000000003</v>
      </c>
      <c r="E15" s="8">
        <v>21069.54</v>
      </c>
      <c r="F15" s="8">
        <v>-2746.51</v>
      </c>
      <c r="G15" s="8"/>
    </row>
    <row r="16" spans="1:7" x14ac:dyDescent="0.2">
      <c r="A16" s="6" t="s">
        <v>32</v>
      </c>
      <c r="B16" s="8">
        <v>20989.040000000001</v>
      </c>
      <c r="C16" s="8">
        <v>2827.01</v>
      </c>
      <c r="D16" s="8">
        <v>23816.050000000003</v>
      </c>
      <c r="E16" s="8">
        <v>21069.54</v>
      </c>
      <c r="F16" s="8">
        <v>-2746.51</v>
      </c>
      <c r="G16" s="8"/>
    </row>
    <row r="17" spans="1:7" x14ac:dyDescent="0.2">
      <c r="A17" s="7" t="s">
        <v>33</v>
      </c>
      <c r="B17" s="8">
        <v>20959.04</v>
      </c>
      <c r="C17" s="8">
        <v>2827.01</v>
      </c>
      <c r="D17" s="8">
        <v>23786.050000000003</v>
      </c>
      <c r="E17" s="8">
        <v>21069.54</v>
      </c>
      <c r="F17" s="8">
        <v>-2716.51</v>
      </c>
      <c r="G17" s="8"/>
    </row>
    <row r="18" spans="1:7" x14ac:dyDescent="0.2">
      <c r="A18" s="7" t="s">
        <v>34</v>
      </c>
      <c r="B18" s="8">
        <v>30</v>
      </c>
      <c r="C18" s="8">
        <v>0</v>
      </c>
      <c r="D18" s="8">
        <v>30</v>
      </c>
      <c r="E18" s="8">
        <v>0</v>
      </c>
      <c r="F18" s="8">
        <v>-30</v>
      </c>
      <c r="G18" s="8"/>
    </row>
    <row r="19" spans="1:7" x14ac:dyDescent="0.2">
      <c r="A19" s="5" t="s">
        <v>35</v>
      </c>
      <c r="B19" s="8">
        <v>7217.17</v>
      </c>
      <c r="C19" s="8">
        <v>19484.32</v>
      </c>
      <c r="D19" s="8">
        <v>26701.489999999998</v>
      </c>
      <c r="E19" s="8">
        <v>25161.439999999999</v>
      </c>
      <c r="F19" s="8">
        <v>-1540.05</v>
      </c>
      <c r="G19" s="8"/>
    </row>
    <row r="20" spans="1:7" x14ac:dyDescent="0.2">
      <c r="A20" s="6" t="s">
        <v>36</v>
      </c>
      <c r="B20" s="8">
        <v>7217.17</v>
      </c>
      <c r="C20" s="8">
        <v>19484.32</v>
      </c>
      <c r="D20" s="8">
        <v>26701.489999999998</v>
      </c>
      <c r="E20" s="8">
        <v>25161.439999999999</v>
      </c>
      <c r="F20" s="8">
        <v>-1540.05</v>
      </c>
      <c r="G20" s="8"/>
    </row>
    <row r="21" spans="1:7" x14ac:dyDescent="0.2">
      <c r="A21" s="7" t="s">
        <v>33</v>
      </c>
      <c r="B21" s="8">
        <v>7217.17</v>
      </c>
      <c r="C21" s="8">
        <v>19484.32</v>
      </c>
      <c r="D21" s="8">
        <v>26701.489999999998</v>
      </c>
      <c r="E21" s="8">
        <v>25161.439999999999</v>
      </c>
      <c r="F21" s="8">
        <v>-1540.05</v>
      </c>
      <c r="G21" s="8"/>
    </row>
    <row r="22" spans="1:7" x14ac:dyDescent="0.2">
      <c r="A22" s="5" t="s">
        <v>39</v>
      </c>
      <c r="B22" s="8">
        <v>43408.57</v>
      </c>
      <c r="C22" s="8">
        <v>30234.53</v>
      </c>
      <c r="D22" s="8">
        <v>73643.100000000006</v>
      </c>
      <c r="E22" s="8">
        <v>68995.98</v>
      </c>
      <c r="F22" s="8">
        <v>-4647.12</v>
      </c>
      <c r="G22" s="8"/>
    </row>
    <row r="24" spans="1:7" x14ac:dyDescent="0.2">
      <c r="E24" t="s">
        <v>87</v>
      </c>
      <c r="F24">
        <f>0.667*GETPIVOTDATA("PO Open Amount",Summary_PO!$A$3,"PO ID","PO-1811396","Vendor Name","Prunella Machine","Project ID","901206.00","Project Name","Coastal Profiling Float ")</f>
        <v>3102.3970899999999</v>
      </c>
    </row>
    <row r="25" spans="1:7" x14ac:dyDescent="0.2">
      <c r="E25" t="s">
        <v>88</v>
      </c>
      <c r="F25" s="8">
        <v>-2610</v>
      </c>
    </row>
    <row r="28" spans="1:7" x14ac:dyDescent="0.2">
      <c r="E28" t="s">
        <v>89</v>
      </c>
      <c r="F28" s="8">
        <f>SUM(F22:F27)</f>
        <v>-4154.7229100000004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26"/>
  <sheetViews>
    <sheetView workbookViewId="0">
      <selection activeCell="C5" sqref="C5"/>
    </sheetView>
  </sheetViews>
  <sheetFormatPr defaultRowHeight="12.75" x14ac:dyDescent="0.2"/>
  <cols>
    <col min="1" max="1" width="29.7109375" bestFit="1" customWidth="1"/>
    <col min="2" max="2" width="23.85546875" bestFit="1" customWidth="1"/>
  </cols>
  <sheetData>
    <row r="3" spans="1:2" x14ac:dyDescent="0.2">
      <c r="A3" s="4" t="s">
        <v>38</v>
      </c>
      <c r="B3" t="s">
        <v>86</v>
      </c>
    </row>
    <row r="4" spans="1:2" x14ac:dyDescent="0.2">
      <c r="A4" s="5" t="s">
        <v>13</v>
      </c>
      <c r="B4" s="8">
        <v>7923.2</v>
      </c>
    </row>
    <row r="5" spans="1:2" x14ac:dyDescent="0.2">
      <c r="A5" s="6" t="s">
        <v>15</v>
      </c>
      <c r="B5" s="8">
        <v>7923.2</v>
      </c>
    </row>
    <row r="6" spans="1:2" x14ac:dyDescent="0.2">
      <c r="A6" s="7" t="s">
        <v>62</v>
      </c>
      <c r="B6" s="8">
        <v>3271.9300000000003</v>
      </c>
    </row>
    <row r="7" spans="1:2" x14ac:dyDescent="0.2">
      <c r="A7" s="10" t="s">
        <v>63</v>
      </c>
      <c r="B7" s="8">
        <v>3271.9300000000003</v>
      </c>
    </row>
    <row r="8" spans="1:2" x14ac:dyDescent="0.2">
      <c r="A8" s="7" t="s">
        <v>73</v>
      </c>
      <c r="B8" s="8">
        <v>4651.2699999999995</v>
      </c>
    </row>
    <row r="9" spans="1:2" x14ac:dyDescent="0.2">
      <c r="A9" s="10" t="s">
        <v>74</v>
      </c>
      <c r="B9" s="8">
        <v>4651.2699999999995</v>
      </c>
    </row>
    <row r="10" spans="1:2" x14ac:dyDescent="0.2">
      <c r="A10" s="5" t="s">
        <v>31</v>
      </c>
      <c r="B10" s="8">
        <v>2827.01</v>
      </c>
    </row>
    <row r="11" spans="1:2" x14ac:dyDescent="0.2">
      <c r="A11" s="6" t="s">
        <v>32</v>
      </c>
      <c r="B11" s="8">
        <v>2827.01</v>
      </c>
    </row>
    <row r="12" spans="1:2" x14ac:dyDescent="0.2">
      <c r="A12" s="7" t="s">
        <v>58</v>
      </c>
      <c r="B12" s="8">
        <v>915</v>
      </c>
    </row>
    <row r="13" spans="1:2" x14ac:dyDescent="0.2">
      <c r="A13" s="10" t="s">
        <v>59</v>
      </c>
      <c r="B13" s="8">
        <v>915</v>
      </c>
    </row>
    <row r="14" spans="1:2" x14ac:dyDescent="0.2">
      <c r="A14" s="7" t="s">
        <v>67</v>
      </c>
      <c r="B14" s="8">
        <v>1106.25</v>
      </c>
    </row>
    <row r="15" spans="1:2" x14ac:dyDescent="0.2">
      <c r="A15" s="10" t="s">
        <v>68</v>
      </c>
      <c r="B15" s="8">
        <v>1106.25</v>
      </c>
    </row>
    <row r="16" spans="1:2" x14ac:dyDescent="0.2">
      <c r="A16" s="7" t="s">
        <v>84</v>
      </c>
      <c r="B16" s="8">
        <v>805.76</v>
      </c>
    </row>
    <row r="17" spans="1:2" x14ac:dyDescent="0.2">
      <c r="A17" s="10" t="s">
        <v>71</v>
      </c>
      <c r="B17" s="8">
        <v>805.76</v>
      </c>
    </row>
    <row r="18" spans="1:2" x14ac:dyDescent="0.2">
      <c r="A18" s="5" t="s">
        <v>35</v>
      </c>
      <c r="B18" s="8">
        <v>19484.32</v>
      </c>
    </row>
    <row r="19" spans="1:2" x14ac:dyDescent="0.2">
      <c r="A19" s="6" t="s">
        <v>36</v>
      </c>
      <c r="B19" s="8">
        <v>19484.32</v>
      </c>
    </row>
    <row r="20" spans="1:2" x14ac:dyDescent="0.2">
      <c r="A20" s="7" t="s">
        <v>52</v>
      </c>
      <c r="B20" s="8">
        <v>17275.349999999999</v>
      </c>
    </row>
    <row r="21" spans="1:2" x14ac:dyDescent="0.2">
      <c r="A21" s="10" t="s">
        <v>53</v>
      </c>
      <c r="B21" s="8">
        <v>17275.349999999999</v>
      </c>
    </row>
    <row r="22" spans="1:2" x14ac:dyDescent="0.2">
      <c r="A22" s="7" t="s">
        <v>67</v>
      </c>
      <c r="B22" s="8">
        <v>1106.25</v>
      </c>
    </row>
    <row r="23" spans="1:2" x14ac:dyDescent="0.2">
      <c r="A23" s="10" t="s">
        <v>68</v>
      </c>
      <c r="B23" s="8">
        <v>1106.25</v>
      </c>
    </row>
    <row r="24" spans="1:2" x14ac:dyDescent="0.2">
      <c r="A24" s="7" t="s">
        <v>70</v>
      </c>
      <c r="B24" s="8">
        <v>1102.72</v>
      </c>
    </row>
    <row r="25" spans="1:2" x14ac:dyDescent="0.2">
      <c r="A25" s="10" t="s">
        <v>71</v>
      </c>
      <c r="B25" s="8">
        <v>1102.72</v>
      </c>
    </row>
    <row r="26" spans="1:2" x14ac:dyDescent="0.2">
      <c r="A26" s="5" t="s">
        <v>39</v>
      </c>
      <c r="B26" s="8">
        <v>30234.53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"/>
  <sheetViews>
    <sheetView workbookViewId="0">
      <selection activeCell="K45" sqref="K45"/>
    </sheetView>
  </sheetViews>
  <sheetFormatPr defaultRowHeight="12.7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>
      <selection activeCell="B48" sqref="B48"/>
    </sheetView>
  </sheetViews>
  <sheetFormatPr defaultRowHeight="12.75" x14ac:dyDescent="0.2"/>
  <cols>
    <col min="1" max="1" width="9.5703125" bestFit="1" customWidth="1"/>
    <col min="2" max="2" width="19.5703125" bestFit="1" customWidth="1"/>
    <col min="3" max="3" width="23" bestFit="1" customWidth="1"/>
    <col min="4" max="4" width="20" bestFit="1" customWidth="1"/>
    <col min="5" max="5" width="19.85546875" bestFit="1" customWidth="1"/>
    <col min="6" max="6" width="15.85546875" bestFit="1" customWidth="1"/>
    <col min="7" max="7" width="33" bestFit="1" customWidth="1"/>
    <col min="8" max="8" width="18.42578125" bestFit="1" customWidth="1"/>
    <col min="9" max="10" width="18.85546875" bestFit="1" customWidth="1"/>
    <col min="11" max="11" width="23.42578125" bestFit="1" customWidth="1"/>
    <col min="12" max="12" width="13.85546875" bestFit="1" customWidth="1"/>
    <col min="13" max="13" width="13.42578125" bestFit="1" customWidth="1"/>
  </cols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s="1">
        <v>500</v>
      </c>
      <c r="I2" s="1">
        <v>0</v>
      </c>
      <c r="J2" s="1">
        <v>0</v>
      </c>
      <c r="K2" s="1">
        <v>0</v>
      </c>
      <c r="L2" s="1">
        <v>500</v>
      </c>
      <c r="M2" s="1">
        <v>1</v>
      </c>
    </row>
    <row r="3" spans="1:13" x14ac:dyDescent="0.2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20</v>
      </c>
      <c r="H3" s="1">
        <v>83</v>
      </c>
      <c r="I3" s="2">
        <v>134.29</v>
      </c>
      <c r="J3" s="2">
        <v>2498.59</v>
      </c>
      <c r="K3" s="2">
        <v>7923.2</v>
      </c>
      <c r="L3" s="2">
        <v>-10338.790000000001</v>
      </c>
      <c r="M3" s="3">
        <v>-124.563734939759</v>
      </c>
    </row>
    <row r="4" spans="1:13" x14ac:dyDescent="0.2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21</v>
      </c>
      <c r="H4" s="1">
        <v>0</v>
      </c>
      <c r="I4" s="1">
        <v>0</v>
      </c>
      <c r="J4" s="2">
        <v>282.05</v>
      </c>
      <c r="K4" s="1">
        <v>0</v>
      </c>
      <c r="L4" s="2">
        <v>-282.05</v>
      </c>
      <c r="M4" s="1">
        <v>0</v>
      </c>
    </row>
    <row r="5" spans="1:13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22</v>
      </c>
      <c r="H5" s="1">
        <v>6000</v>
      </c>
      <c r="I5" s="1">
        <v>0</v>
      </c>
      <c r="J5" s="1">
        <v>0</v>
      </c>
      <c r="K5" s="1">
        <v>0</v>
      </c>
      <c r="L5" s="1">
        <v>6000</v>
      </c>
      <c r="M5" s="1">
        <v>1</v>
      </c>
    </row>
    <row r="6" spans="1:13" x14ac:dyDescent="0.2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23</v>
      </c>
      <c r="H6" s="1">
        <v>7500</v>
      </c>
      <c r="I6" s="1">
        <v>0</v>
      </c>
      <c r="J6" s="2">
        <v>2726.18</v>
      </c>
      <c r="K6" s="1">
        <v>0</v>
      </c>
      <c r="L6" s="2">
        <v>4773.82</v>
      </c>
      <c r="M6" s="3">
        <v>0.63650933333333304</v>
      </c>
    </row>
    <row r="7" spans="1:13" x14ac:dyDescent="0.2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24</v>
      </c>
      <c r="H7" s="1">
        <v>882</v>
      </c>
      <c r="I7" s="1">
        <v>0</v>
      </c>
      <c r="J7" s="2">
        <v>2111.61</v>
      </c>
      <c r="K7" s="1">
        <v>0</v>
      </c>
      <c r="L7" s="2">
        <v>-1229.6099999999999</v>
      </c>
      <c r="M7" s="3">
        <v>-1.3941156462585</v>
      </c>
    </row>
    <row r="8" spans="1:13" x14ac:dyDescent="0.2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25</v>
      </c>
      <c r="H8" s="1">
        <v>0</v>
      </c>
      <c r="I8" s="1">
        <v>0</v>
      </c>
      <c r="J8" s="2">
        <v>7523.15</v>
      </c>
      <c r="K8" s="1">
        <v>0</v>
      </c>
      <c r="L8" s="2">
        <v>-7523.15</v>
      </c>
      <c r="M8" s="1">
        <v>0</v>
      </c>
    </row>
    <row r="9" spans="1:13" x14ac:dyDescent="0.2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26</v>
      </c>
      <c r="H9" s="1">
        <v>4800</v>
      </c>
      <c r="I9" s="1">
        <v>0</v>
      </c>
      <c r="J9" s="1">
        <v>0</v>
      </c>
      <c r="K9" s="1">
        <v>0</v>
      </c>
      <c r="L9" s="1">
        <v>4800</v>
      </c>
      <c r="M9" s="1">
        <v>1</v>
      </c>
    </row>
    <row r="10" spans="1:13" x14ac:dyDescent="0.2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27</v>
      </c>
      <c r="H10" s="1">
        <v>3000</v>
      </c>
      <c r="I10" s="1">
        <v>0</v>
      </c>
      <c r="J10" s="2">
        <v>60.78</v>
      </c>
      <c r="K10" s="1">
        <v>0</v>
      </c>
      <c r="L10" s="2">
        <v>2939.22</v>
      </c>
      <c r="M10" s="3">
        <v>0.97974000000000006</v>
      </c>
    </row>
    <row r="11" spans="1:13" x14ac:dyDescent="0.2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28</v>
      </c>
      <c r="G11" t="s">
        <v>29</v>
      </c>
      <c r="H11" s="2">
        <v>198056.2</v>
      </c>
      <c r="I11" s="1">
        <v>0</v>
      </c>
      <c r="J11" s="2">
        <v>113593.26</v>
      </c>
      <c r="K11" s="1">
        <v>0</v>
      </c>
      <c r="L11" s="2">
        <v>84462.94</v>
      </c>
      <c r="M11" s="3">
        <v>0.42645945948675201</v>
      </c>
    </row>
    <row r="12" spans="1:13" x14ac:dyDescent="0.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28</v>
      </c>
      <c r="G12" t="s">
        <v>30</v>
      </c>
      <c r="H12" s="2">
        <v>115862.89</v>
      </c>
      <c r="I12" s="2">
        <v>-1252.68</v>
      </c>
      <c r="J12" s="2">
        <v>63032.9</v>
      </c>
      <c r="K12" s="1">
        <v>0</v>
      </c>
      <c r="L12" s="2">
        <v>52829.99</v>
      </c>
      <c r="M12" s="3">
        <v>0.45596989683236799</v>
      </c>
    </row>
    <row r="13" spans="1:13" x14ac:dyDescent="0.2">
      <c r="A13" t="s">
        <v>31</v>
      </c>
      <c r="B13" t="s">
        <v>14</v>
      </c>
      <c r="C13" t="s">
        <v>32</v>
      </c>
      <c r="D13" t="s">
        <v>16</v>
      </c>
      <c r="E13" t="s">
        <v>17</v>
      </c>
      <c r="F13" t="s">
        <v>18</v>
      </c>
      <c r="G13" t="s">
        <v>33</v>
      </c>
      <c r="H13" s="2">
        <v>21069.54</v>
      </c>
      <c r="I13" s="1">
        <v>0</v>
      </c>
      <c r="J13" s="2">
        <v>20959.04</v>
      </c>
      <c r="K13" s="2">
        <v>2827.01</v>
      </c>
      <c r="L13" s="2">
        <v>-2716.51</v>
      </c>
      <c r="M13" s="3">
        <v>-0.128930674328913</v>
      </c>
    </row>
    <row r="14" spans="1:13" x14ac:dyDescent="0.2">
      <c r="A14" t="s">
        <v>31</v>
      </c>
      <c r="B14" t="s">
        <v>14</v>
      </c>
      <c r="C14" t="s">
        <v>32</v>
      </c>
      <c r="D14" t="s">
        <v>16</v>
      </c>
      <c r="E14" t="s">
        <v>17</v>
      </c>
      <c r="F14" t="s">
        <v>18</v>
      </c>
      <c r="G14" t="s">
        <v>34</v>
      </c>
      <c r="H14" s="1">
        <v>0</v>
      </c>
      <c r="I14" s="1">
        <v>0</v>
      </c>
      <c r="J14" s="1">
        <v>30</v>
      </c>
      <c r="K14" s="1">
        <v>0</v>
      </c>
      <c r="L14" s="1">
        <v>-30</v>
      </c>
      <c r="M14" s="1">
        <v>0</v>
      </c>
    </row>
    <row r="15" spans="1:13" x14ac:dyDescent="0.2">
      <c r="A15" t="s">
        <v>35</v>
      </c>
      <c r="B15" t="s">
        <v>14</v>
      </c>
      <c r="C15" t="s">
        <v>36</v>
      </c>
      <c r="D15" t="s">
        <v>16</v>
      </c>
      <c r="E15" t="s">
        <v>17</v>
      </c>
      <c r="F15" t="s">
        <v>18</v>
      </c>
      <c r="G15" t="s">
        <v>33</v>
      </c>
      <c r="H15" s="2">
        <v>25161.439999999999</v>
      </c>
      <c r="I15" s="1">
        <v>0</v>
      </c>
      <c r="J15" s="2">
        <v>7217.17</v>
      </c>
      <c r="K15" s="2">
        <v>19484.32</v>
      </c>
      <c r="L15" s="2">
        <v>-1540.05</v>
      </c>
      <c r="M15" s="3">
        <v>-6.1206751282915403E-2</v>
      </c>
    </row>
    <row r="16" spans="1:13" x14ac:dyDescent="0.2">
      <c r="A16" t="s">
        <v>35</v>
      </c>
      <c r="B16" t="s">
        <v>14</v>
      </c>
      <c r="C16" t="s">
        <v>36</v>
      </c>
      <c r="D16" t="s">
        <v>16</v>
      </c>
      <c r="E16" t="s">
        <v>17</v>
      </c>
      <c r="F16" t="s">
        <v>28</v>
      </c>
      <c r="G16" t="s">
        <v>37</v>
      </c>
      <c r="H16" s="1">
        <v>0</v>
      </c>
      <c r="I16" s="1">
        <v>0</v>
      </c>
      <c r="J16" s="2">
        <v>135694.29999999999</v>
      </c>
      <c r="K16" s="1">
        <v>0</v>
      </c>
      <c r="L16" s="2">
        <v>-135694.29999999999</v>
      </c>
      <c r="M16" s="1">
        <v>0</v>
      </c>
    </row>
    <row r="17" spans="1:13" x14ac:dyDescent="0.2">
      <c r="A17" t="s">
        <v>35</v>
      </c>
      <c r="B17" t="s">
        <v>14</v>
      </c>
      <c r="C17" t="s">
        <v>36</v>
      </c>
      <c r="D17" t="s">
        <v>16</v>
      </c>
      <c r="E17" t="s">
        <v>17</v>
      </c>
      <c r="F17" t="s">
        <v>28</v>
      </c>
      <c r="G17" t="s">
        <v>30</v>
      </c>
      <c r="H17" s="1">
        <v>0</v>
      </c>
      <c r="I17" s="2">
        <v>-1496.41</v>
      </c>
      <c r="J17" s="2">
        <v>75296.77</v>
      </c>
      <c r="K17" s="1">
        <v>0</v>
      </c>
      <c r="L17" s="2">
        <v>-75296.77</v>
      </c>
      <c r="M17" s="1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sqref="A1:I26"/>
    </sheetView>
  </sheetViews>
  <sheetFormatPr defaultRowHeight="12.75" x14ac:dyDescent="0.2"/>
  <cols>
    <col min="1" max="1" width="11" bestFit="1" customWidth="1"/>
    <col min="2" max="2" width="18.5703125" bestFit="1" customWidth="1"/>
    <col min="3" max="3" width="46.28515625" bestFit="1" customWidth="1"/>
    <col min="4" max="4" width="23.42578125" bestFit="1" customWidth="1"/>
    <col min="5" max="5" width="9.5703125" bestFit="1" customWidth="1"/>
    <col min="6" max="6" width="23" bestFit="1" customWidth="1"/>
    <col min="7" max="7" width="9.7109375" bestFit="1" customWidth="1"/>
    <col min="8" max="8" width="14.85546875" bestFit="1" customWidth="1"/>
    <col min="9" max="9" width="15.140625" bestFit="1" customWidth="1"/>
  </cols>
  <sheetData>
    <row r="1" spans="1:9" x14ac:dyDescent="0.2">
      <c r="A1" t="s">
        <v>45</v>
      </c>
      <c r="B1" t="s">
        <v>46</v>
      </c>
      <c r="C1" t="s">
        <v>47</v>
      </c>
      <c r="D1" t="s">
        <v>48</v>
      </c>
      <c r="E1" t="s">
        <v>0</v>
      </c>
      <c r="F1" t="s">
        <v>2</v>
      </c>
      <c r="G1" t="s">
        <v>49</v>
      </c>
      <c r="H1" t="s">
        <v>50</v>
      </c>
      <c r="I1" t="s">
        <v>51</v>
      </c>
    </row>
    <row r="2" spans="1:9" x14ac:dyDescent="0.2">
      <c r="A2" t="s">
        <v>52</v>
      </c>
      <c r="B2" t="s">
        <v>53</v>
      </c>
      <c r="C2" t="s">
        <v>54</v>
      </c>
      <c r="D2" s="9">
        <v>42899</v>
      </c>
      <c r="E2" t="s">
        <v>35</v>
      </c>
      <c r="F2" t="s">
        <v>36</v>
      </c>
      <c r="G2" t="s">
        <v>55</v>
      </c>
      <c r="H2" t="s">
        <v>56</v>
      </c>
      <c r="I2" s="1">
        <v>100</v>
      </c>
    </row>
    <row r="3" spans="1:9" x14ac:dyDescent="0.2">
      <c r="A3" t="s">
        <v>52</v>
      </c>
      <c r="B3" t="s">
        <v>53</v>
      </c>
      <c r="C3" t="s">
        <v>57</v>
      </c>
      <c r="D3" s="9">
        <v>42899</v>
      </c>
      <c r="E3" t="s">
        <v>35</v>
      </c>
      <c r="F3" t="s">
        <v>36</v>
      </c>
      <c r="G3" t="s">
        <v>55</v>
      </c>
      <c r="H3" t="s">
        <v>56</v>
      </c>
      <c r="I3" s="2">
        <v>17175.349999999999</v>
      </c>
    </row>
    <row r="4" spans="1:9" x14ac:dyDescent="0.2">
      <c r="A4" t="s">
        <v>58</v>
      </c>
      <c r="B4" t="s">
        <v>59</v>
      </c>
      <c r="C4" t="s">
        <v>54</v>
      </c>
      <c r="D4" s="9">
        <v>43088</v>
      </c>
      <c r="E4" t="s">
        <v>31</v>
      </c>
      <c r="F4" t="s">
        <v>32</v>
      </c>
      <c r="G4" t="s">
        <v>55</v>
      </c>
      <c r="H4" t="s">
        <v>56</v>
      </c>
      <c r="I4" s="1">
        <v>50</v>
      </c>
    </row>
    <row r="5" spans="1:9" x14ac:dyDescent="0.2">
      <c r="A5" t="s">
        <v>58</v>
      </c>
      <c r="B5" t="s">
        <v>59</v>
      </c>
      <c r="C5" t="s">
        <v>60</v>
      </c>
      <c r="D5" s="9">
        <v>43088</v>
      </c>
      <c r="E5" t="s">
        <v>31</v>
      </c>
      <c r="F5" t="s">
        <v>32</v>
      </c>
      <c r="G5" t="s">
        <v>55</v>
      </c>
      <c r="H5" t="s">
        <v>56</v>
      </c>
      <c r="I5" s="1">
        <v>425</v>
      </c>
    </row>
    <row r="6" spans="1:9" x14ac:dyDescent="0.2">
      <c r="A6" t="s">
        <v>58</v>
      </c>
      <c r="B6" t="s">
        <v>59</v>
      </c>
      <c r="C6" t="s">
        <v>61</v>
      </c>
      <c r="D6" s="9">
        <v>43088</v>
      </c>
      <c r="E6" t="s">
        <v>31</v>
      </c>
      <c r="F6" t="s">
        <v>32</v>
      </c>
      <c r="G6" t="s">
        <v>55</v>
      </c>
      <c r="H6" t="s">
        <v>56</v>
      </c>
      <c r="I6" s="1">
        <v>440</v>
      </c>
    </row>
    <row r="7" spans="1:9" x14ac:dyDescent="0.2">
      <c r="A7" t="s">
        <v>62</v>
      </c>
      <c r="B7" t="s">
        <v>63</v>
      </c>
      <c r="C7" t="s">
        <v>54</v>
      </c>
      <c r="D7" s="9">
        <v>43139</v>
      </c>
      <c r="E7" t="s">
        <v>13</v>
      </c>
      <c r="F7" t="s">
        <v>15</v>
      </c>
      <c r="G7" t="s">
        <v>64</v>
      </c>
      <c r="H7" t="s">
        <v>65</v>
      </c>
      <c r="I7" s="2">
        <v>0.01</v>
      </c>
    </row>
    <row r="8" spans="1:9" x14ac:dyDescent="0.2">
      <c r="A8" t="s">
        <v>62</v>
      </c>
      <c r="B8" t="s">
        <v>63</v>
      </c>
      <c r="C8" t="s">
        <v>66</v>
      </c>
      <c r="D8" s="9">
        <v>43139</v>
      </c>
      <c r="E8" t="s">
        <v>13</v>
      </c>
      <c r="F8" t="s">
        <v>15</v>
      </c>
      <c r="G8" t="s">
        <v>64</v>
      </c>
      <c r="H8" t="s">
        <v>65</v>
      </c>
      <c r="I8" s="2">
        <v>3271.92</v>
      </c>
    </row>
    <row r="9" spans="1:9" x14ac:dyDescent="0.2">
      <c r="A9" t="s">
        <v>67</v>
      </c>
      <c r="B9" t="s">
        <v>68</v>
      </c>
      <c r="C9" t="s">
        <v>54</v>
      </c>
      <c r="D9" s="9">
        <v>43357</v>
      </c>
      <c r="E9" t="s">
        <v>31</v>
      </c>
      <c r="F9" t="s">
        <v>32</v>
      </c>
      <c r="G9" t="s">
        <v>55</v>
      </c>
      <c r="H9" t="s">
        <v>56</v>
      </c>
      <c r="I9" s="1">
        <v>50</v>
      </c>
    </row>
    <row r="10" spans="1:9" x14ac:dyDescent="0.2">
      <c r="A10" t="s">
        <v>67</v>
      </c>
      <c r="B10" t="s">
        <v>68</v>
      </c>
      <c r="C10" t="s">
        <v>54</v>
      </c>
      <c r="D10" s="9">
        <v>43357</v>
      </c>
      <c r="E10" t="s">
        <v>35</v>
      </c>
      <c r="F10" t="s">
        <v>36</v>
      </c>
      <c r="G10" t="s">
        <v>55</v>
      </c>
      <c r="H10" t="s">
        <v>56</v>
      </c>
      <c r="I10" s="1">
        <v>50</v>
      </c>
    </row>
    <row r="11" spans="1:9" x14ac:dyDescent="0.2">
      <c r="A11" t="s">
        <v>67</v>
      </c>
      <c r="B11" t="s">
        <v>68</v>
      </c>
      <c r="C11" t="s">
        <v>69</v>
      </c>
      <c r="D11" s="9">
        <v>43357</v>
      </c>
      <c r="E11" t="s">
        <v>35</v>
      </c>
      <c r="F11" t="s">
        <v>36</v>
      </c>
      <c r="G11" t="s">
        <v>55</v>
      </c>
      <c r="H11" t="s">
        <v>56</v>
      </c>
      <c r="I11" s="2">
        <v>1056.25</v>
      </c>
    </row>
    <row r="12" spans="1:9" x14ac:dyDescent="0.2">
      <c r="A12" t="s">
        <v>67</v>
      </c>
      <c r="B12" t="s">
        <v>68</v>
      </c>
      <c r="C12" t="s">
        <v>69</v>
      </c>
      <c r="D12" s="9">
        <v>43357</v>
      </c>
      <c r="E12" t="s">
        <v>31</v>
      </c>
      <c r="F12" t="s">
        <v>32</v>
      </c>
      <c r="G12" t="s">
        <v>55</v>
      </c>
      <c r="H12" t="s">
        <v>56</v>
      </c>
      <c r="I12" s="2">
        <v>1056.25</v>
      </c>
    </row>
    <row r="13" spans="1:9" x14ac:dyDescent="0.2">
      <c r="A13" t="s">
        <v>70</v>
      </c>
      <c r="B13" t="s">
        <v>71</v>
      </c>
      <c r="C13" t="s">
        <v>54</v>
      </c>
      <c r="D13" s="9">
        <v>43417</v>
      </c>
      <c r="E13" t="s">
        <v>35</v>
      </c>
      <c r="F13" t="s">
        <v>36</v>
      </c>
      <c r="G13" t="s">
        <v>55</v>
      </c>
      <c r="H13" t="s">
        <v>56</v>
      </c>
      <c r="I13" s="1">
        <v>50</v>
      </c>
    </row>
    <row r="14" spans="1:9" x14ac:dyDescent="0.2">
      <c r="A14" t="s">
        <v>70</v>
      </c>
      <c r="B14" t="s">
        <v>71</v>
      </c>
      <c r="C14" t="s">
        <v>72</v>
      </c>
      <c r="D14" s="9">
        <v>43417</v>
      </c>
      <c r="E14" t="s">
        <v>35</v>
      </c>
      <c r="F14" t="s">
        <v>36</v>
      </c>
      <c r="G14" t="s">
        <v>55</v>
      </c>
      <c r="H14" t="s">
        <v>56</v>
      </c>
      <c r="I14" s="2">
        <v>1052.72</v>
      </c>
    </row>
    <row r="15" spans="1:9" x14ac:dyDescent="0.2">
      <c r="A15" t="s">
        <v>73</v>
      </c>
      <c r="B15" t="s">
        <v>74</v>
      </c>
      <c r="C15" t="s">
        <v>54</v>
      </c>
      <c r="D15" s="9">
        <v>43438</v>
      </c>
      <c r="E15" t="s">
        <v>13</v>
      </c>
      <c r="F15" t="s">
        <v>15</v>
      </c>
      <c r="G15" t="s">
        <v>64</v>
      </c>
      <c r="H15" t="s">
        <v>65</v>
      </c>
      <c r="I15" s="1">
        <v>15</v>
      </c>
    </row>
    <row r="16" spans="1:9" x14ac:dyDescent="0.2">
      <c r="A16" t="s">
        <v>73</v>
      </c>
      <c r="B16" t="s">
        <v>74</v>
      </c>
      <c r="C16" t="s">
        <v>75</v>
      </c>
      <c r="D16" s="9">
        <v>43438</v>
      </c>
      <c r="E16" t="s">
        <v>13</v>
      </c>
      <c r="F16" t="s">
        <v>15</v>
      </c>
      <c r="G16" t="s">
        <v>64</v>
      </c>
      <c r="H16" t="s">
        <v>65</v>
      </c>
      <c r="I16" s="2">
        <v>288.77</v>
      </c>
    </row>
    <row r="17" spans="1:9" x14ac:dyDescent="0.2">
      <c r="A17" t="s">
        <v>73</v>
      </c>
      <c r="B17" t="s">
        <v>74</v>
      </c>
      <c r="C17" t="s">
        <v>76</v>
      </c>
      <c r="D17" s="9">
        <v>43438</v>
      </c>
      <c r="E17" t="s">
        <v>13</v>
      </c>
      <c r="F17" t="s">
        <v>15</v>
      </c>
      <c r="G17" t="s">
        <v>64</v>
      </c>
      <c r="H17" t="s">
        <v>65</v>
      </c>
      <c r="I17" s="2">
        <v>319.37</v>
      </c>
    </row>
    <row r="18" spans="1:9" x14ac:dyDescent="0.2">
      <c r="A18" t="s">
        <v>73</v>
      </c>
      <c r="B18" t="s">
        <v>74</v>
      </c>
      <c r="C18" t="s">
        <v>77</v>
      </c>
      <c r="D18" s="9">
        <v>43438</v>
      </c>
      <c r="E18" t="s">
        <v>13</v>
      </c>
      <c r="F18" t="s">
        <v>15</v>
      </c>
      <c r="G18" t="s">
        <v>64</v>
      </c>
      <c r="H18" t="s">
        <v>65</v>
      </c>
      <c r="I18" s="2">
        <v>319.37</v>
      </c>
    </row>
    <row r="19" spans="1:9" x14ac:dyDescent="0.2">
      <c r="A19" t="s">
        <v>73</v>
      </c>
      <c r="B19" t="s">
        <v>74</v>
      </c>
      <c r="C19" t="s">
        <v>78</v>
      </c>
      <c r="D19" s="9">
        <v>43438</v>
      </c>
      <c r="E19" t="s">
        <v>13</v>
      </c>
      <c r="F19" t="s">
        <v>15</v>
      </c>
      <c r="G19" t="s">
        <v>64</v>
      </c>
      <c r="H19" t="s">
        <v>65</v>
      </c>
      <c r="I19" s="2">
        <v>355.58</v>
      </c>
    </row>
    <row r="20" spans="1:9" x14ac:dyDescent="0.2">
      <c r="A20" t="s">
        <v>73</v>
      </c>
      <c r="B20" t="s">
        <v>74</v>
      </c>
      <c r="C20" t="s">
        <v>79</v>
      </c>
      <c r="D20" s="9">
        <v>43438</v>
      </c>
      <c r="E20" t="s">
        <v>13</v>
      </c>
      <c r="F20" t="s">
        <v>15</v>
      </c>
      <c r="G20" t="s">
        <v>64</v>
      </c>
      <c r="H20" t="s">
        <v>65</v>
      </c>
      <c r="I20" s="2">
        <v>362.04</v>
      </c>
    </row>
    <row r="21" spans="1:9" x14ac:dyDescent="0.2">
      <c r="A21" t="s">
        <v>73</v>
      </c>
      <c r="B21" t="s">
        <v>74</v>
      </c>
      <c r="C21" t="s">
        <v>80</v>
      </c>
      <c r="D21" s="9">
        <v>43438</v>
      </c>
      <c r="E21" t="s">
        <v>13</v>
      </c>
      <c r="F21" t="s">
        <v>15</v>
      </c>
      <c r="G21" t="s">
        <v>64</v>
      </c>
      <c r="H21" t="s">
        <v>65</v>
      </c>
      <c r="I21" s="2">
        <v>594.78</v>
      </c>
    </row>
    <row r="22" spans="1:9" x14ac:dyDescent="0.2">
      <c r="A22" t="s">
        <v>73</v>
      </c>
      <c r="B22" t="s">
        <v>74</v>
      </c>
      <c r="C22" t="s">
        <v>81</v>
      </c>
      <c r="D22" s="9">
        <v>43438</v>
      </c>
      <c r="E22" t="s">
        <v>13</v>
      </c>
      <c r="F22" t="s">
        <v>15</v>
      </c>
      <c r="G22" t="s">
        <v>64</v>
      </c>
      <c r="H22" t="s">
        <v>65</v>
      </c>
      <c r="I22" s="2">
        <v>689.6</v>
      </c>
    </row>
    <row r="23" spans="1:9" x14ac:dyDescent="0.2">
      <c r="A23" t="s">
        <v>73</v>
      </c>
      <c r="B23" t="s">
        <v>74</v>
      </c>
      <c r="C23" t="s">
        <v>82</v>
      </c>
      <c r="D23" s="9">
        <v>43438</v>
      </c>
      <c r="E23" t="s">
        <v>13</v>
      </c>
      <c r="F23" t="s">
        <v>15</v>
      </c>
      <c r="G23" t="s">
        <v>64</v>
      </c>
      <c r="H23" t="s">
        <v>65</v>
      </c>
      <c r="I23" s="2">
        <v>711.15</v>
      </c>
    </row>
    <row r="24" spans="1:9" x14ac:dyDescent="0.2">
      <c r="A24" t="s">
        <v>73</v>
      </c>
      <c r="B24" t="s">
        <v>74</v>
      </c>
      <c r="C24" t="s">
        <v>83</v>
      </c>
      <c r="D24" s="9">
        <v>43438</v>
      </c>
      <c r="E24" t="s">
        <v>13</v>
      </c>
      <c r="F24" t="s">
        <v>15</v>
      </c>
      <c r="G24" t="s">
        <v>64</v>
      </c>
      <c r="H24" t="s">
        <v>65</v>
      </c>
      <c r="I24" s="2">
        <v>995.61</v>
      </c>
    </row>
    <row r="25" spans="1:9" x14ac:dyDescent="0.2">
      <c r="A25" t="s">
        <v>84</v>
      </c>
      <c r="B25" t="s">
        <v>71</v>
      </c>
      <c r="C25" t="s">
        <v>54</v>
      </c>
      <c r="D25" s="9">
        <v>43440</v>
      </c>
      <c r="E25" t="s">
        <v>31</v>
      </c>
      <c r="F25" t="s">
        <v>32</v>
      </c>
      <c r="G25" t="s">
        <v>55</v>
      </c>
      <c r="H25" t="s">
        <v>56</v>
      </c>
      <c r="I25" s="1">
        <v>50</v>
      </c>
    </row>
    <row r="26" spans="1:9" x14ac:dyDescent="0.2">
      <c r="A26" t="s">
        <v>84</v>
      </c>
      <c r="B26" t="s">
        <v>71</v>
      </c>
      <c r="C26" t="s">
        <v>85</v>
      </c>
      <c r="D26" s="9">
        <v>43440</v>
      </c>
      <c r="E26" t="s">
        <v>31</v>
      </c>
      <c r="F26" t="s">
        <v>32</v>
      </c>
      <c r="G26" t="s">
        <v>55</v>
      </c>
      <c r="H26" t="s">
        <v>56</v>
      </c>
      <c r="I26" s="2">
        <v>755.76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Summary_Spend</vt:lpstr>
      <vt:lpstr>Summary_PO</vt:lpstr>
      <vt:lpstr>Data_Files&gt;&gt;&gt;&gt;</vt:lpstr>
      <vt:lpstr>Data</vt:lpstr>
      <vt:lpstr>Open_PO_Data</vt:lpstr>
    </vt:vector>
  </TitlesOfParts>
  <Company>IBM Incorporated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Di Salvo</dc:creator>
  <cp:lastModifiedBy>Gene Massion</cp:lastModifiedBy>
  <dcterms:created xsi:type="dcterms:W3CDTF">2018-12-10T21:01:14Z</dcterms:created>
  <dcterms:modified xsi:type="dcterms:W3CDTF">2018-12-18T23:29:36Z</dcterms:modified>
</cp:coreProperties>
</file>