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Software\Configuration\"/>
    </mc:Choice>
  </mc:AlternateContent>
  <bookViews>
    <workbookView xWindow="0" yWindow="465" windowWidth="14370" windowHeight="17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H31" i="1"/>
  <c r="G30" i="1"/>
  <c r="H30" i="1"/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B38" i="1"/>
  <c r="B36" i="1"/>
  <c r="B34" i="1"/>
  <c r="B39" i="1" l="1"/>
  <c r="B40" i="1"/>
  <c r="B41" i="1" l="1"/>
</calcChain>
</file>

<file path=xl/sharedStrings.xml><?xml version="1.0" encoding="utf-8"?>
<sst xmlns="http://schemas.openxmlformats.org/spreadsheetml/2006/main" count="128" uniqueCount="113">
  <si>
    <t xml:space="preserve"> Description</t>
  </si>
  <si>
    <t xml:space="preserve"> Minimum</t>
  </si>
  <si>
    <t xml:space="preserve"> Maximum</t>
  </si>
  <si>
    <t>PlatformName</t>
  </si>
  <si>
    <t>BellowsLowerLimit</t>
  </si>
  <si>
    <t xml:space="preserve"> Lower limit of the bellows (in percent full) </t>
  </si>
  <si>
    <t>BellowsUpperLimit</t>
  </si>
  <si>
    <t xml:space="preserve"> Upper limit of the bellows (in percent full) </t>
  </si>
  <si>
    <t>SOSetBellowsPosition</t>
  </si>
  <si>
    <t xml:space="preserve"> Bellows position in percent full to set when in surface ops mode. </t>
  </si>
  <si>
    <t>SOSetBellowsJV</t>
  </si>
  <si>
    <t xml:space="preserve"> Pump speed for adjustments to the bellows position in surface ops mode. </t>
  </si>
  <si>
    <t>RMSetBellowsPosition</t>
  </si>
  <si>
    <t xml:space="preserve"> Bellows position in percent full to set when in recovery mode. </t>
  </si>
  <si>
    <t>ABRetractFastJV</t>
  </si>
  <si>
    <t xml:space="preserve"> Pump speed for bellows control during retract fast modes. </t>
  </si>
  <si>
    <t>ABRetractSlowJV</t>
  </si>
  <si>
    <t xml:space="preserve"> Pump speed for bellows control during retract slow modes. </t>
  </si>
  <si>
    <t>ABPressureThreshold</t>
  </si>
  <si>
    <t xml:space="preserve"> Minimum pressure in decibars to transition from ABretract Mode to Descend mode. </t>
  </si>
  <si>
    <t>DeanchorJV</t>
  </si>
  <si>
    <t xml:space="preserve"> Pump velocity during deanchoring. </t>
  </si>
  <si>
    <t>DeanchorVelocityLimit</t>
  </si>
  <si>
    <t xml:space="preserve"> Sets the detection limit for determining when the system is deanchored. This is a pressure velocity (decibars/sec). </t>
  </si>
  <si>
    <t>DeanchorPressureMinimum</t>
  </si>
  <si>
    <t xml:space="preserve"> Minimum pressure in decibars away from anchored pressure to determine deanchoring is complete. </t>
  </si>
  <si>
    <t>DeanchorPressureCountThreshold</t>
  </si>
  <si>
    <t xml:space="preserve"> Number of consecutive valid pos in the "deanchored" state to exit the deanchoring state. </t>
  </si>
  <si>
    <t>AnchorPressureCountThreshold</t>
  </si>
  <si>
    <t xml:space="preserve"> Sets the number of consecutive count of pressures below target to determine the system has been anchored. </t>
  </si>
  <si>
    <t>AnchorPressureMinimum</t>
  </si>
  <si>
    <t xml:space="preserve"> The minimum pressure in decibars where anchoring can be tested against. </t>
  </si>
  <si>
    <t>AnchorVelocityLimit</t>
  </si>
  <si>
    <t xml:space="preserve"> Maximum vertical velocity in decibars per second when determining if the system has reached bottom. </t>
  </si>
  <si>
    <t>ExitAnchorPressureThreshold</t>
  </si>
  <si>
    <t xml:space="preserve"> Pressure difference in decibar we are willing to accept between pressure sensor updates to make sure we are properly anchored. </t>
  </si>
  <si>
    <t>ApproachVelocity</t>
  </si>
  <si>
    <t xml:space="preserve"> Target pressure velocity (decibars/sec) when approaching a target depth. </t>
  </si>
  <si>
    <t>CpPressureCutoff</t>
  </si>
  <si>
    <t xml:space="preserve"> CP mode stops below this pressure in deciBars </t>
  </si>
  <si>
    <t>CpRunPumpTime</t>
  </si>
  <si>
    <t xml:space="preserve"> run the pump for this many seconds before starting CP mode </t>
  </si>
  <si>
    <t>SBE41CommandModeSamplePeriod</t>
  </si>
  <si>
    <t xml:space="preserve"> Sample period for the SBE when in Sample mode in milliseconds. </t>
  </si>
  <si>
    <t>SBE41CPSamplePeriod</t>
  </si>
  <si>
    <t xml:space="preserve"> Sample Period for the SBE CTD when in CP mode in milliseconds </t>
  </si>
  <si>
    <t>CPMode</t>
  </si>
  <si>
    <t xml:space="preserve"> Puts SBE41 in CP mode during ascend states only. </t>
  </si>
  <si>
    <t>EngrLoggerVerbosityLevel</t>
  </si>
  <si>
    <t xml:space="preserve"> Verbosity level when pring messages to the console (0-5) </t>
  </si>
  <si>
    <t>DebuggerVerbosityLevel</t>
  </si>
  <si>
    <t xml:space="preserve"> Verbosity level when pring messages to the debugger (0-5) </t>
  </si>
  <si>
    <t>SystemDataSamplePeriod</t>
  </si>
  <si>
    <t xml:space="preserve"> Period of seconds between acquisition of core health data for the vehicle. </t>
  </si>
  <si>
    <t>PreMissionDelayPeriod</t>
  </si>
  <si>
    <t>StringPotDirection</t>
  </si>
  <si>
    <t>XML Key</t>
  </si>
  <si>
    <t>Default Value</t>
  </si>
  <si>
    <t>name</t>
  </si>
  <si>
    <t>bellowsLower</t>
  </si>
  <si>
    <t>bellowsUpper</t>
  </si>
  <si>
    <t>soBellowsPos</t>
  </si>
  <si>
    <t>rmBellowsPos</t>
  </si>
  <si>
    <t>soBellowsJV</t>
  </si>
  <si>
    <t>abRetFastJV</t>
  </si>
  <si>
    <t>abPressThres</t>
  </si>
  <si>
    <t>deAnchorJV</t>
  </si>
  <si>
    <t>deAnchorVelLim</t>
  </si>
  <si>
    <t>deAnchorPressMin</t>
  </si>
  <si>
    <t>deAnchorCount</t>
  </si>
  <si>
    <t>anchorCount</t>
  </si>
  <si>
    <t>anchorPressMin</t>
  </si>
  <si>
    <t>anchorVelLim</t>
  </si>
  <si>
    <t>exitAnchorPressThres</t>
  </si>
  <si>
    <t>approachVel</t>
  </si>
  <si>
    <t>cpPressCutoff</t>
  </si>
  <si>
    <t>cpRunPumpTime</t>
  </si>
  <si>
    <t>sbeComSampPeriod</t>
  </si>
  <si>
    <t>sbeCpSampPeriod</t>
  </si>
  <si>
    <t>engrLogVerb</t>
  </si>
  <si>
    <t>sysDataSampPeriod</t>
  </si>
  <si>
    <t>stringPotDir</t>
  </si>
  <si>
    <t>preMissDelayPeriod</t>
  </si>
  <si>
    <t xml:space="preserve"> Timespan of premission,  limited to 20 minutes (1200 seconds) </t>
  </si>
  <si>
    <t>Number of Fields</t>
  </si>
  <si>
    <t>Message W/O Data</t>
  </si>
  <si>
    <t>&lt;item key="" value="" /&gt;</t>
  </si>
  <si>
    <t>Overhead Bytes Per Field</t>
  </si>
  <si>
    <t>XML Header Bytes</t>
  </si>
  <si>
    <t>&lt;?xml version="1.0" encoding="utf-8"?&gt;</t>
  </si>
  <si>
    <t>Overhead Bytes Per File</t>
  </si>
  <si>
    <t>XML Key Length</t>
  </si>
  <si>
    <t>XML Value Length</t>
  </si>
  <si>
    <t xml:space="preserve"> String representation for a unique identifier for each CPF,  used in generation of logged data file names, tags, and logins back at the remote data portal.</t>
  </si>
  <si>
    <t>cpf001</t>
  </si>
  <si>
    <t>Key Data Bytes</t>
  </si>
  <si>
    <t>Value Data Bytes Estimate +10%</t>
  </si>
  <si>
    <t>Total File Size Minimun (Bytes):</t>
  </si>
  <si>
    <t>*Note: Undefined limits mean they are already defined for another field with the same affect.</t>
  </si>
  <si>
    <t>NA</t>
  </si>
  <si>
    <t xml:space="preserve"> Orientation of the String Pot in the bellows, 0 for up, 1 for down</t>
  </si>
  <si>
    <t>MissionConfig.cs PropertyName</t>
  </si>
  <si>
    <t>debugLogVerb</t>
  </si>
  <si>
    <t>abRetSlowJV</t>
  </si>
  <si>
    <t>Column1</t>
  </si>
  <si>
    <t>x</t>
  </si>
  <si>
    <t>cpMode</t>
  </si>
  <si>
    <t>StringPotSlope</t>
  </si>
  <si>
    <t>stringPotSlope</t>
  </si>
  <si>
    <t>Calibration slope for voltage to %full conversion</t>
  </si>
  <si>
    <t>StringPotIntercept</t>
  </si>
  <si>
    <t>stringPotInt</t>
  </si>
  <si>
    <t>Calibration intercept for voltage to %full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</si>
</sst>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31" totalsRowShown="0" headerRowDxfId="2">
  <autoFilter ref="A1:I31"/>
  <tableColumns count="9">
    <tableColumn id="1" name="MissionConfig.cs PropertyName"/>
    <tableColumn id="2" name="XML Key"/>
    <tableColumn id="9" name="Column1"/>
    <tableColumn id="3" name="Default Value"/>
    <tableColumn id="4" name=" Minimum"/>
    <tableColumn id="5" name=" Maximum"/>
    <tableColumn id="7" name="XML Key Length" dataDxfId="1">
      <calculatedColumnFormula>LEN(Table1[[#This Row],[XML Key]])</calculatedColumnFormula>
    </tableColumn>
    <tableColumn id="8" name="XML Value Length" dataDxfId="0">
      <calculatedColumnFormula>LEN(Table1[[#This Row],[Default Value]])</calculatedColumnFormula>
    </tableColumn>
    <tableColumn id="6" name=" Descrip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33.42578125" bestFit="1" customWidth="1"/>
    <col min="2" max="2" width="36.7109375" customWidth="1"/>
    <col min="3" max="3" width="20.42578125" customWidth="1"/>
    <col min="4" max="4" width="15.28515625" customWidth="1"/>
    <col min="5" max="5" width="12.28515625" customWidth="1"/>
    <col min="6" max="6" width="12.42578125" customWidth="1"/>
    <col min="7" max="8" width="13.140625" customWidth="1"/>
    <col min="9" max="9" width="137.140625" customWidth="1"/>
  </cols>
  <sheetData>
    <row r="1" spans="1:9" s="1" customFormat="1" x14ac:dyDescent="0.25">
      <c r="A1" s="1" t="s">
        <v>101</v>
      </c>
      <c r="B1" s="1" t="s">
        <v>56</v>
      </c>
      <c r="C1" s="1" t="s">
        <v>104</v>
      </c>
      <c r="D1" s="1" t="s">
        <v>57</v>
      </c>
      <c r="E1" s="1" t="s">
        <v>1</v>
      </c>
      <c r="F1" s="1" t="s">
        <v>2</v>
      </c>
      <c r="G1" s="3" t="s">
        <v>91</v>
      </c>
      <c r="H1" s="3" t="s">
        <v>92</v>
      </c>
      <c r="I1" s="1" t="s">
        <v>0</v>
      </c>
    </row>
    <row r="2" spans="1:9" x14ac:dyDescent="0.25">
      <c r="A2" t="s">
        <v>3</v>
      </c>
      <c r="B2" t="s">
        <v>58</v>
      </c>
      <c r="C2" t="s">
        <v>105</v>
      </c>
      <c r="D2" t="s">
        <v>94</v>
      </c>
      <c r="G2">
        <f>LEN(Table1[[#This Row],[XML Key]])</f>
        <v>4</v>
      </c>
      <c r="H2">
        <f>LEN(Table1[[#This Row],[Default Value]])</f>
        <v>6</v>
      </c>
      <c r="I2" t="s">
        <v>93</v>
      </c>
    </row>
    <row r="3" spans="1:9" x14ac:dyDescent="0.25">
      <c r="A3" t="s">
        <v>4</v>
      </c>
      <c r="B3" t="s">
        <v>59</v>
      </c>
      <c r="C3" t="s">
        <v>105</v>
      </c>
      <c r="D3">
        <v>2</v>
      </c>
      <c r="E3">
        <v>0</v>
      </c>
      <c r="F3">
        <v>100</v>
      </c>
      <c r="G3">
        <f>LEN(Table1[[#This Row],[XML Key]])</f>
        <v>12</v>
      </c>
      <c r="H3">
        <f>LEN(Table1[[#This Row],[Default Value]])</f>
        <v>1</v>
      </c>
      <c r="I3" t="s">
        <v>5</v>
      </c>
    </row>
    <row r="4" spans="1:9" x14ac:dyDescent="0.25">
      <c r="A4" t="s">
        <v>6</v>
      </c>
      <c r="B4" t="s">
        <v>60</v>
      </c>
      <c r="C4" t="s">
        <v>105</v>
      </c>
      <c r="D4">
        <v>98</v>
      </c>
      <c r="G4">
        <f>LEN(Table1[[#This Row],[XML Key]])</f>
        <v>12</v>
      </c>
      <c r="H4">
        <f>LEN(Table1[[#This Row],[Default Value]])</f>
        <v>2</v>
      </c>
      <c r="I4" t="s">
        <v>7</v>
      </c>
    </row>
    <row r="5" spans="1:9" x14ac:dyDescent="0.25">
      <c r="A5" t="s">
        <v>8</v>
      </c>
      <c r="B5" t="s">
        <v>61</v>
      </c>
      <c r="C5" t="s">
        <v>105</v>
      </c>
      <c r="D5">
        <v>75</v>
      </c>
      <c r="G5">
        <f>LEN(Table1[[#This Row],[XML Key]])</f>
        <v>12</v>
      </c>
      <c r="H5">
        <f>LEN(Table1[[#This Row],[Default Value]])</f>
        <v>2</v>
      </c>
      <c r="I5" t="s">
        <v>9</v>
      </c>
    </row>
    <row r="6" spans="1:9" x14ac:dyDescent="0.25">
      <c r="A6" t="s">
        <v>10</v>
      </c>
      <c r="B6" t="s">
        <v>63</v>
      </c>
      <c r="C6" t="s">
        <v>105</v>
      </c>
      <c r="D6">
        <v>200000</v>
      </c>
      <c r="E6">
        <v>0</v>
      </c>
      <c r="F6">
        <v>200000</v>
      </c>
      <c r="G6">
        <f>LEN(Table1[[#This Row],[XML Key]])</f>
        <v>11</v>
      </c>
      <c r="H6">
        <f>LEN(Table1[[#This Row],[Default Value]])</f>
        <v>6</v>
      </c>
      <c r="I6" t="s">
        <v>11</v>
      </c>
    </row>
    <row r="7" spans="1:9" x14ac:dyDescent="0.25">
      <c r="A7" t="s">
        <v>12</v>
      </c>
      <c r="B7" t="s">
        <v>62</v>
      </c>
      <c r="C7" t="s">
        <v>105</v>
      </c>
      <c r="D7">
        <v>50</v>
      </c>
      <c r="G7">
        <f>LEN(Table1[[#This Row],[XML Key]])</f>
        <v>12</v>
      </c>
      <c r="H7">
        <f>LEN(Table1[[#This Row],[Default Value]])</f>
        <v>2</v>
      </c>
      <c r="I7" t="s">
        <v>13</v>
      </c>
    </row>
    <row r="8" spans="1:9" x14ac:dyDescent="0.25">
      <c r="A8" t="s">
        <v>14</v>
      </c>
      <c r="B8" t="s">
        <v>64</v>
      </c>
      <c r="C8" t="s">
        <v>105</v>
      </c>
      <c r="D8">
        <v>200000</v>
      </c>
      <c r="G8">
        <f>LEN(Table1[[#This Row],[XML Key]])</f>
        <v>11</v>
      </c>
      <c r="H8">
        <f>LEN(Table1[[#This Row],[Default Value]])</f>
        <v>6</v>
      </c>
      <c r="I8" t="s">
        <v>15</v>
      </c>
    </row>
    <row r="9" spans="1:9" x14ac:dyDescent="0.25">
      <c r="A9" t="s">
        <v>16</v>
      </c>
      <c r="B9" t="s">
        <v>103</v>
      </c>
      <c r="C9" t="s">
        <v>105</v>
      </c>
      <c r="D9">
        <v>200000</v>
      </c>
      <c r="G9">
        <f>LEN(Table1[[#This Row],[XML Key]])</f>
        <v>11</v>
      </c>
      <c r="H9">
        <f>LEN(Table1[[#This Row],[Default Value]])</f>
        <v>6</v>
      </c>
      <c r="I9" t="s">
        <v>17</v>
      </c>
    </row>
    <row r="10" spans="1:9" x14ac:dyDescent="0.25">
      <c r="A10" t="s">
        <v>18</v>
      </c>
      <c r="B10" t="s">
        <v>65</v>
      </c>
      <c r="C10" t="s">
        <v>105</v>
      </c>
      <c r="D10">
        <v>0.3</v>
      </c>
      <c r="G10">
        <f>LEN(Table1[[#This Row],[XML Key]])</f>
        <v>12</v>
      </c>
      <c r="H10">
        <f>LEN(Table1[[#This Row],[Default Value]])</f>
        <v>3</v>
      </c>
      <c r="I10" t="s">
        <v>19</v>
      </c>
    </row>
    <row r="11" spans="1:9" x14ac:dyDescent="0.25">
      <c r="A11" t="s">
        <v>20</v>
      </c>
      <c r="B11" t="s">
        <v>66</v>
      </c>
      <c r="C11" t="s">
        <v>105</v>
      </c>
      <c r="D11">
        <v>200000</v>
      </c>
      <c r="G11">
        <f>LEN(Table1[[#This Row],[XML Key]])</f>
        <v>10</v>
      </c>
      <c r="H11">
        <f>LEN(Table1[[#This Row],[Default Value]])</f>
        <v>6</v>
      </c>
      <c r="I11" t="s">
        <v>21</v>
      </c>
    </row>
    <row r="12" spans="1:9" x14ac:dyDescent="0.25">
      <c r="A12" t="s">
        <v>22</v>
      </c>
      <c r="B12" t="s">
        <v>67</v>
      </c>
      <c r="C12" t="s">
        <v>105</v>
      </c>
      <c r="D12">
        <v>0.02</v>
      </c>
      <c r="E12">
        <v>-1</v>
      </c>
      <c r="F12">
        <v>1</v>
      </c>
      <c r="G12">
        <f>LEN(Table1[[#This Row],[XML Key]])</f>
        <v>14</v>
      </c>
      <c r="H12">
        <f>LEN(Table1[[#This Row],[Default Value]])</f>
        <v>4</v>
      </c>
      <c r="I12" t="s">
        <v>23</v>
      </c>
    </row>
    <row r="13" spans="1:9" x14ac:dyDescent="0.25">
      <c r="A13" t="s">
        <v>24</v>
      </c>
      <c r="B13" t="s">
        <v>68</v>
      </c>
      <c r="C13" t="s">
        <v>105</v>
      </c>
      <c r="D13">
        <v>5</v>
      </c>
      <c r="E13">
        <v>0.1</v>
      </c>
      <c r="F13">
        <v>10</v>
      </c>
      <c r="G13">
        <f>LEN(Table1[[#This Row],[XML Key]])</f>
        <v>16</v>
      </c>
      <c r="H13">
        <f>LEN(Table1[[#This Row],[Default Value]])</f>
        <v>1</v>
      </c>
      <c r="I13" t="s">
        <v>25</v>
      </c>
    </row>
    <row r="14" spans="1:9" x14ac:dyDescent="0.25">
      <c r="A14" t="s">
        <v>26</v>
      </c>
      <c r="B14" t="s">
        <v>69</v>
      </c>
      <c r="D14">
        <v>10</v>
      </c>
      <c r="E14">
        <v>1</v>
      </c>
      <c r="F14">
        <v>200</v>
      </c>
      <c r="G14">
        <f>LEN(Table1[[#This Row],[XML Key]])</f>
        <v>13</v>
      </c>
      <c r="H14">
        <f>LEN(Table1[[#This Row],[Default Value]])</f>
        <v>2</v>
      </c>
      <c r="I14" t="s">
        <v>27</v>
      </c>
    </row>
    <row r="15" spans="1:9" x14ac:dyDescent="0.25">
      <c r="A15" t="s">
        <v>28</v>
      </c>
      <c r="B15" t="s">
        <v>70</v>
      </c>
      <c r="D15">
        <v>3</v>
      </c>
      <c r="G15">
        <f>LEN(Table1[[#This Row],[XML Key]])</f>
        <v>11</v>
      </c>
      <c r="H15">
        <f>LEN(Table1[[#This Row],[Default Value]])</f>
        <v>1</v>
      </c>
      <c r="I15" t="s">
        <v>29</v>
      </c>
    </row>
    <row r="16" spans="1:9" x14ac:dyDescent="0.25">
      <c r="A16" t="s">
        <v>30</v>
      </c>
      <c r="B16" t="s">
        <v>71</v>
      </c>
      <c r="D16">
        <v>4</v>
      </c>
      <c r="E16">
        <v>0.1</v>
      </c>
      <c r="F16">
        <v>10</v>
      </c>
      <c r="G16">
        <f>LEN(Table1[[#This Row],[XML Key]])</f>
        <v>14</v>
      </c>
      <c r="H16">
        <f>LEN(Table1[[#This Row],[Default Value]])</f>
        <v>1</v>
      </c>
      <c r="I16" t="s">
        <v>31</v>
      </c>
    </row>
    <row r="17" spans="1:9" x14ac:dyDescent="0.25">
      <c r="A17" t="s">
        <v>32</v>
      </c>
      <c r="B17" t="s">
        <v>72</v>
      </c>
      <c r="D17">
        <v>2.5000000000000001E-2</v>
      </c>
      <c r="G17">
        <f>LEN(Table1[[#This Row],[XML Key]])</f>
        <v>12</v>
      </c>
      <c r="H17">
        <f>LEN(Table1[[#This Row],[Default Value]])</f>
        <v>5</v>
      </c>
      <c r="I17" t="s">
        <v>33</v>
      </c>
    </row>
    <row r="18" spans="1:9" x14ac:dyDescent="0.25">
      <c r="A18" t="s">
        <v>34</v>
      </c>
      <c r="B18" t="s">
        <v>73</v>
      </c>
      <c r="D18">
        <v>5</v>
      </c>
      <c r="E18">
        <v>1</v>
      </c>
      <c r="F18">
        <v>10</v>
      </c>
      <c r="G18">
        <f>LEN(Table1[[#This Row],[XML Key]])</f>
        <v>20</v>
      </c>
      <c r="H18">
        <f>LEN(Table1[[#This Row],[Default Value]])</f>
        <v>1</v>
      </c>
      <c r="I18" t="s">
        <v>35</v>
      </c>
    </row>
    <row r="19" spans="1:9" x14ac:dyDescent="0.25">
      <c r="A19" t="s">
        <v>36</v>
      </c>
      <c r="B19" t="s">
        <v>74</v>
      </c>
      <c r="D19">
        <v>0.01</v>
      </c>
      <c r="G19">
        <f>LEN(Table1[[#This Row],[XML Key]])</f>
        <v>11</v>
      </c>
      <c r="H19">
        <f>LEN(Table1[[#This Row],[Default Value]])</f>
        <v>4</v>
      </c>
      <c r="I19" t="s">
        <v>37</v>
      </c>
    </row>
    <row r="20" spans="1:9" x14ac:dyDescent="0.25">
      <c r="A20" t="s">
        <v>38</v>
      </c>
      <c r="B20" t="s">
        <v>75</v>
      </c>
      <c r="D20">
        <v>1</v>
      </c>
      <c r="E20">
        <v>1</v>
      </c>
      <c r="F20">
        <v>20</v>
      </c>
      <c r="G20">
        <f>LEN(Table1[[#This Row],[XML Key]])</f>
        <v>13</v>
      </c>
      <c r="H20">
        <f>LEN(Table1[[#This Row],[Default Value]])</f>
        <v>1</v>
      </c>
      <c r="I20" t="s">
        <v>39</v>
      </c>
    </row>
    <row r="21" spans="1:9" x14ac:dyDescent="0.25">
      <c r="A21" t="s">
        <v>40</v>
      </c>
      <c r="B21" t="s">
        <v>76</v>
      </c>
      <c r="D21">
        <v>2</v>
      </c>
      <c r="E21">
        <v>0</v>
      </c>
      <c r="F21">
        <v>1200</v>
      </c>
      <c r="G21">
        <f>LEN(Table1[[#This Row],[XML Key]])</f>
        <v>13</v>
      </c>
      <c r="H21">
        <f>LEN(Table1[[#This Row],[Default Value]])</f>
        <v>1</v>
      </c>
      <c r="I21" t="s">
        <v>41</v>
      </c>
    </row>
    <row r="22" spans="1:9" x14ac:dyDescent="0.25">
      <c r="A22" t="s">
        <v>42</v>
      </c>
      <c r="B22" t="s">
        <v>77</v>
      </c>
      <c r="D22">
        <v>3000</v>
      </c>
      <c r="E22">
        <v>0</v>
      </c>
      <c r="F22">
        <v>60000</v>
      </c>
      <c r="G22">
        <f>LEN(Table1[[#This Row],[XML Key]])</f>
        <v>16</v>
      </c>
      <c r="H22">
        <f>LEN(Table1[[#This Row],[Default Value]])</f>
        <v>4</v>
      </c>
      <c r="I22" t="s">
        <v>43</v>
      </c>
    </row>
    <row r="23" spans="1:9" x14ac:dyDescent="0.25">
      <c r="A23" t="s">
        <v>44</v>
      </c>
      <c r="B23" t="s">
        <v>78</v>
      </c>
      <c r="D23">
        <v>1000</v>
      </c>
      <c r="G23">
        <f>LEN(Table1[[#This Row],[XML Key]])</f>
        <v>15</v>
      </c>
      <c r="H23">
        <f>LEN(Table1[[#This Row],[Default Value]])</f>
        <v>4</v>
      </c>
      <c r="I23" t="s">
        <v>45</v>
      </c>
    </row>
    <row r="24" spans="1:9" x14ac:dyDescent="0.25">
      <c r="A24" t="s">
        <v>46</v>
      </c>
      <c r="B24" t="s">
        <v>106</v>
      </c>
      <c r="D24">
        <v>1</v>
      </c>
      <c r="E24" t="s">
        <v>99</v>
      </c>
      <c r="F24" t="s">
        <v>99</v>
      </c>
      <c r="G24">
        <f>LEN(Table1[[#This Row],[XML Key]])</f>
        <v>6</v>
      </c>
      <c r="H24">
        <f>LEN(Table1[[#This Row],[Default Value]])</f>
        <v>1</v>
      </c>
      <c r="I24" t="s">
        <v>47</v>
      </c>
    </row>
    <row r="25" spans="1:9" x14ac:dyDescent="0.25">
      <c r="A25" t="s">
        <v>48</v>
      </c>
      <c r="B25" t="s">
        <v>79</v>
      </c>
      <c r="D25">
        <v>4</v>
      </c>
      <c r="E25">
        <v>0</v>
      </c>
      <c r="F25">
        <v>5</v>
      </c>
      <c r="G25">
        <f>LEN(Table1[[#This Row],[XML Key]])</f>
        <v>11</v>
      </c>
      <c r="H25">
        <f>LEN(Table1[[#This Row],[Default Value]])</f>
        <v>1</v>
      </c>
      <c r="I25" t="s">
        <v>49</v>
      </c>
    </row>
    <row r="26" spans="1:9" x14ac:dyDescent="0.25">
      <c r="A26" t="s">
        <v>50</v>
      </c>
      <c r="B26" t="s">
        <v>102</v>
      </c>
      <c r="D26">
        <v>4</v>
      </c>
      <c r="E26">
        <v>0</v>
      </c>
      <c r="F26">
        <v>5</v>
      </c>
      <c r="G26">
        <f>LEN(Table1[[#This Row],[XML Key]])</f>
        <v>12</v>
      </c>
      <c r="H26">
        <f>LEN(Table1[[#This Row],[Default Value]])</f>
        <v>1</v>
      </c>
      <c r="I26" t="s">
        <v>51</v>
      </c>
    </row>
    <row r="27" spans="1:9" x14ac:dyDescent="0.25">
      <c r="A27" t="s">
        <v>52</v>
      </c>
      <c r="B27" t="s">
        <v>80</v>
      </c>
      <c r="D27">
        <v>30</v>
      </c>
      <c r="E27">
        <v>1</v>
      </c>
      <c r="F27">
        <v>1200</v>
      </c>
      <c r="G27">
        <f>LEN(Table1[[#This Row],[XML Key]])</f>
        <v>17</v>
      </c>
      <c r="H27">
        <f>LEN(Table1[[#This Row],[Default Value]])</f>
        <v>2</v>
      </c>
      <c r="I27" t="s">
        <v>53</v>
      </c>
    </row>
    <row r="28" spans="1:9" x14ac:dyDescent="0.25">
      <c r="A28" t="s">
        <v>54</v>
      </c>
      <c r="B28" t="s">
        <v>82</v>
      </c>
      <c r="D28">
        <v>30</v>
      </c>
      <c r="E28">
        <v>0</v>
      </c>
      <c r="F28">
        <v>1200</v>
      </c>
      <c r="G28">
        <f>LEN(Table1[[#This Row],[XML Key]])</f>
        <v>18</v>
      </c>
      <c r="H28">
        <f>LEN(Table1[[#This Row],[Default Value]])</f>
        <v>2</v>
      </c>
      <c r="I28" t="s">
        <v>83</v>
      </c>
    </row>
    <row r="29" spans="1:9" x14ac:dyDescent="0.25">
      <c r="A29" t="s">
        <v>55</v>
      </c>
      <c r="B29" t="s">
        <v>81</v>
      </c>
      <c r="D29">
        <v>1</v>
      </c>
      <c r="E29" t="s">
        <v>99</v>
      </c>
      <c r="F29" t="s">
        <v>99</v>
      </c>
      <c r="G29">
        <f>LEN(Table1[[#This Row],[XML Key]])</f>
        <v>12</v>
      </c>
      <c r="H29">
        <f>LEN(Table1[[#This Row],[Default Value]])</f>
        <v>1</v>
      </c>
      <c r="I29" t="s">
        <v>100</v>
      </c>
    </row>
    <row r="30" spans="1:9" x14ac:dyDescent="0.25">
      <c r="A30" t="s">
        <v>107</v>
      </c>
      <c r="B30" t="s">
        <v>108</v>
      </c>
      <c r="D30">
        <v>5</v>
      </c>
      <c r="E30" t="s">
        <v>99</v>
      </c>
      <c r="G30" s="5">
        <f>LEN(Table1[[#This Row],[XML Key]])</f>
        <v>14</v>
      </c>
      <c r="H30" s="5">
        <f>LEN(Table1[[#This Row],[Default Value]])</f>
        <v>1</v>
      </c>
      <c r="I30" t="s">
        <v>109</v>
      </c>
    </row>
    <row r="31" spans="1:9" x14ac:dyDescent="0.25">
      <c r="A31" t="s">
        <v>110</v>
      </c>
      <c r="B31" t="s">
        <v>111</v>
      </c>
      <c r="D31">
        <v>2147483648</v>
      </c>
      <c r="G31" s="5">
        <f>LEN(Table1[[#This Row],[XML Key]])</f>
        <v>12</v>
      </c>
      <c r="H31" s="5">
        <f>LEN(Table1[[#This Row],[Default Value]])</f>
        <v>10</v>
      </c>
      <c r="I31" t="s">
        <v>112</v>
      </c>
    </row>
    <row r="34" spans="1:3" x14ac:dyDescent="0.25">
      <c r="A34" s="1" t="s">
        <v>84</v>
      </c>
      <c r="B34">
        <f>COUNTA(Table1[XML Key])</f>
        <v>30</v>
      </c>
    </row>
    <row r="35" spans="1:3" x14ac:dyDescent="0.25">
      <c r="A35" s="1" t="s">
        <v>85</v>
      </c>
      <c r="B35" s="2" t="s">
        <v>86</v>
      </c>
      <c r="C35" s="2"/>
    </row>
    <row r="36" spans="1:3" x14ac:dyDescent="0.25">
      <c r="A36" s="1" t="s">
        <v>87</v>
      </c>
      <c r="B36">
        <f>LEN(B35)</f>
        <v>24</v>
      </c>
    </row>
    <row r="37" spans="1:3" x14ac:dyDescent="0.25">
      <c r="A37" s="1" t="s">
        <v>88</v>
      </c>
      <c r="B37" s="2" t="s">
        <v>89</v>
      </c>
      <c r="C37" s="2"/>
    </row>
    <row r="38" spans="1:3" x14ac:dyDescent="0.25">
      <c r="A38" s="1" t="s">
        <v>90</v>
      </c>
      <c r="B38">
        <f>LEN(B37)</f>
        <v>38</v>
      </c>
    </row>
    <row r="39" spans="1:3" x14ac:dyDescent="0.25">
      <c r="A39" s="1" t="s">
        <v>95</v>
      </c>
      <c r="B39">
        <f>SUM(Table1[XML Key Length])</f>
        <v>377</v>
      </c>
    </row>
    <row r="40" spans="1:3" x14ac:dyDescent="0.25">
      <c r="A40" s="1" t="s">
        <v>96</v>
      </c>
      <c r="B40" s="4">
        <f>ROUNDUP(SUM(Table1[XML Value Length])*1.1,0)</f>
        <v>97</v>
      </c>
      <c r="C40" s="4"/>
    </row>
    <row r="41" spans="1:3" x14ac:dyDescent="0.25">
      <c r="A41" s="1" t="s">
        <v>97</v>
      </c>
      <c r="B41" s="4">
        <f>SUM(B38,B40,B39)+B34*B36</f>
        <v>1232</v>
      </c>
      <c r="C41" s="4"/>
    </row>
    <row r="43" spans="1:3" x14ac:dyDescent="0.25">
      <c r="A43" t="s">
        <v>98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2019-11-19T00:12:43Z</dcterms:created>
  <dcterms:modified xsi:type="dcterms:W3CDTF">2019-11-20T00:46:24Z</dcterms:modified>
</cp:coreProperties>
</file>