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Gaskets\MicroscopeQC2023May30\"/>
    </mc:Choice>
  </mc:AlternateContent>
  <xr:revisionPtr revIDLastSave="0" documentId="13_ncr:1_{98816108-F628-4C60-A535-9E8208252778}" xr6:coauthVersionLast="36" xr6:coauthVersionMax="36" xr10:uidLastSave="{00000000-0000-0000-0000-000000000000}"/>
  <bookViews>
    <workbookView xWindow="0" yWindow="0" windowWidth="38370" windowHeight="13425" xr2:uid="{A3F7A8F0-4F2C-4574-BCC2-BAA13A4DCAD6}"/>
  </bookViews>
  <sheets>
    <sheet name="Defaul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1" i="1" l="1"/>
  <c r="M118" i="1"/>
  <c r="N118" i="1" s="1"/>
  <c r="O118" i="1" s="1"/>
  <c r="F118" i="1"/>
  <c r="H118" i="1" s="1"/>
  <c r="J118" i="1" s="1"/>
  <c r="M117" i="1"/>
  <c r="N117" i="1" s="1"/>
  <c r="O117" i="1" s="1"/>
  <c r="F117" i="1"/>
  <c r="H117" i="1" s="1"/>
  <c r="J117" i="1" s="1"/>
  <c r="M116" i="1"/>
  <c r="N116" i="1" s="1"/>
  <c r="F116" i="1"/>
  <c r="H116" i="1" s="1"/>
  <c r="M115" i="1"/>
  <c r="N115" i="1" s="1"/>
  <c r="O115" i="1" s="1"/>
  <c r="F115" i="1"/>
  <c r="H115" i="1" s="1"/>
  <c r="J115" i="1" s="1"/>
  <c r="F114" i="1"/>
  <c r="M112" i="1"/>
  <c r="N112" i="1" s="1"/>
  <c r="O112" i="1" s="1"/>
  <c r="F112" i="1"/>
  <c r="H112" i="1" s="1"/>
  <c r="J112" i="1" s="1"/>
  <c r="M111" i="1"/>
  <c r="N111" i="1" s="1"/>
  <c r="O111" i="1" s="1"/>
  <c r="F111" i="1"/>
  <c r="H111" i="1" s="1"/>
  <c r="M110" i="1"/>
  <c r="N110" i="1" s="1"/>
  <c r="F110" i="1"/>
  <c r="H110" i="1" s="1"/>
  <c r="M109" i="1"/>
  <c r="N109" i="1" s="1"/>
  <c r="O109" i="1" s="1"/>
  <c r="F109" i="1"/>
  <c r="H109" i="1" s="1"/>
  <c r="J109" i="1" s="1"/>
  <c r="F108" i="1"/>
  <c r="F28" i="1"/>
  <c r="H28" i="1" s="1"/>
  <c r="J28" i="1" s="1"/>
  <c r="M28" i="1"/>
  <c r="N28" i="1" s="1"/>
  <c r="O28" i="1" s="1"/>
  <c r="N77" i="1"/>
  <c r="O77" i="1" s="1"/>
  <c r="F77" i="1"/>
  <c r="H77" i="1" s="1"/>
  <c r="J77" i="1" s="1"/>
  <c r="N76" i="1"/>
  <c r="O76" i="1" s="1"/>
  <c r="F76" i="1"/>
  <c r="H76" i="1" s="1"/>
  <c r="J76" i="1" s="1"/>
  <c r="N75" i="1"/>
  <c r="O75" i="1" s="1"/>
  <c r="F75" i="1"/>
  <c r="H75" i="1" s="1"/>
  <c r="N74" i="1"/>
  <c r="O74" i="1" s="1"/>
  <c r="F74" i="1"/>
  <c r="H74" i="1" s="1"/>
  <c r="J74" i="1" s="1"/>
  <c r="F73" i="1"/>
  <c r="N71" i="1"/>
  <c r="O71" i="1" s="1"/>
  <c r="F71" i="1"/>
  <c r="H71" i="1" s="1"/>
  <c r="J71" i="1" s="1"/>
  <c r="N70" i="1"/>
  <c r="O70" i="1" s="1"/>
  <c r="F70" i="1"/>
  <c r="H70" i="1" s="1"/>
  <c r="J70" i="1" s="1"/>
  <c r="N69" i="1"/>
  <c r="O69" i="1" s="1"/>
  <c r="F69" i="1"/>
  <c r="H69" i="1" s="1"/>
  <c r="N68" i="1"/>
  <c r="O68" i="1" s="1"/>
  <c r="F68" i="1"/>
  <c r="H68" i="1" s="1"/>
  <c r="J68" i="1" s="1"/>
  <c r="F67" i="1"/>
  <c r="M37" i="1"/>
  <c r="N37" i="1" s="1"/>
  <c r="O37" i="1" s="1"/>
  <c r="M36" i="1"/>
  <c r="N36" i="1" s="1"/>
  <c r="O36" i="1" s="1"/>
  <c r="M35" i="1"/>
  <c r="N35" i="1" s="1"/>
  <c r="M34" i="1"/>
  <c r="N34" i="1" s="1"/>
  <c r="O34" i="1" s="1"/>
  <c r="M31" i="1"/>
  <c r="N31" i="1" s="1"/>
  <c r="O31" i="1" s="1"/>
  <c r="M30" i="1"/>
  <c r="N30" i="1" s="1"/>
  <c r="O30" i="1" s="1"/>
  <c r="M29" i="1"/>
  <c r="N29" i="1" s="1"/>
  <c r="F37" i="1"/>
  <c r="H37" i="1" s="1"/>
  <c r="J37" i="1" s="1"/>
  <c r="F36" i="1"/>
  <c r="H36" i="1" s="1"/>
  <c r="J36" i="1" s="1"/>
  <c r="F35" i="1"/>
  <c r="H35" i="1" s="1"/>
  <c r="F34" i="1"/>
  <c r="H34" i="1" s="1"/>
  <c r="J34" i="1" s="1"/>
  <c r="F31" i="1"/>
  <c r="H31" i="1" s="1"/>
  <c r="J31" i="1" s="1"/>
  <c r="F30" i="1"/>
  <c r="H30" i="1" s="1"/>
  <c r="J30" i="1" s="1"/>
  <c r="F29" i="1"/>
  <c r="H29" i="1" s="1"/>
  <c r="F33" i="1"/>
  <c r="F27" i="1"/>
</calcChain>
</file>

<file path=xl/sharedStrings.xml><?xml version="1.0" encoding="utf-8"?>
<sst xmlns="http://schemas.openxmlformats.org/spreadsheetml/2006/main" count="247" uniqueCount="36">
  <si>
    <t>def_001</t>
  </si>
  <si>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</si>
  <si>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</si>
  <si>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</si>
  <si>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</si>
  <si>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</si>
  <si>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</si>
  <si>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</si>
  <si>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</si>
  <si>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</si>
  <si>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</si>
  <si>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</si>
  <si>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</si>
  <si>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def_002</t>
  </si>
  <si>
    <t>def_003</t>
  </si>
  <si>
    <t>def_004</t>
  </si>
  <si>
    <t>def_005</t>
  </si>
  <si>
    <t>Average</t>
  </si>
  <si>
    <t>std dev</t>
  </si>
  <si>
    <t>min</t>
  </si>
  <si>
    <t>max</t>
  </si>
  <si>
    <t>design value</t>
  </si>
  <si>
    <t>inches</t>
  </si>
  <si>
    <t>mm</t>
  </si>
  <si>
    <t>min3_001</t>
  </si>
  <si>
    <t>min3_002</t>
  </si>
  <si>
    <t>min3_003</t>
  </si>
  <si>
    <t>min3_004</t>
  </si>
  <si>
    <t>min3_005</t>
  </si>
  <si>
    <t>Measured values</t>
  </si>
  <si>
    <t>plus3_001</t>
  </si>
  <si>
    <t>plus3_002</t>
  </si>
  <si>
    <t>plus3_003</t>
  </si>
  <si>
    <t>plus3_004</t>
  </si>
  <si>
    <t>plus3_005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</si>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</sst>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0" applyNumberFormat="1" applyFont="1" applyBorder="1" applyAlignment="1" applyProtection="1">
      <alignment vertical="top"/>
    </xf>
    <xf numFmtId="2" fontId="1" fillId="0" borderId="0" xfId="0" applyNumberFormat="1" applyFont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164" fontId="0" fillId="0" borderId="0" xfId="0" applyNumberFormat="1"/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  <xf numFmtId="0" fontId="1" fillId="0" borderId="0" xfId="1" applyNumberFormat="1" applyFont="1" applyBorder="1" applyAlignment="1" applyProtection="1">
      <alignment vertical="top"/>
    </xf>
    <xf numFmtId="2" fontId="1" fillId="0" borderId="0" xfId="1" applyNumberFormat="1" applyFont="1" applyBorder="1" applyAlignment="1" applyProtection="1">
      <alignment vertical="top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CC0E-FD80-4090-A34D-B1083710C515}">
  <dimension ref="A1:P118"/>
  <sheetViews>
    <sheetView tabSelected="1" topLeftCell="A31" workbookViewId="0">
      <selection activeCell="U78" sqref="U78"/>
    </sheetView>
  </sheetViews>
  <sheetFormatPr defaultRowHeight="15" x14ac:dyDescent="0.25"/>
  <cols>
    <col min="1" max="1" width="16.140625" bestFit="1" customWidth="1"/>
    <col min="2" max="2" width="13.140625" bestFit="1" customWidth="1"/>
    <col min="3" max="3" width="6.28515625" bestFit="1" customWidth="1"/>
    <col min="4" max="4" width="7.28515625" bestFit="1" customWidth="1"/>
    <col min="5" max="5" width="7.140625" bestFit="1" customWidth="1"/>
    <col min="6" max="6" width="12.28515625" bestFit="1" customWidth="1"/>
    <col min="7" max="7" width="6.140625" bestFit="1" customWidth="1"/>
    <col min="8" max="8" width="5.5703125" bestFit="1" customWidth="1"/>
    <col min="9" max="9" width="6.7109375" bestFit="1" customWidth="1"/>
    <col min="10" max="10" width="6.28515625" bestFit="1" customWidth="1"/>
    <col min="11" max="11" width="11.140625" bestFit="1" customWidth="1"/>
    <col min="12" max="12" width="15.42578125" bestFit="1" customWidth="1"/>
    <col min="13" max="13" width="20.7109375" bestFit="1" customWidth="1"/>
    <col min="14" max="14" width="5.5703125" bestFit="1" customWidth="1"/>
    <col min="15" max="15" width="6.28515625" bestFit="1" customWidth="1"/>
    <col min="17" max="17" width="16.140625" bestFit="1" customWidth="1"/>
    <col min="18" max="18" width="13.140625" bestFit="1" customWidth="1"/>
    <col min="19" max="19" width="6.28515625" bestFit="1" customWidth="1"/>
    <col min="20" max="20" width="7.28515625" bestFit="1" customWidth="1"/>
    <col min="21" max="21" width="7.140625" bestFit="1" customWidth="1"/>
    <col min="22" max="22" width="12.28515625" bestFit="1" customWidth="1"/>
    <col min="23" max="23" width="6.140625" bestFit="1" customWidth="1"/>
    <col min="24" max="24" width="11.140625" bestFit="1" customWidth="1"/>
    <col min="25" max="25" width="15.42578125" bestFit="1" customWidth="1"/>
    <col min="26" max="26" width="20.7109375" bestFit="1" customWidth="1"/>
    <col min="27" max="27" width="5.5703125" bestFit="1" customWidth="1"/>
    <col min="28" max="30" width="5.5703125" customWidth="1"/>
    <col min="34" max="34" width="9.7109375" bestFit="1" customWidth="1"/>
    <col min="35" max="35" width="13.140625" bestFit="1" customWidth="1"/>
    <col min="36" max="36" width="6.28515625" bestFit="1" customWidth="1"/>
    <col min="37" max="37" width="7.28515625" bestFit="1" customWidth="1"/>
    <col min="38" max="38" width="7.140625" bestFit="1" customWidth="1"/>
    <col min="39" max="39" width="12.28515625" bestFit="1" customWidth="1"/>
    <col min="40" max="40" width="6.140625" bestFit="1" customWidth="1"/>
    <col min="41" max="41" width="11.140625" bestFit="1" customWidth="1"/>
    <col min="42" max="42" width="15.42578125" bestFit="1" customWidth="1"/>
    <col min="43" max="43" width="20.7109375" bestFit="1" customWidth="1"/>
  </cols>
  <sheetData>
    <row r="1" spans="1:13" x14ac:dyDescent="0.25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K1" s="1" t="s">
        <v>7</v>
      </c>
      <c r="L1" s="1" t="s">
        <v>8</v>
      </c>
      <c r="M1" s="1" t="s">
        <v>9</v>
      </c>
    </row>
    <row r="2" spans="1:13" x14ac:dyDescent="0.25">
      <c r="A2" t="s">
        <v>0</v>
      </c>
      <c r="B2" s="1" t="s">
        <v>10</v>
      </c>
      <c r="C2" s="1" t="s">
        <v>11</v>
      </c>
      <c r="D2" s="1"/>
      <c r="E2" s="1"/>
      <c r="F2" s="2">
        <v>7.5900031159150405</v>
      </c>
      <c r="G2" s="1"/>
      <c r="K2" s="1"/>
      <c r="L2" s="1"/>
      <c r="M2" s="1"/>
    </row>
    <row r="3" spans="1:13" x14ac:dyDescent="0.25">
      <c r="B3" s="1" t="s">
        <v>12</v>
      </c>
      <c r="C3" s="1" t="s">
        <v>11</v>
      </c>
      <c r="D3" s="1"/>
      <c r="E3" s="1"/>
      <c r="F3" s="1"/>
      <c r="G3" s="1"/>
      <c r="K3" s="2">
        <v>6.9282642165729564</v>
      </c>
      <c r="L3" s="2">
        <v>9.3307628766172463</v>
      </c>
      <c r="M3" s="2">
        <v>2.9700740692639749</v>
      </c>
    </row>
    <row r="4" spans="1:13" x14ac:dyDescent="0.25">
      <c r="B4" s="1" t="s">
        <v>10</v>
      </c>
      <c r="C4" s="1" t="s">
        <v>11</v>
      </c>
      <c r="D4" s="1"/>
      <c r="E4" s="1"/>
      <c r="F4" s="2">
        <v>2.9509333211714566</v>
      </c>
      <c r="G4" s="1"/>
      <c r="K4" s="1"/>
      <c r="L4" s="1"/>
      <c r="M4" s="1"/>
    </row>
    <row r="5" spans="1:13" x14ac:dyDescent="0.25">
      <c r="B5" s="1" t="s">
        <v>12</v>
      </c>
      <c r="C5" s="1" t="s">
        <v>11</v>
      </c>
      <c r="D5" s="1"/>
      <c r="E5" s="1"/>
      <c r="F5" s="1"/>
      <c r="G5" s="1"/>
      <c r="K5" s="2">
        <v>44.784950848800015</v>
      </c>
      <c r="L5" s="2">
        <v>24.834290164717356</v>
      </c>
      <c r="M5" s="2">
        <v>7.6531433585526267</v>
      </c>
    </row>
    <row r="7" spans="1:13" x14ac:dyDescent="0.25">
      <c r="A7" t="s">
        <v>13</v>
      </c>
      <c r="B7" s="1" t="s">
        <v>10</v>
      </c>
      <c r="C7" s="1" t="s">
        <v>11</v>
      </c>
      <c r="D7" s="1"/>
      <c r="E7" s="1"/>
      <c r="F7" s="2">
        <v>7.5734418730719799</v>
      </c>
      <c r="G7" s="1"/>
      <c r="K7" s="1"/>
      <c r="L7" s="1"/>
      <c r="M7" s="1"/>
    </row>
    <row r="8" spans="1:13" x14ac:dyDescent="0.25">
      <c r="B8" s="1" t="s">
        <v>12</v>
      </c>
      <c r="C8" s="1" t="s">
        <v>11</v>
      </c>
      <c r="D8" s="1"/>
      <c r="E8" s="1"/>
      <c r="F8" s="1"/>
      <c r="G8" s="1"/>
      <c r="K8" s="2">
        <v>6.8002012044597384</v>
      </c>
      <c r="L8" s="2">
        <v>9.2441250850176555</v>
      </c>
      <c r="M8" s="2">
        <v>2.942496403680694</v>
      </c>
    </row>
    <row r="9" spans="1:13" x14ac:dyDescent="0.25">
      <c r="B9" s="1" t="s">
        <v>10</v>
      </c>
      <c r="C9" s="1" t="s">
        <v>11</v>
      </c>
      <c r="D9" s="1"/>
      <c r="E9" s="1"/>
      <c r="F9" s="2">
        <v>2.8773137062197445</v>
      </c>
      <c r="G9" s="1"/>
      <c r="K9" s="1"/>
      <c r="L9" s="1"/>
      <c r="M9" s="1"/>
    </row>
    <row r="10" spans="1:13" x14ac:dyDescent="0.25">
      <c r="B10" s="1" t="s">
        <v>12</v>
      </c>
      <c r="C10" s="1" t="s">
        <v>11</v>
      </c>
      <c r="D10" s="1"/>
      <c r="E10" s="1"/>
      <c r="F10" s="1"/>
      <c r="G10" s="1"/>
      <c r="K10" s="2">
        <v>44.414701281600024</v>
      </c>
      <c r="L10" s="2">
        <v>24.75023933061938</v>
      </c>
      <c r="M10" s="2">
        <v>7.6197925626752063</v>
      </c>
    </row>
    <row r="12" spans="1:13" x14ac:dyDescent="0.25">
      <c r="A12" t="s">
        <v>14</v>
      </c>
      <c r="B12" s="1" t="s">
        <v>10</v>
      </c>
      <c r="C12" s="1" t="s">
        <v>11</v>
      </c>
      <c r="D12" s="1"/>
      <c r="E12" s="1"/>
      <c r="F12" s="2">
        <v>7.6085911434903659</v>
      </c>
      <c r="G12" s="1"/>
      <c r="K12" s="1"/>
      <c r="L12" s="1"/>
      <c r="M12" s="1"/>
    </row>
    <row r="13" spans="1:13" x14ac:dyDescent="0.25">
      <c r="B13" s="1" t="s">
        <v>12</v>
      </c>
      <c r="C13" s="1" t="s">
        <v>11</v>
      </c>
      <c r="D13" s="1"/>
      <c r="E13" s="1"/>
      <c r="F13" s="1"/>
      <c r="G13" s="1"/>
      <c r="K13" s="2">
        <v>6.7179000109639038</v>
      </c>
      <c r="L13" s="2">
        <v>9.1880150896687116</v>
      </c>
      <c r="M13" s="2">
        <v>2.924636037447399</v>
      </c>
    </row>
    <row r="14" spans="1:13" x14ac:dyDescent="0.25">
      <c r="B14" s="1" t="s">
        <v>10</v>
      </c>
      <c r="C14" s="1" t="s">
        <v>11</v>
      </c>
      <c r="D14" s="1"/>
      <c r="E14" s="1"/>
      <c r="F14" s="2">
        <v>2.8949348972299882</v>
      </c>
      <c r="G14" s="1"/>
      <c r="K14" s="1"/>
      <c r="L14" s="1"/>
      <c r="M14" s="1"/>
    </row>
    <row r="15" spans="1:13" x14ac:dyDescent="0.25">
      <c r="B15" s="1" t="s">
        <v>12</v>
      </c>
      <c r="C15" s="1" t="s">
        <v>11</v>
      </c>
      <c r="D15" s="1"/>
      <c r="E15" s="1"/>
      <c r="F15" s="1"/>
      <c r="G15" s="1"/>
      <c r="K15" s="2">
        <v>44.602744931200021</v>
      </c>
      <c r="L15" s="2">
        <v>24.829435581766347</v>
      </c>
      <c r="M15" s="2">
        <v>7.6453875736475316</v>
      </c>
    </row>
    <row r="17" spans="1:16" x14ac:dyDescent="0.25">
      <c r="A17" t="s">
        <v>15</v>
      </c>
      <c r="B17" s="1" t="s">
        <v>10</v>
      </c>
      <c r="C17" s="1" t="s">
        <v>11</v>
      </c>
      <c r="D17" s="1"/>
      <c r="E17" s="1"/>
      <c r="F17" s="2">
        <v>7.6203999681119114</v>
      </c>
      <c r="G17" s="1"/>
      <c r="K17" s="1"/>
      <c r="L17" s="1"/>
      <c r="M17" s="1"/>
    </row>
    <row r="18" spans="1:16" x14ac:dyDescent="0.25">
      <c r="B18" s="1" t="s">
        <v>12</v>
      </c>
      <c r="C18" s="1" t="s">
        <v>11</v>
      </c>
      <c r="D18" s="1"/>
      <c r="E18" s="1"/>
      <c r="F18" s="1"/>
      <c r="G18" s="1"/>
      <c r="K18" s="2">
        <v>6.6846664765399639</v>
      </c>
      <c r="L18" s="2">
        <v>9.1652603005906847</v>
      </c>
      <c r="M18" s="2">
        <v>2.9173929631258355</v>
      </c>
    </row>
    <row r="19" spans="1:16" x14ac:dyDescent="0.25">
      <c r="B19" s="1" t="s">
        <v>10</v>
      </c>
      <c r="C19" s="1" t="s">
        <v>11</v>
      </c>
      <c r="D19" s="1"/>
      <c r="E19" s="1"/>
      <c r="F19" s="2">
        <v>2.8479660288002036</v>
      </c>
      <c r="G19" s="1"/>
      <c r="K19" s="1"/>
      <c r="L19" s="1"/>
      <c r="M19" s="1"/>
    </row>
    <row r="20" spans="1:16" x14ac:dyDescent="0.25">
      <c r="B20" s="1" t="s">
        <v>12</v>
      </c>
      <c r="C20" s="1" t="s">
        <v>11</v>
      </c>
      <c r="D20" s="1"/>
      <c r="E20" s="1"/>
      <c r="F20" s="1"/>
      <c r="G20" s="1"/>
      <c r="K20" s="2">
        <v>44.566688351200021</v>
      </c>
      <c r="L20" s="2">
        <v>24.810850164717355</v>
      </c>
      <c r="M20" s="2">
        <v>7.6429727115451476</v>
      </c>
    </row>
    <row r="22" spans="1:16" x14ac:dyDescent="0.25">
      <c r="A22" t="s">
        <v>16</v>
      </c>
      <c r="B22" s="1" t="s">
        <v>10</v>
      </c>
      <c r="C22" s="1" t="s">
        <v>11</v>
      </c>
      <c r="D22" s="1"/>
      <c r="E22" s="1"/>
      <c r="F22" s="2">
        <v>7.6019221260415462</v>
      </c>
      <c r="G22" s="1"/>
      <c r="K22" s="1"/>
      <c r="L22" s="1"/>
      <c r="M22" s="1"/>
    </row>
    <row r="23" spans="1:16" x14ac:dyDescent="0.25">
      <c r="B23" s="1" t="s">
        <v>12</v>
      </c>
      <c r="C23" s="1" t="s">
        <v>11</v>
      </c>
      <c r="D23" s="1"/>
      <c r="E23" s="1"/>
      <c r="F23" s="1"/>
      <c r="G23" s="1"/>
      <c r="K23" s="2">
        <v>6.6846664765399639</v>
      </c>
      <c r="L23" s="2">
        <v>9.1652603005906847</v>
      </c>
      <c r="M23" s="2">
        <v>2.9173929631258355</v>
      </c>
    </row>
    <row r="24" spans="1:16" x14ac:dyDescent="0.25">
      <c r="B24" s="1" t="s">
        <v>10</v>
      </c>
      <c r="C24" s="1" t="s">
        <v>11</v>
      </c>
      <c r="D24" s="1"/>
      <c r="E24" s="1"/>
      <c r="F24" s="2">
        <v>2.9007236766710482</v>
      </c>
      <c r="G24" s="1"/>
      <c r="K24" s="1"/>
      <c r="L24" s="1"/>
      <c r="M24" s="1"/>
    </row>
    <row r="25" spans="1:16" x14ac:dyDescent="0.25">
      <c r="B25" s="1" t="s">
        <v>12</v>
      </c>
      <c r="C25" s="1" t="s">
        <v>11</v>
      </c>
      <c r="D25" s="1"/>
      <c r="E25" s="1"/>
      <c r="F25" s="1"/>
      <c r="G25" s="1"/>
      <c r="K25" s="2">
        <v>44.830416479200018</v>
      </c>
      <c r="L25" s="2">
        <v>24.852875581766344</v>
      </c>
      <c r="M25" s="2">
        <v>7.6577082639455742</v>
      </c>
    </row>
    <row r="26" spans="1:16" x14ac:dyDescent="0.25">
      <c r="B26" s="1"/>
      <c r="C26" s="1"/>
      <c r="D26" s="1"/>
      <c r="E26" s="1"/>
      <c r="F26" s="1"/>
      <c r="G26" s="1"/>
      <c r="H26" s="2"/>
      <c r="I26" s="2"/>
      <c r="J26" s="2"/>
    </row>
    <row r="27" spans="1:16" x14ac:dyDescent="0.25">
      <c r="A27" t="s">
        <v>21</v>
      </c>
      <c r="E27" s="4"/>
      <c r="F27" s="4">
        <f>H27*25.4</f>
        <v>7.6453999999999995</v>
      </c>
      <c r="G27" t="s">
        <v>23</v>
      </c>
      <c r="H27" s="4">
        <v>0.30099999999999999</v>
      </c>
      <c r="I27" s="4" t="s">
        <v>22</v>
      </c>
      <c r="J27" t="s">
        <v>35</v>
      </c>
      <c r="O27" t="s">
        <v>35</v>
      </c>
    </row>
    <row r="28" spans="1:16" x14ac:dyDescent="0.25">
      <c r="A28" t="s">
        <v>29</v>
      </c>
      <c r="B28" s="3" t="s">
        <v>17</v>
      </c>
      <c r="C28" s="4"/>
      <c r="D28" s="4"/>
      <c r="E28" s="4"/>
      <c r="F28" s="4">
        <f>AVERAGE(F$2,F$7,F$12,F$17,F$22)</f>
        <v>7.5988716453261684</v>
      </c>
      <c r="G28" t="s">
        <v>23</v>
      </c>
      <c r="H28" s="4">
        <f>F28/25.4</f>
        <v>0.29916817501284132</v>
      </c>
      <c r="I28" s="4" t="s">
        <v>22</v>
      </c>
      <c r="J28" s="4">
        <f>H28-$H$27</f>
        <v>-1.83182498715867E-3</v>
      </c>
      <c r="K28" s="4"/>
      <c r="L28" s="4"/>
      <c r="M28" s="4">
        <f>AVERAGE(M$5,M$10,M$15,M$20,M$25)</f>
        <v>7.6438008940732178</v>
      </c>
      <c r="N28" s="4">
        <f>M28/25.4</f>
        <v>0.30093704307374874</v>
      </c>
      <c r="O28" s="4">
        <f>N28-$H$27</f>
        <v>-6.2956926251245271E-5</v>
      </c>
      <c r="P28" s="4"/>
    </row>
    <row r="29" spans="1:16" x14ac:dyDescent="0.25">
      <c r="B29" s="3" t="s">
        <v>18</v>
      </c>
      <c r="C29" s="4"/>
      <c r="D29" s="4"/>
      <c r="E29" s="4"/>
      <c r="F29" s="4">
        <f>STDEV(F$2,F$7,F$12,F$17,F$22)</f>
        <v>1.7976143148224322E-2</v>
      </c>
      <c r="G29" t="s">
        <v>23</v>
      </c>
      <c r="H29" s="4">
        <f>F29/25.4</f>
        <v>7.0772217118993401E-4</v>
      </c>
      <c r="I29" s="4" t="s">
        <v>22</v>
      </c>
      <c r="K29" s="4"/>
      <c r="L29" s="4"/>
      <c r="M29" s="4">
        <f>STDEV(M$5,M$10,M$15,M$20,M$25)</f>
        <v>1.4665435504986158E-2</v>
      </c>
      <c r="N29" s="4">
        <f t="shared" ref="N29:N31" si="0">M29/25.4</f>
        <v>5.7737935059000629E-4</v>
      </c>
      <c r="P29" s="4"/>
    </row>
    <row r="30" spans="1:16" x14ac:dyDescent="0.25">
      <c r="B30" s="3" t="s">
        <v>19</v>
      </c>
      <c r="C30" s="4"/>
      <c r="D30" s="4"/>
      <c r="E30" s="4"/>
      <c r="F30" s="4">
        <f>MIN(F$2,F$7,F$12,F$17,F$22)</f>
        <v>7.5734418730719799</v>
      </c>
      <c r="G30" t="s">
        <v>23</v>
      </c>
      <c r="H30" s="4">
        <f>F30/25.4</f>
        <v>0.29816700287684961</v>
      </c>
      <c r="I30" s="4" t="s">
        <v>22</v>
      </c>
      <c r="J30" s="4">
        <f>H30-$H$27</f>
        <v>-2.8329971231503825E-3</v>
      </c>
      <c r="K30" s="4"/>
      <c r="L30" s="4"/>
      <c r="M30" s="4">
        <f>MIN(M$5,M$10,M$15,M$20,M$25)</f>
        <v>7.6197925626752063</v>
      </c>
      <c r="N30" s="4">
        <f t="shared" si="0"/>
        <v>0.29999183317618922</v>
      </c>
      <c r="O30" s="4">
        <f t="shared" ref="O30:O31" si="1">N30-$H$27</f>
        <v>-1.0081668238107744E-3</v>
      </c>
      <c r="P30" s="4"/>
    </row>
    <row r="31" spans="1:16" x14ac:dyDescent="0.25">
      <c r="B31" t="s">
        <v>20</v>
      </c>
      <c r="C31" s="4"/>
      <c r="D31" s="4"/>
      <c r="E31" s="4"/>
      <c r="F31" s="4">
        <f>MAX(F$2,F$7,F$12,F$17,F$22)</f>
        <v>7.6203999681119114</v>
      </c>
      <c r="G31" t="s">
        <v>23</v>
      </c>
      <c r="H31" s="4">
        <f>F31/25.4</f>
        <v>0.30001574677605952</v>
      </c>
      <c r="I31" s="4" t="s">
        <v>22</v>
      </c>
      <c r="J31" s="4">
        <f>H31-$H$27</f>
        <v>-9.8425322394046777E-4</v>
      </c>
      <c r="K31" s="4"/>
      <c r="L31" s="4"/>
      <c r="M31" s="4">
        <f>MAX(M$5,M$10,M$15,M$20,M$25)</f>
        <v>7.6577082639455742</v>
      </c>
      <c r="N31" s="4">
        <f t="shared" si="0"/>
        <v>0.30148457732069189</v>
      </c>
      <c r="O31" s="4">
        <f t="shared" si="1"/>
        <v>4.8457732069190351E-4</v>
      </c>
      <c r="P31" s="4"/>
    </row>
    <row r="32" spans="1:16" x14ac:dyDescent="0.25">
      <c r="B32" s="3"/>
      <c r="C32" s="4"/>
      <c r="D32" s="4"/>
      <c r="E32" s="4"/>
      <c r="F32" s="4"/>
      <c r="G32" s="4"/>
      <c r="H32" s="4"/>
      <c r="I32" s="4"/>
      <c r="M32" s="4"/>
    </row>
    <row r="33" spans="1:15" x14ac:dyDescent="0.25">
      <c r="A33" t="s">
        <v>21</v>
      </c>
      <c r="D33" s="4"/>
      <c r="F33" s="4">
        <f>H33*25.4</f>
        <v>2.7685999999999997</v>
      </c>
      <c r="G33" s="4"/>
      <c r="H33" s="4">
        <v>0.109</v>
      </c>
      <c r="I33" s="4" t="s">
        <v>22</v>
      </c>
      <c r="J33" s="4"/>
      <c r="M33" s="4"/>
    </row>
    <row r="34" spans="1:15" x14ac:dyDescent="0.25">
      <c r="A34" t="s">
        <v>29</v>
      </c>
      <c r="B34" s="3" t="s">
        <v>17</v>
      </c>
      <c r="C34" s="4"/>
      <c r="D34" s="4"/>
      <c r="E34" s="4"/>
      <c r="F34" s="4">
        <f>AVERAGE(F$4,F$9,F$14,F$19,F$24)</f>
        <v>2.8943743260184887</v>
      </c>
      <c r="G34" s="4" t="s">
        <v>23</v>
      </c>
      <c r="H34" s="4">
        <f>F34/25.4</f>
        <v>0.11395174511883814</v>
      </c>
      <c r="I34" s="4" t="s">
        <v>22</v>
      </c>
      <c r="J34" s="4">
        <f>H34-$H$33</f>
        <v>4.9517451188381412E-3</v>
      </c>
      <c r="K34" s="4"/>
      <c r="L34" s="4"/>
      <c r="M34" s="4">
        <f>AVERAGE(M$3,M$8,M$13,M$18,M$23)</f>
        <v>2.9343984873287474</v>
      </c>
      <c r="N34" s="4">
        <f>M34/25.4</f>
        <v>0.11552749950113179</v>
      </c>
      <c r="O34" s="4">
        <f>N34-$H$33</f>
        <v>6.5274995011317949E-3</v>
      </c>
    </row>
    <row r="35" spans="1:15" x14ac:dyDescent="0.25">
      <c r="B35" s="3" t="s">
        <v>18</v>
      </c>
      <c r="C35" s="4"/>
      <c r="D35" s="4"/>
      <c r="E35" s="4"/>
      <c r="F35" s="4">
        <f>STDEV(F$4,F$9,F$14,F$19,F$24)</f>
        <v>3.769729176321477E-2</v>
      </c>
      <c r="G35" s="4"/>
      <c r="H35" s="4">
        <f>F35/25.4</f>
        <v>1.4841453450084557E-3</v>
      </c>
      <c r="I35" s="4" t="s">
        <v>22</v>
      </c>
      <c r="K35" s="4"/>
      <c r="L35" s="4"/>
      <c r="M35" s="4">
        <f>STDEV(M$3,M$8,M$13,M$18,M$23)</f>
        <v>2.2427686740821805E-2</v>
      </c>
      <c r="N35" s="4">
        <f>M35/25.4</f>
        <v>8.8297979294574042E-4</v>
      </c>
    </row>
    <row r="36" spans="1:15" x14ac:dyDescent="0.25">
      <c r="B36" s="3" t="s">
        <v>19</v>
      </c>
      <c r="C36" s="4"/>
      <c r="D36" s="4"/>
      <c r="E36" s="4"/>
      <c r="F36" s="4">
        <f>MIN(F$4,F$9,F$14,F$19,F$24)</f>
        <v>2.8479660288002036</v>
      </c>
      <c r="G36" s="4"/>
      <c r="H36" s="4">
        <f>F36/25.4</f>
        <v>0.11212464680315763</v>
      </c>
      <c r="I36" s="4" t="s">
        <v>22</v>
      </c>
      <c r="J36" s="4">
        <f>H36-$H$33</f>
        <v>3.1246468031576324E-3</v>
      </c>
      <c r="K36" s="4"/>
      <c r="L36" s="4"/>
      <c r="M36" s="4">
        <f>MIN(M$3,M$8,M$13,M$18,M$23)</f>
        <v>2.9173929631258355</v>
      </c>
      <c r="N36" s="4">
        <f>M36/25.4</f>
        <v>0.1148579906742455</v>
      </c>
      <c r="O36" s="4">
        <f t="shared" ref="O36:O37" si="2">N36-$H$33</f>
        <v>5.8579906742455001E-3</v>
      </c>
    </row>
    <row r="37" spans="1:15" x14ac:dyDescent="0.25">
      <c r="B37" t="s">
        <v>20</v>
      </c>
      <c r="C37" s="4"/>
      <c r="D37" s="4"/>
      <c r="E37" s="4"/>
      <c r="F37" s="4">
        <f>MAX(F$4,F$9,F$14,F$19,F$24)</f>
        <v>2.9509333211714566</v>
      </c>
      <c r="G37" s="4"/>
      <c r="H37" s="4">
        <f>F37/25.4</f>
        <v>0.11617847721147467</v>
      </c>
      <c r="I37" s="4" t="s">
        <v>22</v>
      </c>
      <c r="J37" s="4">
        <f>H37-$H$33</f>
        <v>7.1784772114746737E-3</v>
      </c>
      <c r="K37" s="4"/>
      <c r="L37" s="4"/>
      <c r="M37" s="4">
        <f>MAX(M$3,M$8,M$13,M$18,M$23)</f>
        <v>2.9700740692639749</v>
      </c>
      <c r="N37" s="4">
        <f>M37/25.4</f>
        <v>0.11693204997102263</v>
      </c>
      <c r="O37" s="4">
        <f t="shared" si="2"/>
        <v>7.9320499710226339E-3</v>
      </c>
    </row>
    <row r="38" spans="1:15" x14ac:dyDescent="0.25">
      <c r="G38" s="4"/>
      <c r="H38" s="4"/>
      <c r="I38" s="4"/>
      <c r="J38" s="4"/>
    </row>
    <row r="39" spans="1:15" x14ac:dyDescent="0.25">
      <c r="G39" s="4"/>
      <c r="H39" s="4"/>
      <c r="I39" s="4"/>
      <c r="J39" s="4"/>
    </row>
    <row r="41" spans="1:15" x14ac:dyDescent="0.25"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</v>
      </c>
      <c r="L41" s="1" t="s">
        <v>7</v>
      </c>
      <c r="M41" s="1" t="s">
        <v>8</v>
      </c>
      <c r="N41" s="1" t="s">
        <v>9</v>
      </c>
    </row>
    <row r="42" spans="1:15" x14ac:dyDescent="0.25">
      <c r="A42" t="s">
        <v>24</v>
      </c>
      <c r="B42" s="1" t="s">
        <v>12</v>
      </c>
      <c r="C42" s="1" t="s">
        <v>11</v>
      </c>
      <c r="D42" s="1"/>
      <c r="E42" s="1"/>
      <c r="F42" s="1"/>
      <c r="G42" s="1"/>
      <c r="L42" s="2">
        <v>43.518369042400018</v>
      </c>
      <c r="M42" s="2">
        <v>24.498086828325455</v>
      </c>
      <c r="N42" s="2">
        <v>7.5133776087715249</v>
      </c>
    </row>
    <row r="43" spans="1:15" x14ac:dyDescent="0.25">
      <c r="B43" s="1" t="s">
        <v>10</v>
      </c>
      <c r="C43" s="1" t="s">
        <v>11</v>
      </c>
      <c r="D43" s="1"/>
      <c r="E43" s="1"/>
      <c r="F43" s="2">
        <v>7.530407814720264</v>
      </c>
      <c r="G43" s="1"/>
      <c r="L43" s="1"/>
      <c r="M43" s="1"/>
      <c r="N43" s="1"/>
    </row>
    <row r="44" spans="1:15" x14ac:dyDescent="0.25">
      <c r="B44" s="1" t="s">
        <v>12</v>
      </c>
      <c r="C44" s="1" t="s">
        <v>11</v>
      </c>
      <c r="D44" s="1"/>
      <c r="E44" s="1"/>
      <c r="F44" s="1"/>
      <c r="G44" s="1"/>
      <c r="L44" s="2">
        <v>6.3371748935251011</v>
      </c>
      <c r="M44" s="2">
        <v>8.9238606197121069</v>
      </c>
      <c r="N44" s="2">
        <v>2.8405530581805718</v>
      </c>
    </row>
    <row r="45" spans="1:15" x14ac:dyDescent="0.25">
      <c r="B45" s="1" t="s">
        <v>10</v>
      </c>
      <c r="C45" s="1" t="s">
        <v>11</v>
      </c>
      <c r="D45" s="1"/>
      <c r="E45" s="1"/>
      <c r="F45" s="2">
        <v>2.8163138052425909</v>
      </c>
      <c r="G45" s="1"/>
      <c r="L45" s="1"/>
      <c r="M45" s="1"/>
      <c r="N45" s="1"/>
    </row>
    <row r="47" spans="1:15" x14ac:dyDescent="0.25">
      <c r="A47" t="s">
        <v>25</v>
      </c>
      <c r="B47" t="s">
        <v>10</v>
      </c>
      <c r="F47">
        <v>7.43</v>
      </c>
    </row>
    <row r="48" spans="1:15" x14ac:dyDescent="0.25">
      <c r="B48" t="s">
        <v>12</v>
      </c>
      <c r="L48">
        <v>6.35</v>
      </c>
      <c r="M48">
        <v>8.93</v>
      </c>
      <c r="N48">
        <v>2.84</v>
      </c>
    </row>
    <row r="49" spans="1:14" x14ac:dyDescent="0.25">
      <c r="B49" t="s">
        <v>10</v>
      </c>
      <c r="F49">
        <v>2.87</v>
      </c>
    </row>
    <row r="50" spans="1:14" x14ac:dyDescent="0.25">
      <c r="B50" t="s">
        <v>12</v>
      </c>
      <c r="L50">
        <v>43</v>
      </c>
      <c r="M50">
        <v>24.38</v>
      </c>
      <c r="N50">
        <v>7.47</v>
      </c>
    </row>
    <row r="52" spans="1:14" x14ac:dyDescent="0.25">
      <c r="A52" t="s">
        <v>26</v>
      </c>
      <c r="B52" s="5" t="s">
        <v>10</v>
      </c>
      <c r="C52" s="5" t="s">
        <v>11</v>
      </c>
      <c r="D52" s="5"/>
      <c r="E52" s="5"/>
      <c r="F52" s="6">
        <v>7.4276511334337734</v>
      </c>
      <c r="G52" s="5"/>
      <c r="L52" s="5"/>
      <c r="M52" s="5"/>
      <c r="N52" s="5"/>
    </row>
    <row r="53" spans="1:14" x14ac:dyDescent="0.25">
      <c r="B53" s="5" t="s">
        <v>12</v>
      </c>
      <c r="C53" s="5" t="s">
        <v>11</v>
      </c>
      <c r="D53" s="5"/>
      <c r="E53" s="5"/>
      <c r="F53" s="5"/>
      <c r="G53" s="5"/>
      <c r="L53" s="6">
        <v>6.2582100020808156</v>
      </c>
      <c r="M53" s="6">
        <v>8.8680880841722036</v>
      </c>
      <c r="N53" s="6">
        <v>2.822800108740684</v>
      </c>
    </row>
    <row r="54" spans="1:14" x14ac:dyDescent="0.25">
      <c r="B54" s="5" t="s">
        <v>10</v>
      </c>
      <c r="C54" s="5" t="s">
        <v>11</v>
      </c>
      <c r="D54" s="5"/>
      <c r="E54" s="5"/>
      <c r="F54" s="6">
        <v>2.8110719900422332</v>
      </c>
      <c r="G54" s="5"/>
      <c r="L54" s="5"/>
      <c r="M54" s="5"/>
      <c r="N54" s="5"/>
    </row>
    <row r="55" spans="1:14" x14ac:dyDescent="0.25">
      <c r="B55" s="5" t="s">
        <v>12</v>
      </c>
      <c r="C55" s="5" t="s">
        <v>11</v>
      </c>
      <c r="D55" s="5"/>
      <c r="E55" s="5"/>
      <c r="F55" s="5"/>
      <c r="G55" s="5"/>
      <c r="L55" s="6">
        <v>42.875325692800018</v>
      </c>
      <c r="M55" s="6">
        <v>24.334839743080522</v>
      </c>
      <c r="N55" s="6">
        <v>7.4460115066422663</v>
      </c>
    </row>
    <row r="57" spans="1:14" x14ac:dyDescent="0.25">
      <c r="A57" t="s">
        <v>27</v>
      </c>
      <c r="B57" s="7" t="s">
        <v>10</v>
      </c>
      <c r="C57" s="7" t="s">
        <v>11</v>
      </c>
      <c r="D57" s="7"/>
      <c r="E57" s="7"/>
      <c r="F57" s="8">
        <v>7.5369943147119338</v>
      </c>
      <c r="G57" s="7"/>
      <c r="L57" s="7"/>
      <c r="M57" s="7"/>
      <c r="N57" s="7"/>
    </row>
    <row r="58" spans="1:14" x14ac:dyDescent="0.25">
      <c r="B58" s="7" t="s">
        <v>12</v>
      </c>
      <c r="C58" s="7" t="s">
        <v>11</v>
      </c>
      <c r="D58" s="7"/>
      <c r="E58" s="7"/>
      <c r="F58" s="7"/>
      <c r="G58" s="7"/>
      <c r="L58" s="8">
        <v>6.2207263527503756</v>
      </c>
      <c r="M58" s="8">
        <v>8.8414904195600421</v>
      </c>
      <c r="N58" s="8">
        <v>2.8143338091452326</v>
      </c>
    </row>
    <row r="59" spans="1:14" x14ac:dyDescent="0.25">
      <c r="B59" s="7" t="s">
        <v>10</v>
      </c>
      <c r="C59" s="7" t="s">
        <v>11</v>
      </c>
      <c r="D59" s="7"/>
      <c r="E59" s="7"/>
      <c r="F59" s="8">
        <v>2.7618261440575878</v>
      </c>
      <c r="G59" s="7"/>
      <c r="L59" s="7"/>
      <c r="M59" s="7"/>
      <c r="N59" s="7"/>
    </row>
    <row r="60" spans="1:14" x14ac:dyDescent="0.25">
      <c r="B60" s="7" t="s">
        <v>12</v>
      </c>
      <c r="C60" s="7" t="s">
        <v>11</v>
      </c>
      <c r="D60" s="7"/>
      <c r="E60" s="7"/>
      <c r="F60" s="7"/>
      <c r="G60" s="7"/>
      <c r="L60" s="8">
        <v>43.929826129600016</v>
      </c>
      <c r="M60" s="8">
        <v>24.605577662423435</v>
      </c>
      <c r="N60" s="8">
        <v>7.5567468778774156</v>
      </c>
    </row>
    <row r="62" spans="1:14" x14ac:dyDescent="0.25">
      <c r="A62" t="s">
        <v>28</v>
      </c>
      <c r="B62" s="9" t="s">
        <v>10</v>
      </c>
      <c r="C62" s="9" t="s">
        <v>11</v>
      </c>
      <c r="D62" s="9"/>
      <c r="E62" s="9"/>
      <c r="F62" s="10">
        <v>7.5335536437991877</v>
      </c>
      <c r="G62" s="9"/>
      <c r="L62" s="9"/>
      <c r="M62" s="9"/>
      <c r="N62" s="9"/>
    </row>
    <row r="63" spans="1:14" x14ac:dyDescent="0.25">
      <c r="B63" s="9" t="s">
        <v>12</v>
      </c>
      <c r="C63" s="9" t="s">
        <v>11</v>
      </c>
      <c r="D63" s="9"/>
      <c r="E63" s="9"/>
      <c r="F63" s="9"/>
      <c r="G63" s="9"/>
      <c r="L63" s="10">
        <v>6.5924381971256683</v>
      </c>
      <c r="M63" s="10">
        <v>9.1018141948371447</v>
      </c>
      <c r="N63" s="10">
        <v>2.8971974404246215</v>
      </c>
    </row>
    <row r="64" spans="1:14" x14ac:dyDescent="0.25">
      <c r="B64" s="9" t="s">
        <v>10</v>
      </c>
      <c r="C64" s="9" t="s">
        <v>11</v>
      </c>
      <c r="D64" s="9"/>
      <c r="E64" s="9"/>
      <c r="F64" s="10">
        <v>2.8274181189912468</v>
      </c>
      <c r="G64" s="9"/>
      <c r="L64" s="9"/>
      <c r="M64" s="9"/>
      <c r="N64" s="9"/>
    </row>
    <row r="65" spans="1:15" x14ac:dyDescent="0.25">
      <c r="B65" s="9" t="s">
        <v>12</v>
      </c>
      <c r="C65" s="9" t="s">
        <v>11</v>
      </c>
      <c r="D65" s="9"/>
      <c r="E65" s="9"/>
      <c r="F65" s="9"/>
      <c r="G65" s="9"/>
      <c r="L65" s="10">
        <v>43.857781648800021</v>
      </c>
      <c r="M65" s="10">
        <v>24.60072307947242</v>
      </c>
      <c r="N65" s="10">
        <v>7.5558586688237783</v>
      </c>
    </row>
    <row r="67" spans="1:15" x14ac:dyDescent="0.25">
      <c r="A67" t="s">
        <v>21</v>
      </c>
      <c r="E67" s="4"/>
      <c r="F67" s="4">
        <f>H67*25.4</f>
        <v>7.5691999999999995</v>
      </c>
      <c r="G67" t="s">
        <v>23</v>
      </c>
      <c r="H67" s="4">
        <v>0.29799999999999999</v>
      </c>
      <c r="I67" s="4" t="s">
        <v>22</v>
      </c>
      <c r="J67" t="s">
        <v>35</v>
      </c>
    </row>
    <row r="68" spans="1:15" x14ac:dyDescent="0.25">
      <c r="A68" t="s">
        <v>29</v>
      </c>
      <c r="B68" s="3" t="s">
        <v>17</v>
      </c>
      <c r="C68" s="4"/>
      <c r="D68" s="4"/>
      <c r="E68" s="4"/>
      <c r="F68" s="4">
        <f>AVERAGE(F$42,F$47,F$52,F$57,F$62)</f>
        <v>7.4820497729862234</v>
      </c>
      <c r="G68" t="s">
        <v>23</v>
      </c>
      <c r="H68" s="4">
        <f>F68/25.4</f>
        <v>0.29456888870024506</v>
      </c>
      <c r="I68" s="4" t="s">
        <v>22</v>
      </c>
      <c r="J68" s="4">
        <f>H68-$H$67</f>
        <v>-3.4311112997549298E-3</v>
      </c>
      <c r="L68" s="4"/>
      <c r="M68" s="4"/>
      <c r="N68" s="4">
        <f>AVERAGE(N$45,N$50,N$55,N$60,N$65)</f>
        <v>7.507154263335865</v>
      </c>
      <c r="O68" s="4">
        <f>N68/25.4</f>
        <v>0.29555725446204195</v>
      </c>
    </row>
    <row r="69" spans="1:15" x14ac:dyDescent="0.25">
      <c r="B69" s="3" t="s">
        <v>18</v>
      </c>
      <c r="C69" s="4"/>
      <c r="D69" s="4"/>
      <c r="E69" s="4"/>
      <c r="F69" s="4">
        <f>STDEV(F$42,F$47,F$52,F$57,F$62)</f>
        <v>6.1481547983227317E-2</v>
      </c>
      <c r="G69" t="s">
        <v>23</v>
      </c>
      <c r="H69" s="4">
        <f>F69/25.4</f>
        <v>2.4205333851664299E-3</v>
      </c>
      <c r="I69" s="4" t="s">
        <v>22</v>
      </c>
      <c r="L69" s="4"/>
      <c r="M69" s="4"/>
      <c r="N69" s="4">
        <f>STDEV(N$45,N$50,N$55,N$60,N$65)</f>
        <v>5.7591731209498377E-2</v>
      </c>
      <c r="O69" s="4">
        <f>N69/25.4</f>
        <v>2.2673909924999362E-3</v>
      </c>
    </row>
    <row r="70" spans="1:15" x14ac:dyDescent="0.25">
      <c r="B70" s="3" t="s">
        <v>19</v>
      </c>
      <c r="C70" s="4"/>
      <c r="D70" s="4"/>
      <c r="E70" s="4"/>
      <c r="F70" s="4">
        <f>MIN(F$42,F$47,F$52,F$57,F$62)</f>
        <v>7.4276511334337734</v>
      </c>
      <c r="G70" t="s">
        <v>23</v>
      </c>
      <c r="H70" s="4">
        <f>F70/25.4</f>
        <v>0.2924272099777076</v>
      </c>
      <c r="I70" s="4" t="s">
        <v>22</v>
      </c>
      <c r="J70" s="4">
        <f>H70-$H$67</f>
        <v>-5.5727900222923843E-3</v>
      </c>
      <c r="L70" s="4"/>
      <c r="M70" s="4"/>
      <c r="N70" s="4">
        <f>MIN(N$45,N$50,N$55,N$60,N$65)</f>
        <v>7.4460115066422663</v>
      </c>
      <c r="O70" s="4">
        <f>N70/25.4</f>
        <v>0.29315005931662469</v>
      </c>
    </row>
    <row r="71" spans="1:15" x14ac:dyDescent="0.25">
      <c r="B71" t="s">
        <v>20</v>
      </c>
      <c r="C71" s="4"/>
      <c r="D71" s="4"/>
      <c r="E71" s="4"/>
      <c r="F71" s="4">
        <f>MAX(F$42,F$47,F$52,F$57,F$62)</f>
        <v>7.5369943147119338</v>
      </c>
      <c r="G71" t="s">
        <v>23</v>
      </c>
      <c r="H71" s="4">
        <f>F71/25.4</f>
        <v>0.29673205963432814</v>
      </c>
      <c r="I71" s="4" t="s">
        <v>22</v>
      </c>
      <c r="J71" s="4">
        <f>H71-$H$67</f>
        <v>-1.2679403656718491E-3</v>
      </c>
      <c r="L71" s="4"/>
      <c r="M71" s="4"/>
      <c r="N71" s="4">
        <f>MAX(N$45,N$50,N$55,N$60,N$65)</f>
        <v>7.5567468778774156</v>
      </c>
      <c r="O71" s="4">
        <f>N71/25.4</f>
        <v>0.2975097196014731</v>
      </c>
    </row>
    <row r="72" spans="1:15" x14ac:dyDescent="0.25">
      <c r="B72" s="3"/>
      <c r="C72" s="4"/>
      <c r="D72" s="4"/>
      <c r="E72" s="4"/>
      <c r="F72" s="4"/>
      <c r="G72" s="4"/>
      <c r="H72" s="4"/>
      <c r="I72" s="4"/>
      <c r="N72" s="4"/>
    </row>
    <row r="73" spans="1:15" x14ac:dyDescent="0.25">
      <c r="A73" t="s">
        <v>21</v>
      </c>
      <c r="D73" s="4"/>
      <c r="F73" s="4">
        <f>H73*25.4</f>
        <v>2.6923999999999997</v>
      </c>
      <c r="G73" s="4"/>
      <c r="H73" s="4">
        <v>0.106</v>
      </c>
      <c r="I73" s="4" t="s">
        <v>22</v>
      </c>
      <c r="N73" s="4"/>
    </row>
    <row r="74" spans="1:15" x14ac:dyDescent="0.25">
      <c r="A74" t="s">
        <v>29</v>
      </c>
      <c r="B74" s="3" t="s">
        <v>17</v>
      </c>
      <c r="C74" s="4"/>
      <c r="D74" s="4"/>
      <c r="E74" s="4"/>
      <c r="F74" s="4">
        <f>AVERAGE(F$44,F$49,F$54,F$59,F$64)</f>
        <v>2.8175790632727669</v>
      </c>
      <c r="G74" s="4" t="s">
        <v>23</v>
      </c>
      <c r="H74" s="4">
        <f>F74/25.4</f>
        <v>0.110928309577668</v>
      </c>
      <c r="I74" s="4" t="s">
        <v>22</v>
      </c>
      <c r="J74" s="4">
        <f>H74-$H$73</f>
        <v>4.9283095776680025E-3</v>
      </c>
      <c r="L74" s="4"/>
      <c r="M74" s="4"/>
      <c r="N74" s="4">
        <f>AVERAGE(N$43,N$48,N$53,N$58,N$63)</f>
        <v>2.8435828395776346</v>
      </c>
      <c r="O74" s="4">
        <f>N74/25.4</f>
        <v>0.11195208029833208</v>
      </c>
    </row>
    <row r="75" spans="1:15" x14ac:dyDescent="0.25">
      <c r="B75" s="3" t="s">
        <v>18</v>
      </c>
      <c r="C75" s="4"/>
      <c r="D75" s="4"/>
      <c r="E75" s="4"/>
      <c r="F75" s="4">
        <f>STDEV(F$44,F$49,F$54,F$59,F$64)</f>
        <v>4.4704554681574901E-2</v>
      </c>
      <c r="G75" s="4"/>
      <c r="H75" s="4">
        <f>F75/25.4</f>
        <v>1.7600218378572797E-3</v>
      </c>
      <c r="I75" s="4" t="s">
        <v>22</v>
      </c>
      <c r="L75" s="4"/>
      <c r="M75" s="4"/>
      <c r="N75" s="4">
        <f>STDEV(N$43,N$48,N$53,N$58,N$63)</f>
        <v>3.7304109897335749E-2</v>
      </c>
      <c r="O75" s="4">
        <f>N75/25.4</f>
        <v>1.4686657439895966E-3</v>
      </c>
    </row>
    <row r="76" spans="1:15" x14ac:dyDescent="0.25">
      <c r="B76" s="3" t="s">
        <v>19</v>
      </c>
      <c r="C76" s="4"/>
      <c r="D76" s="4"/>
      <c r="E76" s="4"/>
      <c r="F76" s="4">
        <f>MIN(F$44,F$49,F$54,F$59,F$64)</f>
        <v>2.7618261440575878</v>
      </c>
      <c r="G76" s="4"/>
      <c r="H76" s="4">
        <f>F76/25.4</f>
        <v>0.10873331275817275</v>
      </c>
      <c r="I76" s="4" t="s">
        <v>22</v>
      </c>
      <c r="J76" s="4">
        <f>H76-$H$73</f>
        <v>2.7333127581727484E-3</v>
      </c>
      <c r="L76" s="4"/>
      <c r="M76" s="4"/>
      <c r="N76" s="4">
        <f>MIN(N$43,N$48,N$53,N$58,N$63)</f>
        <v>2.8143338091452326</v>
      </c>
      <c r="O76" s="4">
        <f>N76/25.4</f>
        <v>0.11080054366713514</v>
      </c>
    </row>
    <row r="77" spans="1:15" x14ac:dyDescent="0.25">
      <c r="B77" t="s">
        <v>20</v>
      </c>
      <c r="C77" s="4"/>
      <c r="D77" s="4"/>
      <c r="E77" s="4"/>
      <c r="F77" s="4">
        <f>MAX(F$44,F$49,F$54,F$59,F$64)</f>
        <v>2.87</v>
      </c>
      <c r="G77" s="4"/>
      <c r="H77" s="4">
        <f>F77/25.4</f>
        <v>0.11299212598425198</v>
      </c>
      <c r="I77" s="4" t="s">
        <v>22</v>
      </c>
      <c r="J77" s="4">
        <f>H77-$H$73</f>
        <v>6.9921259842519873E-3</v>
      </c>
      <c r="L77" s="4"/>
      <c r="M77" s="4"/>
      <c r="N77" s="4">
        <f>MAX(N$43,N$48,N$53,N$58,N$63)</f>
        <v>2.8971974404246215</v>
      </c>
      <c r="O77" s="4">
        <f>N77/25.4</f>
        <v>0.11406289135530007</v>
      </c>
    </row>
    <row r="82" spans="1:13" x14ac:dyDescent="0.25"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1" t="s">
        <v>6</v>
      </c>
      <c r="K82" s="1" t="s">
        <v>7</v>
      </c>
      <c r="L82" s="1" t="s">
        <v>8</v>
      </c>
      <c r="M82" s="1" t="s">
        <v>9</v>
      </c>
    </row>
    <row r="83" spans="1:13" x14ac:dyDescent="0.25">
      <c r="A83" t="s">
        <v>30</v>
      </c>
      <c r="B83" s="11" t="s">
        <v>10</v>
      </c>
      <c r="C83" s="11" t="s">
        <v>11</v>
      </c>
      <c r="D83" s="11"/>
      <c r="E83" s="11"/>
      <c r="F83" s="12">
        <v>7.6094215392235975</v>
      </c>
      <c r="G83" s="11"/>
      <c r="K83" s="11"/>
      <c r="L83" s="11"/>
      <c r="M83" s="11"/>
    </row>
    <row r="84" spans="1:13" x14ac:dyDescent="0.25">
      <c r="B84" s="11" t="s">
        <v>12</v>
      </c>
      <c r="C84" s="11" t="s">
        <v>11</v>
      </c>
      <c r="D84" s="11"/>
      <c r="E84" s="11"/>
      <c r="F84" s="11"/>
      <c r="G84" s="11"/>
      <c r="K84" s="12">
        <v>7.0480646493110619</v>
      </c>
      <c r="L84" s="12">
        <v>9.4110888050855301</v>
      </c>
      <c r="M84" s="12">
        <v>2.9956426064123218</v>
      </c>
    </row>
    <row r="85" spans="1:13" x14ac:dyDescent="0.25">
      <c r="B85" s="11" t="s">
        <v>10</v>
      </c>
      <c r="C85" s="11" t="s">
        <v>11</v>
      </c>
      <c r="D85" s="11"/>
      <c r="E85" s="11"/>
      <c r="F85" s="12">
        <v>2.9616198827668621</v>
      </c>
      <c r="G85" s="11"/>
      <c r="K85" s="11"/>
      <c r="L85" s="11"/>
      <c r="M85" s="11"/>
    </row>
    <row r="86" spans="1:13" x14ac:dyDescent="0.25">
      <c r="B86" s="11" t="s">
        <v>12</v>
      </c>
      <c r="C86" s="11" t="s">
        <v>11</v>
      </c>
      <c r="D86" s="11"/>
      <c r="E86" s="11"/>
      <c r="F86" s="11"/>
      <c r="G86" s="11"/>
      <c r="K86" s="12">
        <v>44.842916093600017</v>
      </c>
      <c r="L86" s="12">
        <v>24.871460998815333</v>
      </c>
      <c r="M86" s="12">
        <v>7.6661952950395449</v>
      </c>
    </row>
    <row r="88" spans="1:13" x14ac:dyDescent="0.25">
      <c r="A88" t="s">
        <v>31</v>
      </c>
      <c r="B88" s="13" t="s">
        <v>10</v>
      </c>
      <c r="C88" s="13" t="s">
        <v>11</v>
      </c>
      <c r="D88" s="13"/>
      <c r="E88" s="13"/>
      <c r="F88" s="14">
        <v>7.6809289168433281</v>
      </c>
      <c r="G88" s="13"/>
      <c r="K88" s="13"/>
      <c r="L88" s="13"/>
      <c r="M88" s="13"/>
    </row>
    <row r="89" spans="1:13" x14ac:dyDescent="0.25">
      <c r="B89" s="13" t="s">
        <v>12</v>
      </c>
      <c r="C89" s="13" t="s">
        <v>11</v>
      </c>
      <c r="D89" s="13"/>
      <c r="E89" s="13"/>
      <c r="F89" s="13"/>
      <c r="G89" s="13"/>
      <c r="K89" s="14">
        <v>6.937106153057595</v>
      </c>
      <c r="L89" s="14">
        <v>9.3367149956755746</v>
      </c>
      <c r="M89" s="14">
        <v>2.9719686876039839</v>
      </c>
    </row>
    <row r="90" spans="1:13" x14ac:dyDescent="0.25">
      <c r="B90" s="13" t="s">
        <v>10</v>
      </c>
      <c r="C90" s="13" t="s">
        <v>11</v>
      </c>
      <c r="D90" s="13"/>
      <c r="E90" s="13"/>
      <c r="F90" s="14">
        <v>2.914777194984207</v>
      </c>
      <c r="G90" s="13"/>
      <c r="K90" s="13"/>
      <c r="L90" s="13"/>
      <c r="M90" s="13"/>
    </row>
    <row r="91" spans="1:13" x14ac:dyDescent="0.25">
      <c r="B91" s="13" t="s">
        <v>12</v>
      </c>
      <c r="C91" s="13" t="s">
        <v>11</v>
      </c>
      <c r="D91" s="13"/>
      <c r="E91" s="13"/>
      <c r="F91" s="13"/>
      <c r="G91" s="13"/>
      <c r="K91" s="14">
        <v>45.061041232800015</v>
      </c>
      <c r="L91" s="14">
        <v>24.91348641586432</v>
      </c>
      <c r="M91" s="14">
        <v>7.6850880080866304</v>
      </c>
    </row>
    <row r="93" spans="1:13" x14ac:dyDescent="0.25">
      <c r="A93" t="s">
        <v>32</v>
      </c>
      <c r="B93" s="15" t="s">
        <v>10</v>
      </c>
      <c r="C93" s="15" t="s">
        <v>11</v>
      </c>
      <c r="D93" s="15"/>
      <c r="E93" s="15"/>
      <c r="F93" s="16">
        <v>7.5765630357042522</v>
      </c>
      <c r="G93" s="15"/>
      <c r="K93" s="15"/>
      <c r="L93" s="15"/>
      <c r="M93" s="15"/>
    </row>
    <row r="94" spans="1:13" x14ac:dyDescent="0.25">
      <c r="B94" s="15" t="s">
        <v>12</v>
      </c>
      <c r="C94" s="15" t="s">
        <v>11</v>
      </c>
      <c r="D94" s="15"/>
      <c r="E94" s="15"/>
      <c r="F94" s="15"/>
      <c r="G94" s="15"/>
      <c r="K94" s="16">
        <v>7.0076587810841175</v>
      </c>
      <c r="L94" s="16">
        <v>9.3840736027628999</v>
      </c>
      <c r="M94" s="16">
        <v>2.9870434004357724</v>
      </c>
    </row>
    <row r="95" spans="1:13" x14ac:dyDescent="0.25">
      <c r="B95" s="15" t="s">
        <v>10</v>
      </c>
      <c r="C95" s="15" t="s">
        <v>11</v>
      </c>
      <c r="D95" s="15"/>
      <c r="E95" s="15"/>
      <c r="F95" s="16">
        <v>2.948284746763786</v>
      </c>
      <c r="G95" s="15"/>
      <c r="K95" s="15"/>
      <c r="L95" s="15"/>
      <c r="M95" s="15"/>
    </row>
    <row r="96" spans="1:13" x14ac:dyDescent="0.25">
      <c r="B96" s="15" t="s">
        <v>12</v>
      </c>
      <c r="C96" s="15" t="s">
        <v>11</v>
      </c>
      <c r="D96" s="15"/>
      <c r="E96" s="15"/>
      <c r="F96" s="15"/>
      <c r="G96" s="15"/>
      <c r="K96" s="16">
        <v>44.83412515600002</v>
      </c>
      <c r="L96" s="16">
        <v>24.852875581766344</v>
      </c>
      <c r="M96" s="16">
        <v>7.6618134069366031</v>
      </c>
    </row>
    <row r="98" spans="1:15" x14ac:dyDescent="0.25">
      <c r="A98" t="s">
        <v>33</v>
      </c>
      <c r="B98" s="17" t="s">
        <v>10</v>
      </c>
      <c r="C98" s="17" t="s">
        <v>11</v>
      </c>
      <c r="D98" s="17"/>
      <c r="E98" s="17"/>
      <c r="F98" s="18">
        <v>7.6826454973791423</v>
      </c>
      <c r="G98" s="17"/>
      <c r="K98" s="17"/>
      <c r="L98" s="17"/>
      <c r="M98" s="17"/>
    </row>
    <row r="99" spans="1:15" x14ac:dyDescent="0.25">
      <c r="B99" s="17" t="s">
        <v>12</v>
      </c>
      <c r="C99" s="17" t="s">
        <v>11</v>
      </c>
      <c r="D99" s="17"/>
      <c r="E99" s="17"/>
      <c r="F99" s="17"/>
      <c r="G99" s="17"/>
      <c r="K99" s="18">
        <v>6.975851710941984</v>
      </c>
      <c r="L99" s="18">
        <v>9.3627526908761425</v>
      </c>
      <c r="M99" s="18">
        <v>2.9802567433997651</v>
      </c>
    </row>
    <row r="100" spans="1:15" x14ac:dyDescent="0.25">
      <c r="B100" s="17" t="s">
        <v>10</v>
      </c>
      <c r="C100" s="17" t="s">
        <v>11</v>
      </c>
      <c r="D100" s="17"/>
      <c r="E100" s="17"/>
      <c r="F100" s="18">
        <v>2.9484186878392973</v>
      </c>
      <c r="G100" s="17"/>
      <c r="K100" s="17"/>
      <c r="L100" s="17"/>
      <c r="M100" s="17"/>
    </row>
    <row r="101" spans="1:15" x14ac:dyDescent="0.25">
      <c r="B101" s="17" t="s">
        <v>12</v>
      </c>
      <c r="C101" s="17" t="s">
        <v>11</v>
      </c>
      <c r="D101" s="17"/>
      <c r="E101" s="17"/>
      <c r="F101" s="17"/>
      <c r="G101" s="17"/>
      <c r="K101" s="18">
        <v>45.273878073600017</v>
      </c>
      <c r="L101" s="18">
        <v>24.99268266701128</v>
      </c>
      <c r="M101" s="18">
        <v>7.7113553800940187</v>
      </c>
    </row>
    <row r="103" spans="1:15" x14ac:dyDescent="0.25">
      <c r="A103" t="s">
        <v>34</v>
      </c>
      <c r="B103" s="19" t="s">
        <v>10</v>
      </c>
      <c r="C103" s="19" t="s">
        <v>11</v>
      </c>
      <c r="D103" s="19"/>
      <c r="E103" s="19"/>
      <c r="F103" s="20">
        <v>7.6123813433642447</v>
      </c>
      <c r="G103" s="19"/>
      <c r="K103" s="19"/>
      <c r="L103" s="19"/>
      <c r="M103" s="19"/>
    </row>
    <row r="104" spans="1:15" x14ac:dyDescent="0.25">
      <c r="B104" s="19" t="s">
        <v>12</v>
      </c>
      <c r="C104" s="19" t="s">
        <v>11</v>
      </c>
      <c r="D104" s="19"/>
      <c r="E104" s="19"/>
      <c r="F104" s="19"/>
      <c r="G104" s="19"/>
      <c r="K104" s="20">
        <v>6.9363708293820361</v>
      </c>
      <c r="L104" s="20">
        <v>9.3362201431116958</v>
      </c>
      <c r="M104" s="20">
        <v>2.9718111711406974</v>
      </c>
    </row>
    <row r="105" spans="1:15" x14ac:dyDescent="0.25">
      <c r="B105" s="19" t="s">
        <v>10</v>
      </c>
      <c r="C105" s="19" t="s">
        <v>11</v>
      </c>
      <c r="D105" s="19"/>
      <c r="E105" s="19"/>
      <c r="F105" s="20">
        <v>2.9302109524059872</v>
      </c>
      <c r="G105" s="19"/>
      <c r="K105" s="19"/>
      <c r="L105" s="19"/>
      <c r="M105" s="19"/>
    </row>
    <row r="106" spans="1:15" x14ac:dyDescent="0.25">
      <c r="B106" s="19" t="s">
        <v>12</v>
      </c>
      <c r="C106" s="19" t="s">
        <v>11</v>
      </c>
      <c r="D106" s="19"/>
      <c r="E106" s="19"/>
      <c r="F106" s="19"/>
      <c r="G106" s="19"/>
      <c r="K106" s="20">
        <v>44.955824698400022</v>
      </c>
      <c r="L106" s="20">
        <v>24.890046415864319</v>
      </c>
      <c r="M106" s="20">
        <v>7.6685705305133212</v>
      </c>
    </row>
    <row r="108" spans="1:15" x14ac:dyDescent="0.25">
      <c r="A108" t="s">
        <v>21</v>
      </c>
      <c r="E108" s="4"/>
      <c r="F108" s="4">
        <f>H108*25.4</f>
        <v>7.7215999999999996</v>
      </c>
      <c r="G108" t="s">
        <v>23</v>
      </c>
      <c r="H108" s="4">
        <v>0.30399999999999999</v>
      </c>
      <c r="I108" s="4" t="s">
        <v>22</v>
      </c>
      <c r="J108" t="s">
        <v>35</v>
      </c>
      <c r="O108" t="s">
        <v>35</v>
      </c>
    </row>
    <row r="109" spans="1:15" x14ac:dyDescent="0.25">
      <c r="A109" t="s">
        <v>29</v>
      </c>
      <c r="B109" s="3" t="s">
        <v>17</v>
      </c>
      <c r="C109" s="4"/>
      <c r="D109" s="4"/>
      <c r="E109" s="4"/>
      <c r="F109" s="4">
        <f>AVERAGE(F$83,F$88,F$93,F$98,F$103)</f>
        <v>7.6323880665029122</v>
      </c>
      <c r="G109" t="s">
        <v>23</v>
      </c>
      <c r="H109" s="4">
        <f>F109/25.4</f>
        <v>0.30048771915365796</v>
      </c>
      <c r="I109" s="4" t="s">
        <v>22</v>
      </c>
      <c r="J109" s="4">
        <f>H109-$H$108</f>
        <v>-3.5122808463420307E-3</v>
      </c>
      <c r="K109" s="4"/>
      <c r="L109" s="4"/>
      <c r="M109" s="4">
        <f>AVERAGE(M$86,M$91,M$96,M$101,M$106)</f>
        <v>7.6786045241340251</v>
      </c>
      <c r="N109" s="4">
        <f>M109/25.4</f>
        <v>0.30230726472968605</v>
      </c>
      <c r="O109" s="4">
        <f>N109-$H$108</f>
        <v>-1.6927352703139387E-3</v>
      </c>
    </row>
    <row r="110" spans="1:15" x14ac:dyDescent="0.25">
      <c r="B110" s="3" t="s">
        <v>18</v>
      </c>
      <c r="C110" s="4"/>
      <c r="D110" s="4"/>
      <c r="E110" s="4"/>
      <c r="F110" s="4">
        <f>STDEV(F$83,F$88,F$93,F$98,F$103)</f>
        <v>4.7239252533618277E-2</v>
      </c>
      <c r="G110" t="s">
        <v>23</v>
      </c>
      <c r="H110" s="4">
        <f>F110/25.4</f>
        <v>1.8598130918747353E-3</v>
      </c>
      <c r="I110" s="4" t="s">
        <v>22</v>
      </c>
      <c r="K110" s="4"/>
      <c r="L110" s="4"/>
      <c r="M110" s="4">
        <f>STDEV(M$86,M$91,M$96,M$101,M$106)</f>
        <v>2.0317884619917497E-2</v>
      </c>
      <c r="N110" s="4">
        <f t="shared" ref="N110:N112" si="3">M110/25.4</f>
        <v>7.9991671731958656E-4</v>
      </c>
    </row>
    <row r="111" spans="1:15" x14ac:dyDescent="0.25">
      <c r="B111" s="3" t="s">
        <v>19</v>
      </c>
      <c r="C111" s="4"/>
      <c r="D111" s="4"/>
      <c r="E111" s="4"/>
      <c r="F111" s="4">
        <f>MIN(F$83,F$88,F$93,F$98,F$103)</f>
        <v>7.5765630357042522</v>
      </c>
      <c r="G111" t="s">
        <v>23</v>
      </c>
      <c r="H111" s="4">
        <f>F111/25.4</f>
        <v>0.29828988329544304</v>
      </c>
      <c r="I111" s="4" t="s">
        <v>22</v>
      </c>
      <c r="J111" s="4">
        <f>H111-$H$108</f>
        <v>-5.7101167045569556E-3</v>
      </c>
      <c r="K111" s="4"/>
      <c r="L111" s="4"/>
      <c r="M111" s="4">
        <f>MIN(M$86,M$91,M$96,M$101,M$106)</f>
        <v>7.6618134069366031</v>
      </c>
      <c r="N111" s="4">
        <f t="shared" si="3"/>
        <v>0.30164619712348834</v>
      </c>
      <c r="O111" s="4">
        <f>N111-$H$108</f>
        <v>-2.353802876511657E-3</v>
      </c>
    </row>
    <row r="112" spans="1:15" x14ac:dyDescent="0.25">
      <c r="B112" t="s">
        <v>20</v>
      </c>
      <c r="C112" s="4"/>
      <c r="D112" s="4"/>
      <c r="E112" s="4"/>
      <c r="F112" s="4">
        <f>MAX(F$83,F$88,F$93,F$98,F$103)</f>
        <v>7.6826454973791423</v>
      </c>
      <c r="G112" t="s">
        <v>23</v>
      </c>
      <c r="H112" s="4">
        <f>F112/25.4</f>
        <v>0.30246635816453316</v>
      </c>
      <c r="I112" s="4" t="s">
        <v>22</v>
      </c>
      <c r="J112" s="4">
        <f>H112-$H$108</f>
        <v>-1.5336418354668369E-3</v>
      </c>
      <c r="K112" s="4"/>
      <c r="L112" s="4"/>
      <c r="M112" s="4">
        <f>MAX(M$86,M$91,M$96,M$101,M$106)</f>
        <v>7.7113553800940187</v>
      </c>
      <c r="N112" s="4">
        <f t="shared" si="3"/>
        <v>0.30359666850763856</v>
      </c>
      <c r="O112" s="4">
        <f>N112-$H$108</f>
        <v>-4.0333149236143617E-4</v>
      </c>
    </row>
    <row r="113" spans="1:15" x14ac:dyDescent="0.25">
      <c r="B113" s="3"/>
      <c r="C113" s="4"/>
      <c r="D113" s="4"/>
      <c r="E113" s="4"/>
      <c r="F113" s="4"/>
      <c r="G113" s="4"/>
      <c r="H113" s="4"/>
      <c r="I113" s="4"/>
      <c r="M113" s="4"/>
    </row>
    <row r="114" spans="1:15" x14ac:dyDescent="0.25">
      <c r="A114" t="s">
        <v>21</v>
      </c>
      <c r="D114" s="4"/>
      <c r="F114" s="4">
        <f>H114*25.4</f>
        <v>2.8447999999999998</v>
      </c>
      <c r="G114" s="4"/>
      <c r="H114" s="4">
        <v>0.112</v>
      </c>
      <c r="I114" s="4" t="s">
        <v>22</v>
      </c>
      <c r="J114" s="4"/>
      <c r="M114" s="4"/>
    </row>
    <row r="115" spans="1:15" x14ac:dyDescent="0.25">
      <c r="A115" t="s">
        <v>29</v>
      </c>
      <c r="B115" s="3" t="s">
        <v>17</v>
      </c>
      <c r="C115" s="4"/>
      <c r="D115" s="4"/>
      <c r="E115" s="4"/>
      <c r="F115" s="4">
        <f>AVERAGE(F$85,F$90,F$95,F$100,F$105)</f>
        <v>2.9406622929520276</v>
      </c>
      <c r="G115" s="4" t="s">
        <v>23</v>
      </c>
      <c r="H115" s="4">
        <f>F115/25.4</f>
        <v>0.11577410602173338</v>
      </c>
      <c r="I115" s="4" t="s">
        <v>22</v>
      </c>
      <c r="J115" s="4">
        <f>H115-$H$108</f>
        <v>-0.18822589397826661</v>
      </c>
      <c r="K115" s="4"/>
      <c r="L115" s="4"/>
      <c r="M115" s="4">
        <f>AVERAGE(M$84,M$89,M$94,M$99,M$104)</f>
        <v>2.981344521798508</v>
      </c>
      <c r="N115" s="4">
        <f>M115/25.4</f>
        <v>0.11737576857474441</v>
      </c>
      <c r="O115" s="4">
        <f>N115-$H$114</f>
        <v>5.3757685747444078E-3</v>
      </c>
    </row>
    <row r="116" spans="1:15" x14ac:dyDescent="0.25">
      <c r="B116" s="3" t="s">
        <v>18</v>
      </c>
      <c r="C116" s="4"/>
      <c r="D116" s="4"/>
      <c r="E116" s="4"/>
      <c r="F116" s="4">
        <f>STDEV(F$85,F$90,F$95,F$100,F$105)</f>
        <v>1.8280815426421002E-2</v>
      </c>
      <c r="G116" s="4"/>
      <c r="H116" s="4">
        <f>F116/25.4</f>
        <v>7.197171427724804E-4</v>
      </c>
      <c r="I116" s="4" t="s">
        <v>22</v>
      </c>
      <c r="K116" s="4"/>
      <c r="L116" s="4"/>
      <c r="M116" s="4">
        <f>STDEV(M$84,M$89,M$94,M$99,M$104)</f>
        <v>1.0208902301408385E-2</v>
      </c>
      <c r="N116" s="4">
        <f>M116/25.4</f>
        <v>4.0192528745702305E-4</v>
      </c>
    </row>
    <row r="117" spans="1:15" x14ac:dyDescent="0.25">
      <c r="B117" s="3" t="s">
        <v>19</v>
      </c>
      <c r="C117" s="4"/>
      <c r="D117" s="4"/>
      <c r="E117" s="4"/>
      <c r="F117" s="4">
        <f>MIN(F$85,F$90,F$95,F$100,F$105)</f>
        <v>2.914777194984207</v>
      </c>
      <c r="G117" s="4"/>
      <c r="H117" s="4">
        <f>F117/25.4</f>
        <v>0.11475500767654359</v>
      </c>
      <c r="I117" s="4" t="s">
        <v>22</v>
      </c>
      <c r="J117" s="4">
        <f>H117-$H$108</f>
        <v>-0.1892449923234564</v>
      </c>
      <c r="K117" s="4"/>
      <c r="L117" s="4"/>
      <c r="M117" s="4">
        <f>MIN(M$84,M$89,M$94,M$99,M$104)</f>
        <v>2.9718111711406974</v>
      </c>
      <c r="N117" s="4">
        <f>M117/25.4</f>
        <v>0.11700043980868888</v>
      </c>
      <c r="O117" s="4">
        <f>N117-$H$114</f>
        <v>5.0004398086888752E-3</v>
      </c>
    </row>
    <row r="118" spans="1:15" x14ac:dyDescent="0.25">
      <c r="B118" t="s">
        <v>20</v>
      </c>
      <c r="C118" s="4"/>
      <c r="D118" s="4"/>
      <c r="E118" s="4"/>
      <c r="F118" s="4">
        <f>MAX(F$85,F$90,F$95,F$100,F$105)</f>
        <v>2.9616198827668621</v>
      </c>
      <c r="G118" s="4"/>
      <c r="H118" s="4">
        <f>F118/25.4</f>
        <v>0.11659920798294733</v>
      </c>
      <c r="I118" s="4" t="s">
        <v>22</v>
      </c>
      <c r="J118" s="4">
        <f>H118-$H$108</f>
        <v>-0.18740079201705268</v>
      </c>
      <c r="K118" s="4"/>
      <c r="L118" s="4"/>
      <c r="M118" s="4">
        <f>MAX(M$84,M$89,M$94,M$99,M$104)</f>
        <v>2.9956426064123218</v>
      </c>
      <c r="N118" s="4">
        <f>M118/25.4</f>
        <v>0.11793868529182371</v>
      </c>
      <c r="O118" s="4">
        <f>N118-$H$114</f>
        <v>5.9386852918237032E-3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2023-05-31T16:40:58Z</dcterms:created>
  <dcterms:modified xsi:type="dcterms:W3CDTF">2023-05-31T18:09:46Z</dcterms:modified>
</cp:coreProperties>
</file>