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92" yWindow="36" windowWidth="17088" windowHeight="9888"/>
  </bookViews>
  <sheets>
    <sheet name="Actual" sheetId="2" r:id="rId1"/>
    <sheet name="Proposal" sheetId="1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I2" i="2"/>
  <c r="L49"/>
  <c r="L44"/>
  <c r="L45"/>
  <c r="L46"/>
  <c r="L43"/>
  <c r="I10"/>
  <c r="J33"/>
  <c r="J27"/>
  <c r="K51"/>
  <c r="L6"/>
  <c r="I6"/>
  <c r="H51"/>
  <c r="G48"/>
  <c r="G10"/>
  <c r="G2"/>
  <c r="G6"/>
  <c r="C3" i="1"/>
  <c r="B2"/>
  <c r="B14" s="1"/>
  <c r="J51" i="2" l="1"/>
  <c r="L2"/>
  <c r="G50"/>
  <c r="L51"/>
  <c r="L10"/>
  <c r="L50" s="1"/>
</calcChain>
</file>

<file path=xl/sharedStrings.xml><?xml version="1.0" encoding="utf-8"?>
<sst xmlns="http://schemas.openxmlformats.org/spreadsheetml/2006/main" count="112" uniqueCount="70">
  <si>
    <t>Float 1</t>
  </si>
  <si>
    <t>Float 2</t>
  </si>
  <si>
    <t>Buoyancy engine prototype</t>
  </si>
  <si>
    <t>Buoyancy test fixture</t>
  </si>
  <si>
    <t>Float frame material</t>
  </si>
  <si>
    <t>Buoyancy engine deployable (2X)</t>
  </si>
  <si>
    <t>Iridium air time</t>
  </si>
  <si>
    <t>Misc</t>
  </si>
  <si>
    <t>Pump interface</t>
  </si>
  <si>
    <t>Travel to UW Riser Lab (1 person 2X)</t>
  </si>
  <si>
    <t>TOTAL</t>
  </si>
  <si>
    <t>John Martin (2X half days)</t>
  </si>
  <si>
    <t>MLML small whaler (6X half days)</t>
  </si>
  <si>
    <t>Year 1</t>
  </si>
  <si>
    <t>Year 2</t>
  </si>
  <si>
    <t>Year 3</t>
  </si>
  <si>
    <t>901206</t>
  </si>
  <si>
    <t>Coastal Profiling Float</t>
  </si>
  <si>
    <t>1500</t>
  </si>
  <si>
    <t>Capital Item &gt; $5,000 Unit Cost</t>
  </si>
  <si>
    <t>1 each Apex profiling float</t>
  </si>
  <si>
    <t>5120</t>
  </si>
  <si>
    <t>Outside Srvc - External Ship Time</t>
  </si>
  <si>
    <t>MLML small whaler (6x half days)</t>
  </si>
  <si>
    <t>5360</t>
  </si>
  <si>
    <t>Supplies - General</t>
  </si>
  <si>
    <t>Buoyancy engine deployable</t>
  </si>
  <si>
    <t>Miscellaneous</t>
  </si>
  <si>
    <t>5500</t>
  </si>
  <si>
    <t>Travel - Domestic</t>
  </si>
  <si>
    <t>2 each trips to UW riser lab</t>
  </si>
  <si>
    <t>Gene Massion</t>
  </si>
  <si>
    <r>
      <rPr>
        <b/>
        <sz val="12"/>
        <color indexed="8"/>
        <rFont val="Tahoma"/>
        <family val="2"/>
      </rPr>
      <t>Capital Item &gt; $5,000 Unit Cost Subtotal</t>
    </r>
  </si>
  <si>
    <r>
      <rPr>
        <b/>
        <sz val="12"/>
        <color indexed="8"/>
        <rFont val="Tahoma"/>
        <family val="2"/>
      </rPr>
      <t>Outside Srvc - External Ship Time Subtotal</t>
    </r>
  </si>
  <si>
    <r>
      <rPr>
        <b/>
        <sz val="12"/>
        <color indexed="8"/>
        <rFont val="Tahoma"/>
        <family val="2"/>
      </rPr>
      <t>Supplies - General Subtotal</t>
    </r>
  </si>
  <si>
    <r>
      <rPr>
        <b/>
        <sz val="12"/>
        <color indexed="8"/>
        <rFont val="Tahoma"/>
        <family val="2"/>
      </rPr>
      <t>Travel - Domestic Subtotal</t>
    </r>
  </si>
  <si>
    <t>Budget</t>
  </si>
  <si>
    <t>Subtotal</t>
  </si>
  <si>
    <t>Totals</t>
  </si>
  <si>
    <t xml:space="preserve">  TI Cortex dev kits</t>
  </si>
  <si>
    <t xml:space="preserve">  Bellows</t>
  </si>
  <si>
    <t xml:space="preserve">  Oildyne pump</t>
  </si>
  <si>
    <t xml:space="preserve">  MTS Position sensor</t>
  </si>
  <si>
    <t xml:space="preserve">  oil</t>
  </si>
  <si>
    <t xml:space="preserve">  Iridium modem </t>
  </si>
  <si>
    <t xml:space="preserve">  sat phone</t>
  </si>
  <si>
    <t xml:space="preserve">  shaft couplings</t>
  </si>
  <si>
    <t xml:space="preserve">  MTS connector</t>
  </si>
  <si>
    <t xml:space="preserve">  aluminum</t>
  </si>
  <si>
    <t xml:space="preserve">  motor</t>
  </si>
  <si>
    <t xml:space="preserve">  Spring</t>
  </si>
  <si>
    <t xml:space="preserve">  LP housing</t>
  </si>
  <si>
    <t xml:space="preserve">  Hoses &amp; fittings</t>
  </si>
  <si>
    <t xml:space="preserve">  Oil reservoir</t>
  </si>
  <si>
    <t xml:space="preserve">  MTS Magnet</t>
  </si>
  <si>
    <t xml:space="preserve">  Elec connectors</t>
  </si>
  <si>
    <t xml:space="preserve">    Swagelok</t>
  </si>
  <si>
    <t xml:space="preserve">    PVC glue</t>
  </si>
  <si>
    <t xml:space="preserve">    PVC fittings</t>
  </si>
  <si>
    <t xml:space="preserve">    Cole Parmer</t>
  </si>
  <si>
    <t xml:space="preserve">    Woodwards</t>
  </si>
  <si>
    <t xml:space="preserve">    Hose shop</t>
  </si>
  <si>
    <t xml:space="preserve">    Hoses</t>
  </si>
  <si>
    <t xml:space="preserve">    Gaskets</t>
  </si>
  <si>
    <t xml:space="preserve">  Misc</t>
  </si>
  <si>
    <t>Future 2012</t>
  </si>
  <si>
    <t>2012 Variance</t>
  </si>
  <si>
    <t xml:space="preserve">    oil</t>
  </si>
  <si>
    <t>To Date 2012</t>
  </si>
  <si>
    <t>Transponder</t>
  </si>
</sst>
</file>

<file path=xl/styles.xml><?xml version="1.0" encoding="utf-8"?>
<styleSheet xmlns="http://schemas.openxmlformats.org/spreadsheetml/2006/main">
  <numFmts count="2">
    <numFmt numFmtId="164" formatCode="&quot;$&quot;#,##0"/>
    <numFmt numFmtId="167" formatCode="[$-409]d\-mmm\-yy;@"/>
  </numFmts>
  <fonts count="5">
    <font>
      <sz val="11"/>
      <color theme="1"/>
      <name val="Calibri"/>
      <family val="2"/>
      <scheme val="minor"/>
    </font>
    <font>
      <sz val="12"/>
      <color theme="1"/>
      <name val="Tahoma"/>
      <family val="2"/>
    </font>
    <font>
      <sz val="12"/>
      <color theme="1"/>
      <name val="Calibri"/>
      <family val="2"/>
      <scheme val="minor"/>
    </font>
    <font>
      <b/>
      <sz val="12"/>
      <color theme="1"/>
      <name val="Tahoma"/>
      <family val="2"/>
    </font>
    <font>
      <b/>
      <sz val="12"/>
      <color indexed="8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F2F1F1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/>
      <top style="medium">
        <color rgb="FFCCCCCC"/>
      </top>
      <bottom style="medium">
        <color rgb="FFCCCCCC"/>
      </bottom>
      <diagonal/>
    </border>
    <border>
      <left/>
      <right/>
      <top style="medium">
        <color rgb="FFCCCCCC"/>
      </top>
      <bottom style="medium">
        <color rgb="FFCCCCCC"/>
      </bottom>
      <diagonal/>
    </border>
    <border>
      <left/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/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164" fontId="0" fillId="0" borderId="0" xfId="0" applyNumberFormat="1"/>
    <xf numFmtId="0" fontId="0" fillId="0" borderId="1" xfId="0" applyBorder="1"/>
    <xf numFmtId="164" fontId="0" fillId="0" borderId="1" xfId="0" applyNumberFormat="1" applyBorder="1"/>
    <xf numFmtId="0" fontId="1" fillId="0" borderId="2" xfId="0" applyFont="1" applyBorder="1" applyAlignment="1">
      <alignment vertical="top" wrapText="1"/>
    </xf>
    <xf numFmtId="0" fontId="2" fillId="0" borderId="2" xfId="0" applyFont="1" applyBorder="1" applyAlignment="1">
      <alignment wrapText="1"/>
    </xf>
    <xf numFmtId="0" fontId="2" fillId="0" borderId="0" xfId="0" applyFont="1"/>
    <xf numFmtId="0" fontId="1" fillId="0" borderId="3" xfId="0" applyFont="1" applyBorder="1" applyAlignment="1">
      <alignment vertical="top" wrapText="1"/>
    </xf>
    <xf numFmtId="0" fontId="1" fillId="0" borderId="4" xfId="0" applyFont="1" applyBorder="1" applyAlignment="1">
      <alignment vertical="top" wrapText="1"/>
    </xf>
    <xf numFmtId="0" fontId="1" fillId="0" borderId="5" xfId="0" applyFont="1" applyBorder="1" applyAlignment="1">
      <alignment vertical="top" wrapText="1"/>
    </xf>
    <xf numFmtId="164" fontId="2" fillId="0" borderId="0" xfId="0" applyNumberFormat="1" applyFont="1"/>
    <xf numFmtId="164" fontId="1" fillId="0" borderId="2" xfId="0" applyNumberFormat="1" applyFont="1" applyBorder="1" applyAlignment="1">
      <alignment horizontal="right" vertical="top" wrapText="1"/>
    </xf>
    <xf numFmtId="164" fontId="3" fillId="2" borderId="2" xfId="0" applyNumberFormat="1" applyFont="1" applyFill="1" applyBorder="1" applyAlignment="1">
      <alignment horizontal="right" vertical="top" wrapText="1"/>
    </xf>
    <xf numFmtId="164" fontId="1" fillId="0" borderId="0" xfId="0" applyNumberFormat="1" applyFont="1" applyBorder="1" applyAlignment="1">
      <alignment horizontal="right" vertical="top" wrapText="1"/>
    </xf>
    <xf numFmtId="0" fontId="1" fillId="0" borderId="6" xfId="0" applyFont="1" applyBorder="1" applyAlignment="1">
      <alignment vertical="top" wrapText="1"/>
    </xf>
    <xf numFmtId="0" fontId="2" fillId="0" borderId="6" xfId="0" applyFont="1" applyBorder="1" applyAlignment="1">
      <alignment wrapText="1"/>
    </xf>
    <xf numFmtId="164" fontId="1" fillId="0" borderId="6" xfId="0" applyNumberFormat="1" applyFont="1" applyBorder="1" applyAlignment="1">
      <alignment horizontal="right" vertical="top" wrapText="1"/>
    </xf>
    <xf numFmtId="0" fontId="1" fillId="0" borderId="7" xfId="0" applyFont="1" applyBorder="1" applyAlignment="1">
      <alignment vertical="top" wrapText="1"/>
    </xf>
    <xf numFmtId="0" fontId="2" fillId="0" borderId="7" xfId="0" applyFont="1" applyBorder="1" applyAlignment="1">
      <alignment wrapText="1"/>
    </xf>
    <xf numFmtId="164" fontId="1" fillId="0" borderId="7" xfId="0" applyNumberFormat="1" applyFont="1" applyBorder="1" applyAlignment="1">
      <alignment horizontal="right" vertical="top" wrapText="1"/>
    </xf>
    <xf numFmtId="164" fontId="1" fillId="0" borderId="8" xfId="0" applyNumberFormat="1" applyFont="1" applyBorder="1" applyAlignment="1">
      <alignment horizontal="right" vertical="top" wrapText="1"/>
    </xf>
    <xf numFmtId="164" fontId="2" fillId="0" borderId="8" xfId="0" applyNumberFormat="1" applyFont="1" applyBorder="1"/>
    <xf numFmtId="0" fontId="2" fillId="0" borderId="8" xfId="0" applyFont="1" applyBorder="1"/>
    <xf numFmtId="0" fontId="1" fillId="0" borderId="9" xfId="0" applyFont="1" applyBorder="1" applyAlignment="1">
      <alignment vertical="top" wrapText="1"/>
    </xf>
    <xf numFmtId="0" fontId="2" fillId="0" borderId="9" xfId="0" applyFont="1" applyBorder="1" applyAlignment="1">
      <alignment wrapText="1"/>
    </xf>
    <xf numFmtId="164" fontId="1" fillId="0" borderId="9" xfId="0" applyNumberFormat="1" applyFont="1" applyBorder="1" applyAlignment="1">
      <alignment horizontal="right" vertical="top" wrapText="1"/>
    </xf>
    <xf numFmtId="0" fontId="3" fillId="2" borderId="3" xfId="0" applyFont="1" applyFill="1" applyBorder="1" applyAlignment="1">
      <alignment vertical="top" wrapText="1"/>
    </xf>
    <xf numFmtId="0" fontId="2" fillId="2" borderId="4" xfId="0" applyFont="1" applyFill="1" applyBorder="1" applyAlignment="1">
      <alignment wrapText="1"/>
    </xf>
    <xf numFmtId="0" fontId="2" fillId="2" borderId="5" xfId="0" applyFont="1" applyFill="1" applyBorder="1" applyAlignment="1">
      <alignment wrapText="1"/>
    </xf>
    <xf numFmtId="167" fontId="2" fillId="0" borderId="0" xfId="0" applyNumberFormat="1" applyFont="1"/>
    <xf numFmtId="167" fontId="2" fillId="2" borderId="2" xfId="0" applyNumberFormat="1" applyFont="1" applyFill="1" applyBorder="1" applyAlignment="1">
      <alignment wrapText="1"/>
    </xf>
    <xf numFmtId="167" fontId="2" fillId="0" borderId="2" xfId="0" applyNumberFormat="1" applyFont="1" applyBorder="1" applyAlignment="1">
      <alignment wrapText="1"/>
    </xf>
    <xf numFmtId="167" fontId="2" fillId="0" borderId="9" xfId="0" applyNumberFormat="1" applyFont="1" applyBorder="1" applyAlignment="1">
      <alignment wrapText="1"/>
    </xf>
    <xf numFmtId="167" fontId="2" fillId="0" borderId="7" xfId="0" applyNumberFormat="1" applyFont="1" applyBorder="1" applyAlignment="1">
      <alignment wrapText="1"/>
    </xf>
    <xf numFmtId="167" fontId="2" fillId="0" borderId="6" xfId="0" applyNumberFormat="1" applyFont="1" applyBorder="1" applyAlignment="1">
      <alignment wrapText="1"/>
    </xf>
    <xf numFmtId="167" fontId="1" fillId="0" borderId="2" xfId="0" applyNumberFormat="1" applyFont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51"/>
  <sheetViews>
    <sheetView tabSelected="1" topLeftCell="E1" workbookViewId="0">
      <pane xSplit="1" ySplit="1" topLeftCell="F23" activePane="bottomRight" state="frozen"/>
      <selection activeCell="E1" sqref="E1"/>
      <selection pane="topRight" activeCell="F1" sqref="F1"/>
      <selection pane="bottomLeft" activeCell="E2" sqref="E2"/>
      <selection pane="bottomRight" activeCell="L32" sqref="L32"/>
    </sheetView>
  </sheetViews>
  <sheetFormatPr defaultRowHeight="15.6"/>
  <cols>
    <col min="1" max="1" width="0" style="6" hidden="1" customWidth="1"/>
    <col min="2" max="2" width="27.88671875" style="6" hidden="1" customWidth="1"/>
    <col min="3" max="3" width="0" style="6" hidden="1" customWidth="1"/>
    <col min="4" max="4" width="37.77734375" style="6" hidden="1" customWidth="1"/>
    <col min="5" max="5" width="48.44140625" style="6" customWidth="1"/>
    <col min="6" max="6" width="14.44140625" style="29" customWidth="1"/>
    <col min="7" max="7" width="10.6640625" style="6" bestFit="1" customWidth="1"/>
    <col min="8" max="8" width="10.5546875" style="10" bestFit="1" customWidth="1"/>
    <col min="9" max="9" width="10.5546875" style="10" customWidth="1"/>
    <col min="10" max="10" width="13.33203125" style="10" bestFit="1" customWidth="1"/>
    <col min="11" max="11" width="12.109375" style="10" bestFit="1" customWidth="1"/>
    <col min="12" max="12" width="14.109375" style="10" bestFit="1" customWidth="1"/>
    <col min="13" max="16384" width="8.88671875" style="6"/>
  </cols>
  <sheetData>
    <row r="1" spans="1:13" ht="16.2" thickBot="1">
      <c r="G1" s="6" t="s">
        <v>37</v>
      </c>
      <c r="H1" s="10" t="s">
        <v>36</v>
      </c>
      <c r="J1" s="10" t="s">
        <v>68</v>
      </c>
      <c r="K1" s="10" t="s">
        <v>65</v>
      </c>
      <c r="L1" s="10" t="s">
        <v>66</v>
      </c>
      <c r="M1" s="6">
        <v>2013</v>
      </c>
    </row>
    <row r="2" spans="1:13" ht="16.2" thickBot="1">
      <c r="A2" s="26" t="s">
        <v>32</v>
      </c>
      <c r="B2" s="27"/>
      <c r="C2" s="27"/>
      <c r="D2" s="27"/>
      <c r="E2" s="28"/>
      <c r="F2" s="30"/>
      <c r="G2" s="12">
        <f>SUM(H3)</f>
        <v>42900</v>
      </c>
      <c r="H2" s="6"/>
      <c r="I2" s="12">
        <f>SUM(J3:K4)</f>
        <v>41043.910000000003</v>
      </c>
      <c r="L2" s="10">
        <f>+G2-I2</f>
        <v>1856.0899999999965</v>
      </c>
    </row>
    <row r="3" spans="1:13" ht="16.2" thickBot="1">
      <c r="A3" s="4" t="s">
        <v>16</v>
      </c>
      <c r="B3" s="4" t="s">
        <v>17</v>
      </c>
      <c r="C3" s="4" t="s">
        <v>18</v>
      </c>
      <c r="D3" s="4" t="s">
        <v>19</v>
      </c>
      <c r="E3" s="4" t="s">
        <v>20</v>
      </c>
      <c r="F3" s="31">
        <v>40940</v>
      </c>
      <c r="G3" s="5"/>
      <c r="H3" s="11">
        <v>42900</v>
      </c>
      <c r="I3" s="13"/>
      <c r="J3" s="10">
        <v>39243.910000000003</v>
      </c>
    </row>
    <row r="4" spans="1:13" ht="16.2" thickBot="1">
      <c r="A4" s="7"/>
      <c r="B4" s="8"/>
      <c r="C4" s="8"/>
      <c r="D4" s="8"/>
      <c r="E4" s="9" t="s">
        <v>69</v>
      </c>
      <c r="F4" s="31"/>
      <c r="G4" s="5"/>
      <c r="H4" s="11"/>
      <c r="I4" s="13"/>
      <c r="K4" s="10">
        <v>1800</v>
      </c>
    </row>
    <row r="5" spans="1:13" ht="16.2" thickBot="1">
      <c r="A5" s="7"/>
      <c r="B5" s="8"/>
      <c r="C5" s="8"/>
      <c r="D5" s="8"/>
      <c r="E5" s="9"/>
      <c r="F5" s="31"/>
      <c r="G5" s="5"/>
      <c r="H5" s="13"/>
      <c r="I5" s="13"/>
    </row>
    <row r="6" spans="1:13" ht="16.2" thickBot="1">
      <c r="A6" s="26" t="s">
        <v>33</v>
      </c>
      <c r="B6" s="27"/>
      <c r="C6" s="27"/>
      <c r="D6" s="27"/>
      <c r="E6" s="28"/>
      <c r="F6" s="30"/>
      <c r="G6" s="12">
        <f>SUM(H7:H8)</f>
        <v>4550</v>
      </c>
      <c r="H6" s="6"/>
      <c r="I6" s="10">
        <f>SUM(J7:K8)</f>
        <v>4550</v>
      </c>
      <c r="L6" s="10">
        <f>+G6-I6</f>
        <v>0</v>
      </c>
    </row>
    <row r="7" spans="1:13" ht="16.2" thickBot="1">
      <c r="A7" s="4" t="s">
        <v>16</v>
      </c>
      <c r="B7" s="4" t="s">
        <v>17</v>
      </c>
      <c r="C7" s="4" t="s">
        <v>21</v>
      </c>
      <c r="D7" s="4" t="s">
        <v>22</v>
      </c>
      <c r="E7" s="4" t="s">
        <v>11</v>
      </c>
      <c r="F7" s="31"/>
      <c r="G7" s="5"/>
      <c r="H7" s="11">
        <v>3290</v>
      </c>
      <c r="I7" s="13"/>
      <c r="K7" s="10">
        <v>3290</v>
      </c>
    </row>
    <row r="8" spans="1:13" ht="16.2" thickBot="1">
      <c r="A8" s="4" t="s">
        <v>16</v>
      </c>
      <c r="B8" s="4" t="s">
        <v>17</v>
      </c>
      <c r="C8" s="4" t="s">
        <v>21</v>
      </c>
      <c r="D8" s="4" t="s">
        <v>22</v>
      </c>
      <c r="E8" s="4" t="s">
        <v>23</v>
      </c>
      <c r="F8" s="31"/>
      <c r="G8" s="5"/>
      <c r="H8" s="11">
        <v>1260</v>
      </c>
      <c r="I8" s="13"/>
      <c r="K8" s="10">
        <v>1260</v>
      </c>
    </row>
    <row r="9" spans="1:13" ht="16.2" thickBot="1">
      <c r="A9" s="7"/>
      <c r="B9" s="8"/>
      <c r="C9" s="8"/>
      <c r="D9" s="8"/>
      <c r="E9" s="9"/>
      <c r="F9" s="31"/>
      <c r="G9" s="5"/>
      <c r="H9" s="13"/>
      <c r="I9" s="13"/>
    </row>
    <row r="10" spans="1:13" ht="16.2" thickBot="1">
      <c r="A10" s="26" t="s">
        <v>34</v>
      </c>
      <c r="B10" s="27"/>
      <c r="C10" s="27"/>
      <c r="D10" s="27"/>
      <c r="E10" s="28"/>
      <c r="F10" s="30"/>
      <c r="G10" s="12">
        <f>SUM(H11:H46)</f>
        <v>16500</v>
      </c>
      <c r="H10" s="6"/>
      <c r="I10" s="10">
        <f>SUM(J10:K49)</f>
        <v>16510.87</v>
      </c>
      <c r="L10" s="10">
        <f>+G10-I10</f>
        <v>-10.869999999998981</v>
      </c>
    </row>
    <row r="11" spans="1:13" ht="16.2" thickBot="1">
      <c r="A11" s="4" t="s">
        <v>16</v>
      </c>
      <c r="B11" s="4" t="s">
        <v>17</v>
      </c>
      <c r="C11" s="4" t="s">
        <v>24</v>
      </c>
      <c r="D11" s="4" t="s">
        <v>25</v>
      </c>
      <c r="E11" s="4" t="s">
        <v>26</v>
      </c>
      <c r="F11" s="31"/>
      <c r="G11" s="5"/>
      <c r="H11" s="11">
        <v>5000</v>
      </c>
      <c r="I11" s="13"/>
    </row>
    <row r="12" spans="1:13" ht="16.2" thickBot="1">
      <c r="A12" s="4"/>
      <c r="B12" s="4"/>
      <c r="C12" s="4"/>
      <c r="D12" s="4"/>
      <c r="E12" s="4" t="s">
        <v>44</v>
      </c>
      <c r="F12" s="31"/>
      <c r="G12" s="5"/>
      <c r="H12" s="11"/>
      <c r="I12" s="13"/>
      <c r="M12" s="10">
        <v>1100</v>
      </c>
    </row>
    <row r="13" spans="1:13" ht="16.2" thickBot="1">
      <c r="A13" s="4"/>
      <c r="B13" s="4"/>
      <c r="C13" s="4"/>
      <c r="D13" s="4"/>
      <c r="E13" s="4" t="s">
        <v>45</v>
      </c>
      <c r="F13" s="31">
        <v>40969</v>
      </c>
      <c r="G13" s="5"/>
      <c r="H13" s="11"/>
      <c r="I13" s="13"/>
      <c r="J13" s="10">
        <v>2003.76</v>
      </c>
    </row>
    <row r="14" spans="1:13" ht="16.2" thickBot="1">
      <c r="A14" s="4"/>
      <c r="B14" s="4"/>
      <c r="C14" s="4"/>
      <c r="D14" s="4"/>
      <c r="E14" s="4" t="s">
        <v>48</v>
      </c>
      <c r="F14" s="31"/>
      <c r="G14" s="5"/>
      <c r="H14" s="11"/>
      <c r="I14" s="13"/>
      <c r="K14" s="10">
        <v>1000</v>
      </c>
    </row>
    <row r="15" spans="1:13" ht="16.2" thickBot="1">
      <c r="A15" s="4"/>
      <c r="B15" s="4"/>
      <c r="C15" s="4"/>
      <c r="D15" s="4"/>
      <c r="E15" s="4" t="s">
        <v>51</v>
      </c>
      <c r="F15" s="31"/>
      <c r="G15" s="5"/>
      <c r="H15" s="11"/>
      <c r="I15" s="13"/>
      <c r="K15" s="10">
        <v>500</v>
      </c>
    </row>
    <row r="16" spans="1:13" ht="16.2" thickBot="1">
      <c r="A16" s="4" t="s">
        <v>16</v>
      </c>
      <c r="B16" s="4" t="s">
        <v>17</v>
      </c>
      <c r="C16" s="4" t="s">
        <v>24</v>
      </c>
      <c r="D16" s="4" t="s">
        <v>25</v>
      </c>
      <c r="E16" s="4" t="s">
        <v>2</v>
      </c>
      <c r="F16" s="31"/>
      <c r="G16" s="5"/>
      <c r="H16" s="11">
        <v>3000</v>
      </c>
      <c r="I16" s="13"/>
    </row>
    <row r="17" spans="1:13" ht="16.2" thickBot="1">
      <c r="A17" s="4"/>
      <c r="B17" s="4"/>
      <c r="C17" s="4"/>
      <c r="D17" s="4"/>
      <c r="E17" s="4" t="s">
        <v>39</v>
      </c>
      <c r="F17" s="31">
        <v>40909</v>
      </c>
      <c r="G17" s="5"/>
      <c r="H17" s="11"/>
      <c r="I17" s="13"/>
      <c r="J17" s="10">
        <v>292.77999999999997</v>
      </c>
    </row>
    <row r="18" spans="1:13" ht="16.2" thickBot="1">
      <c r="A18" s="4"/>
      <c r="B18" s="4"/>
      <c r="C18" s="4"/>
      <c r="D18" s="4"/>
      <c r="E18" s="4" t="s">
        <v>40</v>
      </c>
      <c r="F18" s="31">
        <v>40940</v>
      </c>
      <c r="G18" s="5"/>
      <c r="H18" s="11"/>
      <c r="I18" s="13"/>
      <c r="J18" s="10">
        <v>520</v>
      </c>
    </row>
    <row r="19" spans="1:13" ht="16.2" thickBot="1">
      <c r="A19" s="4"/>
      <c r="B19" s="4"/>
      <c r="C19" s="4"/>
      <c r="D19" s="4"/>
      <c r="E19" s="4" t="s">
        <v>41</v>
      </c>
      <c r="F19" s="31">
        <v>40969</v>
      </c>
      <c r="G19" s="5"/>
      <c r="H19" s="11"/>
      <c r="I19" s="13"/>
      <c r="J19" s="10">
        <v>837.98</v>
      </c>
    </row>
    <row r="20" spans="1:13" ht="16.2" thickBot="1">
      <c r="A20" s="4"/>
      <c r="B20" s="4"/>
      <c r="C20" s="4"/>
      <c r="D20" s="4"/>
      <c r="E20" s="4" t="s">
        <v>41</v>
      </c>
      <c r="F20" s="31"/>
      <c r="G20" s="5"/>
      <c r="H20" s="11"/>
      <c r="I20" s="13"/>
      <c r="M20" s="10">
        <v>838</v>
      </c>
    </row>
    <row r="21" spans="1:13" ht="16.2" thickBot="1">
      <c r="A21" s="4"/>
      <c r="B21" s="4"/>
      <c r="C21" s="4"/>
      <c r="D21" s="4"/>
      <c r="E21" s="4" t="s">
        <v>49</v>
      </c>
      <c r="F21" s="31"/>
      <c r="G21" s="5"/>
      <c r="H21" s="11"/>
      <c r="I21" s="13"/>
      <c r="K21" s="10">
        <v>850</v>
      </c>
    </row>
    <row r="22" spans="1:13" ht="16.2" thickBot="1">
      <c r="A22" s="4"/>
      <c r="B22" s="4"/>
      <c r="C22" s="4"/>
      <c r="D22" s="4"/>
      <c r="E22" s="4" t="s">
        <v>42</v>
      </c>
      <c r="F22" s="31"/>
      <c r="G22" s="5"/>
      <c r="H22" s="11"/>
      <c r="I22" s="13"/>
      <c r="K22" s="10">
        <v>848</v>
      </c>
    </row>
    <row r="23" spans="1:13" ht="16.2" thickBot="1">
      <c r="A23" s="4"/>
      <c r="B23" s="4"/>
      <c r="C23" s="4"/>
      <c r="D23" s="4"/>
      <c r="E23" s="4" t="s">
        <v>43</v>
      </c>
      <c r="F23" s="31"/>
      <c r="G23" s="5"/>
      <c r="H23" s="11"/>
      <c r="I23" s="13"/>
    </row>
    <row r="24" spans="1:13" ht="16.2" thickBot="1">
      <c r="A24" s="4"/>
      <c r="B24" s="4"/>
      <c r="C24" s="4"/>
      <c r="D24" s="4"/>
      <c r="E24" s="4" t="s">
        <v>46</v>
      </c>
      <c r="F24" s="31">
        <v>40940</v>
      </c>
      <c r="G24" s="5"/>
      <c r="H24" s="11"/>
      <c r="I24" s="13"/>
      <c r="J24" s="10">
        <v>178.49</v>
      </c>
    </row>
    <row r="25" spans="1:13" ht="16.2" thickBot="1">
      <c r="A25" s="4"/>
      <c r="B25" s="4"/>
      <c r="C25" s="4"/>
      <c r="D25" s="4"/>
      <c r="E25" s="4" t="s">
        <v>48</v>
      </c>
      <c r="F25" s="31"/>
      <c r="G25" s="5"/>
      <c r="H25" s="11"/>
      <c r="I25" s="13"/>
      <c r="K25" s="10">
        <v>1000</v>
      </c>
    </row>
    <row r="26" spans="1:13" ht="16.2" thickBot="1">
      <c r="A26" s="4" t="s">
        <v>16</v>
      </c>
      <c r="B26" s="4" t="s">
        <v>17</v>
      </c>
      <c r="C26" s="4" t="s">
        <v>24</v>
      </c>
      <c r="D26" s="4" t="s">
        <v>25</v>
      </c>
      <c r="E26" s="4" t="s">
        <v>3</v>
      </c>
      <c r="F26" s="31"/>
      <c r="G26" s="5"/>
      <c r="H26" s="11">
        <v>2000</v>
      </c>
      <c r="I26" s="13"/>
    </row>
    <row r="27" spans="1:13" ht="16.2" thickBot="1">
      <c r="A27" s="4"/>
      <c r="B27" s="4"/>
      <c r="C27" s="4"/>
      <c r="D27" s="4"/>
      <c r="E27" s="4" t="s">
        <v>52</v>
      </c>
      <c r="F27" s="31"/>
      <c r="G27" s="5"/>
      <c r="H27" s="11"/>
      <c r="I27" s="13"/>
      <c r="J27" s="10">
        <f>SUM(I28:I32)</f>
        <v>876.99</v>
      </c>
    </row>
    <row r="28" spans="1:13" ht="16.2" thickBot="1">
      <c r="A28" s="23"/>
      <c r="B28" s="23"/>
      <c r="C28" s="23"/>
      <c r="D28" s="23"/>
      <c r="E28" s="23" t="s">
        <v>62</v>
      </c>
      <c r="F28" s="32">
        <v>40969</v>
      </c>
      <c r="G28" s="24"/>
      <c r="H28" s="25"/>
      <c r="I28" s="10">
        <v>221.04</v>
      </c>
      <c r="J28" s="6"/>
    </row>
    <row r="29" spans="1:13" ht="16.2" thickBot="1">
      <c r="A29" s="23"/>
      <c r="B29" s="23"/>
      <c r="C29" s="23"/>
      <c r="D29" s="23"/>
      <c r="E29" s="23" t="s">
        <v>61</v>
      </c>
      <c r="F29" s="32">
        <v>40969</v>
      </c>
      <c r="G29" s="24"/>
      <c r="H29" s="25"/>
      <c r="I29" s="10">
        <v>20.83</v>
      </c>
      <c r="J29" s="6"/>
    </row>
    <row r="30" spans="1:13" ht="16.2" thickBot="1">
      <c r="A30" s="23"/>
      <c r="B30" s="23"/>
      <c r="C30" s="23"/>
      <c r="D30" s="23"/>
      <c r="E30" s="23" t="s">
        <v>60</v>
      </c>
      <c r="F30" s="32">
        <v>40969</v>
      </c>
      <c r="G30" s="24"/>
      <c r="H30" s="25"/>
      <c r="I30" s="10">
        <v>9.44</v>
      </c>
      <c r="J30" s="6"/>
    </row>
    <row r="31" spans="1:13" ht="16.2" thickBot="1">
      <c r="A31" s="23"/>
      <c r="B31" s="23"/>
      <c r="C31" s="23"/>
      <c r="D31" s="23"/>
      <c r="E31" s="23" t="s">
        <v>56</v>
      </c>
      <c r="F31" s="32">
        <v>40969</v>
      </c>
      <c r="G31" s="24"/>
      <c r="H31" s="25"/>
      <c r="I31" s="10">
        <v>555.45000000000005</v>
      </c>
      <c r="J31" s="6"/>
    </row>
    <row r="32" spans="1:13" ht="16.2" thickBot="1">
      <c r="A32" s="23"/>
      <c r="B32" s="23"/>
      <c r="C32" s="23"/>
      <c r="D32" s="23"/>
      <c r="E32" s="23" t="s">
        <v>59</v>
      </c>
      <c r="F32" s="32">
        <v>40969</v>
      </c>
      <c r="G32" s="24"/>
      <c r="H32" s="25"/>
      <c r="I32" s="10">
        <v>70.23</v>
      </c>
      <c r="J32" s="6"/>
    </row>
    <row r="33" spans="1:12" ht="16.2" thickBot="1">
      <c r="A33" s="23"/>
      <c r="B33" s="23"/>
      <c r="C33" s="23"/>
      <c r="D33" s="23"/>
      <c r="E33" s="23" t="s">
        <v>53</v>
      </c>
      <c r="F33" s="32"/>
      <c r="G33" s="24"/>
      <c r="H33" s="25"/>
      <c r="I33" s="13"/>
      <c r="J33" s="10">
        <f>SUM(I34:I37)</f>
        <v>738.21000000000015</v>
      </c>
    </row>
    <row r="34" spans="1:12" ht="16.2" thickBot="1">
      <c r="A34" s="23"/>
      <c r="B34" s="23"/>
      <c r="C34" s="23"/>
      <c r="D34" s="23"/>
      <c r="E34" s="23" t="s">
        <v>57</v>
      </c>
      <c r="F34" s="32">
        <v>40969</v>
      </c>
      <c r="G34" s="24"/>
      <c r="H34" s="25"/>
      <c r="I34" s="13">
        <v>81.45</v>
      </c>
    </row>
    <row r="35" spans="1:12" ht="16.2" thickBot="1">
      <c r="A35" s="23"/>
      <c r="B35" s="23"/>
      <c r="C35" s="23"/>
      <c r="D35" s="23"/>
      <c r="E35" s="23" t="s">
        <v>58</v>
      </c>
      <c r="F35" s="32">
        <v>40969</v>
      </c>
      <c r="G35" s="24"/>
      <c r="H35" s="25"/>
      <c r="I35" s="13">
        <v>550.44000000000005</v>
      </c>
    </row>
    <row r="36" spans="1:12" ht="16.2" thickBot="1">
      <c r="A36" s="23"/>
      <c r="B36" s="23"/>
      <c r="C36" s="23"/>
      <c r="D36" s="23"/>
      <c r="E36" s="23" t="s">
        <v>67</v>
      </c>
      <c r="F36" s="32">
        <v>40969</v>
      </c>
      <c r="G36" s="24"/>
      <c r="H36" s="25"/>
      <c r="I36" s="13">
        <v>63.86</v>
      </c>
    </row>
    <row r="37" spans="1:12" ht="16.2" thickBot="1">
      <c r="A37" s="23"/>
      <c r="B37" s="23"/>
      <c r="C37" s="23"/>
      <c r="D37" s="23"/>
      <c r="E37" s="23" t="s">
        <v>63</v>
      </c>
      <c r="F37" s="32">
        <v>40969</v>
      </c>
      <c r="G37" s="24"/>
      <c r="H37" s="25"/>
      <c r="I37" s="13">
        <v>42.46</v>
      </c>
    </row>
    <row r="38" spans="1:12" ht="16.2" thickBot="1">
      <c r="A38" s="23"/>
      <c r="B38" s="23"/>
      <c r="C38" s="23"/>
      <c r="D38" s="23"/>
      <c r="E38" s="23" t="s">
        <v>64</v>
      </c>
      <c r="F38" s="32">
        <v>40969</v>
      </c>
      <c r="G38" s="24"/>
      <c r="H38" s="25"/>
      <c r="I38" s="13"/>
      <c r="J38" s="10">
        <v>71.34</v>
      </c>
    </row>
    <row r="39" spans="1:12" ht="16.2" thickBot="1">
      <c r="A39" s="23"/>
      <c r="B39" s="23"/>
      <c r="C39" s="23"/>
      <c r="D39" s="23"/>
      <c r="E39" s="23" t="s">
        <v>55</v>
      </c>
      <c r="F39" s="32">
        <v>40969</v>
      </c>
      <c r="G39" s="24"/>
      <c r="H39" s="25"/>
      <c r="I39" s="13"/>
      <c r="J39" s="10">
        <v>27.23</v>
      </c>
    </row>
    <row r="40" spans="1:12" ht="16.2" thickBot="1">
      <c r="A40" s="23"/>
      <c r="B40" s="23"/>
      <c r="C40" s="23"/>
      <c r="D40" s="23"/>
      <c r="E40" s="23" t="s">
        <v>54</v>
      </c>
      <c r="F40" s="32">
        <v>40969</v>
      </c>
      <c r="G40" s="24"/>
      <c r="H40" s="25"/>
      <c r="I40" s="13"/>
      <c r="J40" s="10">
        <v>50</v>
      </c>
    </row>
    <row r="41" spans="1:12" s="22" customFormat="1">
      <c r="A41" s="17"/>
      <c r="B41" s="17"/>
      <c r="C41" s="17"/>
      <c r="D41" s="17"/>
      <c r="E41" s="17" t="s">
        <v>50</v>
      </c>
      <c r="F41" s="33">
        <v>40969</v>
      </c>
      <c r="G41" s="18"/>
      <c r="H41" s="19"/>
      <c r="I41" s="20"/>
      <c r="J41" s="21">
        <v>146.38</v>
      </c>
      <c r="K41" s="21"/>
      <c r="L41" s="21"/>
    </row>
    <row r="42" spans="1:12" ht="16.2" thickBot="1">
      <c r="A42" s="14"/>
      <c r="B42" s="14"/>
      <c r="C42" s="14"/>
      <c r="D42" s="14"/>
      <c r="E42" s="14" t="s">
        <v>47</v>
      </c>
      <c r="F42" s="34">
        <v>40940</v>
      </c>
      <c r="G42" s="15"/>
      <c r="H42" s="16"/>
      <c r="I42" s="13"/>
      <c r="J42" s="10">
        <v>69.709999999999994</v>
      </c>
    </row>
    <row r="43" spans="1:12" ht="16.2" thickBot="1">
      <c r="A43" s="4" t="s">
        <v>16</v>
      </c>
      <c r="B43" s="4" t="s">
        <v>17</v>
      </c>
      <c r="C43" s="4" t="s">
        <v>24</v>
      </c>
      <c r="D43" s="4" t="s">
        <v>25</v>
      </c>
      <c r="E43" s="4" t="s">
        <v>4</v>
      </c>
      <c r="F43" s="31"/>
      <c r="G43" s="5"/>
      <c r="H43" s="11">
        <v>2500</v>
      </c>
      <c r="I43" s="13"/>
      <c r="K43" s="10">
        <v>0</v>
      </c>
      <c r="L43" s="10">
        <f>+H43-J43-K43</f>
        <v>2500</v>
      </c>
    </row>
    <row r="44" spans="1:12" ht="16.2" thickBot="1">
      <c r="A44" s="4" t="s">
        <v>16</v>
      </c>
      <c r="B44" s="4" t="s">
        <v>17</v>
      </c>
      <c r="C44" s="4" t="s">
        <v>24</v>
      </c>
      <c r="D44" s="4" t="s">
        <v>25</v>
      </c>
      <c r="E44" s="4" t="s">
        <v>6</v>
      </c>
      <c r="F44" s="31"/>
      <c r="G44" s="5"/>
      <c r="H44" s="11">
        <v>1000</v>
      </c>
      <c r="I44" s="13"/>
      <c r="K44" s="10">
        <v>1000</v>
      </c>
      <c r="L44" s="10">
        <f t="shared" ref="L44:L49" si="0">+H44-J44-K44</f>
        <v>0</v>
      </c>
    </row>
    <row r="45" spans="1:12" ht="16.2" thickBot="1">
      <c r="A45" s="4" t="s">
        <v>16</v>
      </c>
      <c r="B45" s="4" t="s">
        <v>17</v>
      </c>
      <c r="C45" s="4" t="s">
        <v>24</v>
      </c>
      <c r="D45" s="4" t="s">
        <v>25</v>
      </c>
      <c r="E45" s="4" t="s">
        <v>27</v>
      </c>
      <c r="F45" s="31"/>
      <c r="G45" s="5"/>
      <c r="H45" s="11">
        <v>1500</v>
      </c>
      <c r="I45" s="13"/>
      <c r="K45" s="10">
        <v>1500</v>
      </c>
      <c r="L45" s="10">
        <f t="shared" si="0"/>
        <v>0</v>
      </c>
    </row>
    <row r="46" spans="1:12" ht="16.2" thickBot="1">
      <c r="A46" s="4" t="s">
        <v>16</v>
      </c>
      <c r="B46" s="4" t="s">
        <v>17</v>
      </c>
      <c r="C46" s="4" t="s">
        <v>24</v>
      </c>
      <c r="D46" s="4" t="s">
        <v>25</v>
      </c>
      <c r="E46" s="4" t="s">
        <v>8</v>
      </c>
      <c r="F46" s="31"/>
      <c r="G46" s="5"/>
      <c r="H46" s="11">
        <v>1500</v>
      </c>
      <c r="I46" s="13"/>
      <c r="K46" s="10">
        <v>0</v>
      </c>
      <c r="L46" s="10">
        <f t="shared" si="0"/>
        <v>1500</v>
      </c>
    </row>
    <row r="47" spans="1:12" ht="16.2" thickBot="1">
      <c r="A47" s="7"/>
      <c r="B47" s="8"/>
      <c r="C47" s="8"/>
      <c r="D47" s="8"/>
      <c r="E47" s="9"/>
      <c r="F47" s="31"/>
      <c r="G47" s="5"/>
      <c r="H47" s="11"/>
      <c r="I47" s="13"/>
    </row>
    <row r="48" spans="1:12" ht="16.2" thickBot="1">
      <c r="A48" s="26" t="s">
        <v>35</v>
      </c>
      <c r="B48" s="27"/>
      <c r="C48" s="27"/>
      <c r="D48" s="27"/>
      <c r="E48" s="28"/>
      <c r="F48" s="30"/>
      <c r="G48" s="12">
        <f>SUM(H49)</f>
        <v>4000</v>
      </c>
      <c r="H48" s="6"/>
    </row>
    <row r="49" spans="1:12" ht="30.6" thickBot="1">
      <c r="A49" s="4" t="s">
        <v>16</v>
      </c>
      <c r="B49" s="4" t="s">
        <v>17</v>
      </c>
      <c r="C49" s="4" t="s">
        <v>28</v>
      </c>
      <c r="D49" s="4" t="s">
        <v>29</v>
      </c>
      <c r="E49" s="4" t="s">
        <v>30</v>
      </c>
      <c r="F49" s="35" t="s">
        <v>31</v>
      </c>
      <c r="G49" s="4"/>
      <c r="H49" s="11">
        <v>4000</v>
      </c>
      <c r="I49" s="13"/>
      <c r="K49" s="10">
        <v>4000</v>
      </c>
      <c r="L49" s="10">
        <f t="shared" si="0"/>
        <v>0</v>
      </c>
    </row>
    <row r="50" spans="1:12">
      <c r="G50" s="10">
        <f>SUM(G2:G49)</f>
        <v>67950</v>
      </c>
      <c r="L50" s="10">
        <f>SUM(L1:L49)</f>
        <v>5845.2199999999975</v>
      </c>
    </row>
    <row r="51" spans="1:12">
      <c r="F51" s="29" t="s">
        <v>38</v>
      </c>
      <c r="G51" s="10"/>
      <c r="H51" s="10">
        <f>SUM(H2:H50)</f>
        <v>67950</v>
      </c>
      <c r="J51" s="10">
        <f>SUM(J2:J50)</f>
        <v>45056.78</v>
      </c>
      <c r="K51" s="10">
        <f>SUM(K2:K50)</f>
        <v>17048</v>
      </c>
      <c r="L51" s="10">
        <f>+H51-J51-K51</f>
        <v>5845.2200000000012</v>
      </c>
    </row>
  </sheetData>
  <mergeCells count="4">
    <mergeCell ref="A2:E2"/>
    <mergeCell ref="A6:E6"/>
    <mergeCell ref="A10:E10"/>
    <mergeCell ref="A48:E48"/>
  </mergeCells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>
      <selection activeCell="A36" sqref="A36"/>
    </sheetView>
  </sheetViews>
  <sheetFormatPr defaultRowHeight="14.4"/>
  <cols>
    <col min="1" max="1" width="31.109375" bestFit="1" customWidth="1"/>
    <col min="2" max="2" width="11.5546875" bestFit="1" customWidth="1"/>
    <col min="4" max="4" width="10.5546875" bestFit="1" customWidth="1"/>
  </cols>
  <sheetData>
    <row r="1" spans="1:4">
      <c r="A1" s="2"/>
      <c r="B1" s="2" t="s">
        <v>13</v>
      </c>
      <c r="C1" s="2" t="s">
        <v>14</v>
      </c>
      <c r="D1" t="s">
        <v>15</v>
      </c>
    </row>
    <row r="2" spans="1:4">
      <c r="A2" s="2" t="s">
        <v>0</v>
      </c>
      <c r="B2" s="3">
        <f>1.1*39000</f>
        <v>42900</v>
      </c>
      <c r="C2" s="3"/>
      <c r="D2" s="1"/>
    </row>
    <row r="3" spans="1:4">
      <c r="A3" s="2" t="s">
        <v>1</v>
      </c>
      <c r="B3" s="3"/>
      <c r="C3" s="3">
        <f>1.1*39000</f>
        <v>42900</v>
      </c>
      <c r="D3" s="1"/>
    </row>
    <row r="4" spans="1:4">
      <c r="A4" s="2" t="s">
        <v>2</v>
      </c>
      <c r="B4" s="3">
        <v>3000</v>
      </c>
      <c r="C4" s="3"/>
      <c r="D4" s="1"/>
    </row>
    <row r="5" spans="1:4">
      <c r="A5" s="2" t="s">
        <v>5</v>
      </c>
      <c r="B5" s="3">
        <v>5000</v>
      </c>
      <c r="C5" s="3"/>
      <c r="D5" s="1"/>
    </row>
    <row r="6" spans="1:4">
      <c r="A6" s="2" t="s">
        <v>3</v>
      </c>
      <c r="B6" s="3">
        <v>2000</v>
      </c>
      <c r="C6" s="3"/>
      <c r="D6" s="1"/>
    </row>
    <row r="7" spans="1:4">
      <c r="A7" s="2" t="s">
        <v>8</v>
      </c>
      <c r="B7" s="3">
        <v>1500</v>
      </c>
      <c r="C7" s="3"/>
      <c r="D7" s="1"/>
    </row>
    <row r="8" spans="1:4">
      <c r="A8" s="2" t="s">
        <v>4</v>
      </c>
      <c r="B8" s="3">
        <v>2500</v>
      </c>
      <c r="C8" s="3"/>
      <c r="D8" s="1"/>
    </row>
    <row r="9" spans="1:4">
      <c r="A9" s="2" t="s">
        <v>6</v>
      </c>
      <c r="B9" s="3">
        <v>1000</v>
      </c>
      <c r="C9" s="3"/>
      <c r="D9" s="1"/>
    </row>
    <row r="10" spans="1:4">
      <c r="A10" s="2" t="s">
        <v>9</v>
      </c>
      <c r="B10" s="3">
        <v>4000</v>
      </c>
      <c r="C10" s="3"/>
      <c r="D10" s="1"/>
    </row>
    <row r="11" spans="1:4">
      <c r="A11" s="2" t="s">
        <v>12</v>
      </c>
      <c r="B11" s="3">
        <v>1260</v>
      </c>
      <c r="C11" s="3"/>
      <c r="D11" s="1"/>
    </row>
    <row r="12" spans="1:4">
      <c r="A12" s="2" t="s">
        <v>11</v>
      </c>
      <c r="B12" s="3">
        <v>3290</v>
      </c>
      <c r="C12" s="3"/>
      <c r="D12" s="1"/>
    </row>
    <row r="13" spans="1:4">
      <c r="A13" s="2" t="s">
        <v>7</v>
      </c>
      <c r="B13" s="3">
        <v>1500</v>
      </c>
      <c r="C13" s="3"/>
      <c r="D13" s="1"/>
    </row>
    <row r="14" spans="1:4">
      <c r="A14" s="2" t="s">
        <v>10</v>
      </c>
      <c r="B14" s="3">
        <f>SUM(B2:B13)</f>
        <v>67950</v>
      </c>
      <c r="C14" s="3"/>
      <c r="D14" s="1"/>
    </row>
  </sheetData>
  <pageMargins left="0.7" right="0.7" top="0.75" bottom="0.75" header="0.3" footer="0.3"/>
  <pageSetup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Actual</vt:lpstr>
      <vt:lpstr>Proposal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Gene Massion</dc:creator>
  <cp:lastModifiedBy>Gene Massion</cp:lastModifiedBy>
  <dcterms:created xsi:type="dcterms:W3CDTF">2011-08-01T18:00:05Z</dcterms:created>
  <dcterms:modified xsi:type="dcterms:W3CDTF">2012-06-26T15:23:57Z</dcterms:modified>
</cp:coreProperties>
</file>