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0100" windowHeight="9270"/>
  </bookViews>
  <sheets>
    <sheet name="Sheet1" sheetId="1" r:id="rId1"/>
    <sheet name="Sheet2" sheetId="2" r:id="rId2"/>
    <sheet name="Sheet3" sheetId="3" r:id="rId3"/>
  </sheets>
  <definedNames>
    <definedName name="CO2_change">Sheet1!$F$2</definedName>
    <definedName name="CO2_final">Sheet1!$F$3</definedName>
    <definedName name="CO2_init">Sheet1!$F$1</definedName>
    <definedName name="Krate">Sheet1!$F$5</definedName>
    <definedName name="solver_adj" localSheetId="0" hidden="1">Sheet1!$F$1:$F$5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Sheet1!$J$3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Tinit">Sheet1!$F$4</definedName>
  </definedNames>
  <calcPr calcId="125725"/>
</workbook>
</file>

<file path=xl/calcChain.xml><?xml version="1.0" encoding="utf-8"?>
<calcChain xmlns="http://schemas.openxmlformats.org/spreadsheetml/2006/main">
  <c r="G5" i="1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8"/>
  <c r="J3"/>
</calcChain>
</file>

<file path=xl/sharedStrings.xml><?xml version="1.0" encoding="utf-8"?>
<sst xmlns="http://schemas.openxmlformats.org/spreadsheetml/2006/main" count="14" uniqueCount="14">
  <si>
    <t>Date</t>
  </si>
  <si>
    <t>Time</t>
  </si>
  <si>
    <t>CO2</t>
  </si>
  <si>
    <t>Temperature</t>
  </si>
  <si>
    <t>Humidity</t>
  </si>
  <si>
    <t>Minutes</t>
  </si>
  <si>
    <t>Estimate CO2</t>
  </si>
  <si>
    <t>Diff^2</t>
  </si>
  <si>
    <t>CO2 init</t>
  </si>
  <si>
    <t>CO2 change</t>
  </si>
  <si>
    <t>CO2 final</t>
  </si>
  <si>
    <t>Summ Diff^2</t>
  </si>
  <si>
    <t>Tinit</t>
  </si>
  <si>
    <t>Krate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</si>
</sst>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88495188101487E-2"/>
          <c:y val="0.2040627734033246"/>
          <c:w val="0.64873381452318502"/>
          <c:h val="0.68921660834062393"/>
        </c:manualLayout>
      </c:layout>
      <c:scatterChart>
        <c:scatterStyle val="smoothMarker"/>
        <c:ser>
          <c:idx val="0"/>
          <c:order val="0"/>
          <c:tx>
            <c:v>400 to 600 (15 seconds)</c:v>
          </c:tx>
          <c:xVal>
            <c:numRef>
              <c:f>Sheet1!$B$8:$B$28</c:f>
              <c:numCache>
                <c:formatCode>h:mm:ss</c:formatCode>
                <c:ptCount val="21"/>
                <c:pt idx="0">
                  <c:v>0.40651620370370373</c:v>
                </c:pt>
                <c:pt idx="1">
                  <c:v>0.40738425925925931</c:v>
                </c:pt>
                <c:pt idx="2">
                  <c:v>0.40825231481481478</c:v>
                </c:pt>
                <c:pt idx="3">
                  <c:v>0.40912037037037036</c:v>
                </c:pt>
                <c:pt idx="4">
                  <c:v>0.40998842592592594</c:v>
                </c:pt>
                <c:pt idx="5">
                  <c:v>0.41085648148148146</c:v>
                </c:pt>
                <c:pt idx="6">
                  <c:v>0.41172453703703704</c:v>
                </c:pt>
                <c:pt idx="7">
                  <c:v>0.41259259259259262</c:v>
                </c:pt>
                <c:pt idx="8">
                  <c:v>0.41346064814814815</c:v>
                </c:pt>
                <c:pt idx="9">
                  <c:v>0.41432870370370373</c:v>
                </c:pt>
                <c:pt idx="10">
                  <c:v>0.41519675925925931</c:v>
                </c:pt>
                <c:pt idx="11">
                  <c:v>0.41606481481481478</c:v>
                </c:pt>
                <c:pt idx="12">
                  <c:v>0.41693287037037036</c:v>
                </c:pt>
                <c:pt idx="13">
                  <c:v>0.41780092592592594</c:v>
                </c:pt>
                <c:pt idx="14">
                  <c:v>0.41866898148148146</c:v>
                </c:pt>
                <c:pt idx="15">
                  <c:v>0.41953703703703704</c:v>
                </c:pt>
                <c:pt idx="16">
                  <c:v>0.42040509259259262</c:v>
                </c:pt>
                <c:pt idx="17">
                  <c:v>0.42127314814814815</c:v>
                </c:pt>
                <c:pt idx="18">
                  <c:v>0.42214120370370373</c:v>
                </c:pt>
                <c:pt idx="19">
                  <c:v>0.42300925925925931</c:v>
                </c:pt>
                <c:pt idx="20">
                  <c:v>0.42387731481481478</c:v>
                </c:pt>
              </c:numCache>
            </c:numRef>
          </c:xVal>
          <c:yVal>
            <c:numRef>
              <c:f>Sheet1!$C$8:$C$28</c:f>
              <c:numCache>
                <c:formatCode>General</c:formatCode>
                <c:ptCount val="21"/>
                <c:pt idx="0">
                  <c:v>424</c:v>
                </c:pt>
                <c:pt idx="1">
                  <c:v>430</c:v>
                </c:pt>
                <c:pt idx="2">
                  <c:v>441</c:v>
                </c:pt>
                <c:pt idx="3">
                  <c:v>480</c:v>
                </c:pt>
                <c:pt idx="4">
                  <c:v>480</c:v>
                </c:pt>
                <c:pt idx="5">
                  <c:v>498</c:v>
                </c:pt>
                <c:pt idx="6">
                  <c:v>532</c:v>
                </c:pt>
                <c:pt idx="7">
                  <c:v>539</c:v>
                </c:pt>
                <c:pt idx="8">
                  <c:v>539</c:v>
                </c:pt>
                <c:pt idx="9">
                  <c:v>549</c:v>
                </c:pt>
                <c:pt idx="10">
                  <c:v>568</c:v>
                </c:pt>
                <c:pt idx="11">
                  <c:v>568</c:v>
                </c:pt>
                <c:pt idx="12">
                  <c:v>579</c:v>
                </c:pt>
                <c:pt idx="13">
                  <c:v>589</c:v>
                </c:pt>
                <c:pt idx="14">
                  <c:v>590</c:v>
                </c:pt>
                <c:pt idx="15">
                  <c:v>590</c:v>
                </c:pt>
                <c:pt idx="16">
                  <c:v>599</c:v>
                </c:pt>
                <c:pt idx="17">
                  <c:v>609</c:v>
                </c:pt>
                <c:pt idx="18">
                  <c:v>617</c:v>
                </c:pt>
                <c:pt idx="19">
                  <c:v>614</c:v>
                </c:pt>
                <c:pt idx="20">
                  <c:v>618</c:v>
                </c:pt>
              </c:numCache>
            </c:numRef>
          </c:yVal>
          <c:smooth val="1"/>
        </c:ser>
        <c:ser>
          <c:idx val="1"/>
          <c:order val="1"/>
          <c:tx>
            <c:v>Estimate CO2</c:v>
          </c:tx>
          <c:xVal>
            <c:numRef>
              <c:f>Sheet1!$B$8:$B$28</c:f>
              <c:numCache>
                <c:formatCode>h:mm:ss</c:formatCode>
                <c:ptCount val="21"/>
                <c:pt idx="0">
                  <c:v>0.40651620370370373</c:v>
                </c:pt>
                <c:pt idx="1">
                  <c:v>0.40738425925925931</c:v>
                </c:pt>
                <c:pt idx="2">
                  <c:v>0.40825231481481478</c:v>
                </c:pt>
                <c:pt idx="3">
                  <c:v>0.40912037037037036</c:v>
                </c:pt>
                <c:pt idx="4">
                  <c:v>0.40998842592592594</c:v>
                </c:pt>
                <c:pt idx="5">
                  <c:v>0.41085648148148146</c:v>
                </c:pt>
                <c:pt idx="6">
                  <c:v>0.41172453703703704</c:v>
                </c:pt>
                <c:pt idx="7">
                  <c:v>0.41259259259259262</c:v>
                </c:pt>
                <c:pt idx="8">
                  <c:v>0.41346064814814815</c:v>
                </c:pt>
                <c:pt idx="9">
                  <c:v>0.41432870370370373</c:v>
                </c:pt>
                <c:pt idx="10">
                  <c:v>0.41519675925925931</c:v>
                </c:pt>
                <c:pt idx="11">
                  <c:v>0.41606481481481478</c:v>
                </c:pt>
                <c:pt idx="12">
                  <c:v>0.41693287037037036</c:v>
                </c:pt>
                <c:pt idx="13">
                  <c:v>0.41780092592592594</c:v>
                </c:pt>
                <c:pt idx="14">
                  <c:v>0.41866898148148146</c:v>
                </c:pt>
                <c:pt idx="15">
                  <c:v>0.41953703703703704</c:v>
                </c:pt>
                <c:pt idx="16">
                  <c:v>0.42040509259259262</c:v>
                </c:pt>
                <c:pt idx="17">
                  <c:v>0.42127314814814815</c:v>
                </c:pt>
                <c:pt idx="18">
                  <c:v>0.42214120370370373</c:v>
                </c:pt>
                <c:pt idx="19">
                  <c:v>0.42300925925925931</c:v>
                </c:pt>
                <c:pt idx="20">
                  <c:v>0.42387731481481478</c:v>
                </c:pt>
              </c:numCache>
            </c:numRef>
          </c:xVal>
          <c:yVal>
            <c:numRef>
              <c:f>Sheet1!$G$8:$G$28</c:f>
              <c:numCache>
                <c:formatCode>General</c:formatCode>
                <c:ptCount val="21"/>
                <c:pt idx="0">
                  <c:v>424.06465589008627</c:v>
                </c:pt>
                <c:pt idx="1">
                  <c:v>446.85265952132346</c:v>
                </c:pt>
                <c:pt idx="2">
                  <c:v>466.9630021419768</c:v>
                </c:pt>
                <c:pt idx="3">
                  <c:v>484.71031721461839</c:v>
                </c:pt>
                <c:pt idx="4">
                  <c:v>500.37226779541743</c:v>
                </c:pt>
                <c:pt idx="5">
                  <c:v>514.1938906714056</c:v>
                </c:pt>
                <c:pt idx="6">
                  <c:v>526.39143004815764</c:v>
                </c:pt>
                <c:pt idx="7">
                  <c:v>537.15572076729484</c:v>
                </c:pt>
                <c:pt idx="8">
                  <c:v>546.65517398545353</c:v>
                </c:pt>
                <c:pt idx="9">
                  <c:v>555.03841202672595</c:v>
                </c:pt>
                <c:pt idx="10">
                  <c:v>562.43659363177812</c:v>
                </c:pt>
                <c:pt idx="11">
                  <c:v>568.96546598299494</c:v>
                </c:pt>
                <c:pt idx="12">
                  <c:v>574.72717561031413</c:v>
                </c:pt>
                <c:pt idx="13">
                  <c:v>579.81186651001508</c:v>
                </c:pt>
                <c:pt idx="14">
                  <c:v>584.2990904796012</c:v>
                </c:pt>
                <c:pt idx="15">
                  <c:v>588.25905173396438</c:v>
                </c:pt>
                <c:pt idx="16">
                  <c:v>591.75370527529481</c:v>
                </c:pt>
                <c:pt idx="17">
                  <c:v>594.83772620112529</c:v>
                </c:pt>
                <c:pt idx="18">
                  <c:v>597.55936511567677</c:v>
                </c:pt>
                <c:pt idx="19">
                  <c:v>599.96120302772215</c:v>
                </c:pt>
                <c:pt idx="20">
                  <c:v>602.08081754561238</c:v>
                </c:pt>
              </c:numCache>
            </c:numRef>
          </c:yVal>
          <c:smooth val="1"/>
        </c:ser>
        <c:axId val="134974080"/>
        <c:axId val="137339264"/>
      </c:scatterChart>
      <c:valAx>
        <c:axId val="134974080"/>
        <c:scaling>
          <c:orientation val="minMax"/>
        </c:scaling>
        <c:axPos val="b"/>
        <c:numFmt formatCode="h:mm;@" sourceLinked="0"/>
        <c:tickLblPos val="nextTo"/>
        <c:crossAx val="137339264"/>
        <c:crosses val="autoZero"/>
        <c:crossBetween val="midCat"/>
      </c:valAx>
      <c:valAx>
        <c:axId val="137339264"/>
        <c:scaling>
          <c:orientation val="minMax"/>
        </c:scaling>
        <c:axPos val="l"/>
        <c:majorGridlines/>
        <c:numFmt formatCode="General" sourceLinked="1"/>
        <c:tickLblPos val="nextTo"/>
        <c:crossAx val="1349740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68044619422573"/>
          <c:y val="0.50187299504228622"/>
          <c:w val="0.19165288713910761"/>
          <c:h val="0.19521216097987751"/>
        </c:manualLayout>
      </c:layout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6</xdr:row>
      <xdr:rowOff>66675</xdr:rowOff>
    </xdr:from>
    <xdr:to>
      <xdr:col>16</xdr:col>
      <xdr:colOff>590550</xdr:colOff>
      <xdr:row>20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G8" sqref="G8"/>
    </sheetView>
  </sheetViews>
  <sheetFormatPr defaultRowHeight="15"/>
  <cols>
    <col min="1" max="1" width="9.5703125" bestFit="1" customWidth="1"/>
    <col min="5" max="5" width="11.28515625" bestFit="1" customWidth="1"/>
    <col min="7" max="7" width="12.7109375" bestFit="1" customWidth="1"/>
    <col min="9" max="9" width="12.28515625" bestFit="1" customWidth="1"/>
  </cols>
  <sheetData>
    <row r="1" spans="1:10">
      <c r="E1" t="s">
        <v>8</v>
      </c>
      <c r="F1">
        <v>424</v>
      </c>
    </row>
    <row r="2" spans="1:10">
      <c r="E2" t="s">
        <v>9</v>
      </c>
      <c r="F2">
        <v>194</v>
      </c>
    </row>
    <row r="3" spans="1:10">
      <c r="E3" t="s">
        <v>10</v>
      </c>
      <c r="F3">
        <v>618</v>
      </c>
      <c r="I3" t="s">
        <v>11</v>
      </c>
      <c r="J3">
        <f>SUM(H11:H35)</f>
        <v>48112.282499999987</v>
      </c>
    </row>
    <row r="4" spans="1:10">
      <c r="E4" t="s">
        <v>12</v>
      </c>
      <c r="F4">
        <v>585.38</v>
      </c>
    </row>
    <row r="5" spans="1:10">
      <c r="E5" t="s">
        <v>13</v>
      </c>
      <c r="F5">
        <v>0.1</v>
      </c>
      <c r="G5">
        <f>1/Krate</f>
        <v>10</v>
      </c>
    </row>
    <row r="7" spans="1:10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</row>
    <row r="8" spans="1:10">
      <c r="A8" s="1">
        <v>41474</v>
      </c>
      <c r="B8" s="2">
        <v>0.40651620370370373</v>
      </c>
      <c r="C8">
        <v>424</v>
      </c>
      <c r="D8">
        <v>23</v>
      </c>
      <c r="E8">
        <v>46.25</v>
      </c>
      <c r="F8" s="3">
        <f>B8*24*60</f>
        <v>585.38333333333333</v>
      </c>
      <c r="G8">
        <f t="shared" ref="G8:G28" si="0">CO2_init+CO2_change*(1-EXP(-Krate*(F8-Tinit)))</f>
        <v>424.06465589008627</v>
      </c>
      <c r="H8">
        <f>(C8-F8)^2</f>
        <v>26044.580277777775</v>
      </c>
    </row>
    <row r="9" spans="1:10">
      <c r="A9" s="1">
        <v>41474</v>
      </c>
      <c r="B9" s="2">
        <v>0.40738425925925931</v>
      </c>
      <c r="C9">
        <v>430</v>
      </c>
      <c r="D9">
        <v>23.02</v>
      </c>
      <c r="E9">
        <v>46.18</v>
      </c>
      <c r="F9" s="3">
        <f t="shared" ref="F9:F28" si="1">B9*24*60</f>
        <v>586.63333333333333</v>
      </c>
      <c r="G9">
        <f t="shared" si="0"/>
        <v>446.85265952132346</v>
      </c>
      <c r="H9">
        <f t="shared" ref="H9:H28" si="2">(C9-F9)^2</f>
        <v>24534.001111111109</v>
      </c>
    </row>
    <row r="10" spans="1:10">
      <c r="A10" s="1">
        <v>41474</v>
      </c>
      <c r="B10" s="2">
        <v>0.40825231481481478</v>
      </c>
      <c r="C10">
        <v>441</v>
      </c>
      <c r="D10">
        <v>23.02</v>
      </c>
      <c r="E10">
        <v>46.18</v>
      </c>
      <c r="F10" s="3">
        <f t="shared" si="1"/>
        <v>587.88333333333333</v>
      </c>
      <c r="G10">
        <f t="shared" si="0"/>
        <v>466.9630021419768</v>
      </c>
      <c r="H10">
        <f t="shared" si="2"/>
        <v>21574.71361111111</v>
      </c>
    </row>
    <row r="11" spans="1:10">
      <c r="A11" s="1">
        <v>41474</v>
      </c>
      <c r="B11" s="2">
        <v>0.40912037037037036</v>
      </c>
      <c r="C11">
        <v>480</v>
      </c>
      <c r="D11">
        <v>22.99</v>
      </c>
      <c r="E11">
        <v>46.25</v>
      </c>
      <c r="F11" s="3">
        <f t="shared" si="1"/>
        <v>589.13333333333333</v>
      </c>
      <c r="G11">
        <f t="shared" si="0"/>
        <v>484.71031721461839</v>
      </c>
      <c r="H11">
        <f t="shared" si="2"/>
        <v>11910.084444444443</v>
      </c>
    </row>
    <row r="12" spans="1:10">
      <c r="A12" s="1">
        <v>41474</v>
      </c>
      <c r="B12" s="2">
        <v>0.40998842592592594</v>
      </c>
      <c r="C12">
        <v>480</v>
      </c>
      <c r="D12">
        <v>22.97</v>
      </c>
      <c r="E12">
        <v>46.39</v>
      </c>
      <c r="F12" s="3">
        <f t="shared" si="1"/>
        <v>590.38333333333333</v>
      </c>
      <c r="G12">
        <f t="shared" si="0"/>
        <v>500.37226779541743</v>
      </c>
      <c r="H12">
        <f t="shared" si="2"/>
        <v>12184.480277777777</v>
      </c>
    </row>
    <row r="13" spans="1:10">
      <c r="A13" s="1">
        <v>41474</v>
      </c>
      <c r="B13" s="2">
        <v>0.41085648148148146</v>
      </c>
      <c r="C13">
        <v>498</v>
      </c>
      <c r="D13">
        <v>22.96</v>
      </c>
      <c r="E13">
        <v>46.35</v>
      </c>
      <c r="F13" s="3">
        <f t="shared" si="1"/>
        <v>591.63333333333333</v>
      </c>
      <c r="G13">
        <f t="shared" si="0"/>
        <v>514.1938906714056</v>
      </c>
      <c r="H13">
        <f t="shared" si="2"/>
        <v>8767.2011111111096</v>
      </c>
    </row>
    <row r="14" spans="1:10">
      <c r="A14" s="1">
        <v>41474</v>
      </c>
      <c r="B14" s="2">
        <v>0.41172453703703704</v>
      </c>
      <c r="C14">
        <v>532</v>
      </c>
      <c r="D14">
        <v>22.96</v>
      </c>
      <c r="E14">
        <v>46.39</v>
      </c>
      <c r="F14" s="3">
        <f t="shared" si="1"/>
        <v>592.88333333333333</v>
      </c>
      <c r="G14">
        <f t="shared" si="0"/>
        <v>526.39143004815764</v>
      </c>
      <c r="H14">
        <f t="shared" si="2"/>
        <v>3706.780277777777</v>
      </c>
    </row>
    <row r="15" spans="1:10">
      <c r="A15" s="1">
        <v>41474</v>
      </c>
      <c r="B15" s="2">
        <v>0.41259259259259262</v>
      </c>
      <c r="C15">
        <v>539</v>
      </c>
      <c r="D15">
        <v>22.96</v>
      </c>
      <c r="E15">
        <v>46.45</v>
      </c>
      <c r="F15" s="3">
        <f t="shared" si="1"/>
        <v>594.13333333333333</v>
      </c>
      <c r="G15">
        <f t="shared" si="0"/>
        <v>537.15572076729484</v>
      </c>
      <c r="H15">
        <f t="shared" si="2"/>
        <v>3039.6844444444437</v>
      </c>
    </row>
    <row r="16" spans="1:10">
      <c r="A16" s="1">
        <v>41474</v>
      </c>
      <c r="B16" s="2">
        <v>0.41346064814814815</v>
      </c>
      <c r="C16">
        <v>539</v>
      </c>
      <c r="D16">
        <v>22.97</v>
      </c>
      <c r="E16">
        <v>46.39</v>
      </c>
      <c r="F16" s="3">
        <f t="shared" si="1"/>
        <v>595.38333333333333</v>
      </c>
      <c r="G16">
        <f t="shared" si="0"/>
        <v>546.65517398545353</v>
      </c>
      <c r="H16">
        <f t="shared" si="2"/>
        <v>3179.0802777777767</v>
      </c>
    </row>
    <row r="17" spans="1:8">
      <c r="A17" s="1">
        <v>41474</v>
      </c>
      <c r="B17" s="2">
        <v>0.41432870370370373</v>
      </c>
      <c r="C17">
        <v>549</v>
      </c>
      <c r="D17">
        <v>23.01</v>
      </c>
      <c r="E17">
        <v>46.28</v>
      </c>
      <c r="F17" s="3">
        <f t="shared" si="1"/>
        <v>596.63333333333333</v>
      </c>
      <c r="G17">
        <f t="shared" si="0"/>
        <v>555.03841202672595</v>
      </c>
      <c r="H17">
        <f t="shared" si="2"/>
        <v>2268.9344444444437</v>
      </c>
    </row>
    <row r="18" spans="1:8">
      <c r="A18" s="1">
        <v>41474</v>
      </c>
      <c r="B18" s="2">
        <v>0.41519675925925931</v>
      </c>
      <c r="C18">
        <v>568</v>
      </c>
      <c r="D18">
        <v>22.99</v>
      </c>
      <c r="E18">
        <v>46.19</v>
      </c>
      <c r="F18" s="3">
        <f t="shared" si="1"/>
        <v>597.88333333333333</v>
      </c>
      <c r="G18">
        <f t="shared" si="0"/>
        <v>562.43659363177812</v>
      </c>
      <c r="H18">
        <f t="shared" si="2"/>
        <v>893.01361111111066</v>
      </c>
    </row>
    <row r="19" spans="1:8">
      <c r="A19" s="1">
        <v>41474</v>
      </c>
      <c r="B19" s="2">
        <v>0.41606481481481478</v>
      </c>
      <c r="C19">
        <v>568</v>
      </c>
      <c r="D19">
        <v>23</v>
      </c>
      <c r="E19">
        <v>46.22</v>
      </c>
      <c r="F19" s="3">
        <f t="shared" si="1"/>
        <v>599.13333333333333</v>
      </c>
      <c r="G19">
        <f t="shared" si="0"/>
        <v>568.96546598299494</v>
      </c>
      <c r="H19">
        <f t="shared" si="2"/>
        <v>969.28444444444392</v>
      </c>
    </row>
    <row r="20" spans="1:8">
      <c r="A20" s="1">
        <v>41474</v>
      </c>
      <c r="B20" s="2">
        <v>0.41693287037037036</v>
      </c>
      <c r="C20">
        <v>579</v>
      </c>
      <c r="D20">
        <v>22.99</v>
      </c>
      <c r="E20">
        <v>46.29</v>
      </c>
      <c r="F20" s="3">
        <f t="shared" si="1"/>
        <v>600.38333333333333</v>
      </c>
      <c r="G20">
        <f t="shared" si="0"/>
        <v>574.72717561031413</v>
      </c>
      <c r="H20">
        <f t="shared" si="2"/>
        <v>457.24694444444413</v>
      </c>
    </row>
    <row r="21" spans="1:8">
      <c r="A21" s="1">
        <v>41474</v>
      </c>
      <c r="B21" s="2">
        <v>0.41780092592592594</v>
      </c>
      <c r="C21">
        <v>589</v>
      </c>
      <c r="D21">
        <v>23</v>
      </c>
      <c r="E21">
        <v>46.25</v>
      </c>
      <c r="F21" s="3">
        <f t="shared" si="1"/>
        <v>601.63333333333333</v>
      </c>
      <c r="G21">
        <f t="shared" si="0"/>
        <v>579.81186651001508</v>
      </c>
      <c r="H21">
        <f t="shared" si="2"/>
        <v>159.60111111111092</v>
      </c>
    </row>
    <row r="22" spans="1:8">
      <c r="A22" s="1">
        <v>41474</v>
      </c>
      <c r="B22" s="2">
        <v>0.41866898148148146</v>
      </c>
      <c r="C22">
        <v>590</v>
      </c>
      <c r="D22">
        <v>22.96</v>
      </c>
      <c r="E22">
        <v>46.75</v>
      </c>
      <c r="F22" s="3">
        <f t="shared" si="1"/>
        <v>602.88333333333333</v>
      </c>
      <c r="G22">
        <f t="shared" si="0"/>
        <v>584.2990904796012</v>
      </c>
      <c r="H22">
        <f t="shared" si="2"/>
        <v>165.98027777777759</v>
      </c>
    </row>
    <row r="23" spans="1:8">
      <c r="A23" s="1">
        <v>41474</v>
      </c>
      <c r="B23" s="2">
        <v>0.41953703703703704</v>
      </c>
      <c r="C23">
        <v>590</v>
      </c>
      <c r="D23">
        <v>22.99</v>
      </c>
      <c r="E23">
        <v>46.35</v>
      </c>
      <c r="F23" s="3">
        <f t="shared" si="1"/>
        <v>604.13333333333333</v>
      </c>
      <c r="G23">
        <f t="shared" si="0"/>
        <v>588.25905173396438</v>
      </c>
      <c r="H23">
        <f t="shared" si="2"/>
        <v>199.7511111111109</v>
      </c>
    </row>
    <row r="24" spans="1:8">
      <c r="A24" s="1">
        <v>41474</v>
      </c>
      <c r="B24" s="2">
        <v>0.42040509259259262</v>
      </c>
      <c r="C24">
        <v>599</v>
      </c>
      <c r="D24">
        <v>22.99</v>
      </c>
      <c r="E24">
        <v>46.25</v>
      </c>
      <c r="F24" s="3">
        <f t="shared" si="1"/>
        <v>605.38333333333333</v>
      </c>
      <c r="G24">
        <f t="shared" si="0"/>
        <v>591.75370527529481</v>
      </c>
      <c r="H24">
        <f t="shared" si="2"/>
        <v>40.746944444444345</v>
      </c>
    </row>
    <row r="25" spans="1:8">
      <c r="A25" s="1">
        <v>41474</v>
      </c>
      <c r="B25" s="2">
        <v>0.42127314814814815</v>
      </c>
      <c r="C25">
        <v>609</v>
      </c>
      <c r="D25">
        <v>22.99</v>
      </c>
      <c r="E25">
        <v>46.25</v>
      </c>
      <c r="F25" s="3">
        <f t="shared" si="1"/>
        <v>606.63333333333333</v>
      </c>
      <c r="G25">
        <f t="shared" si="0"/>
        <v>594.83772620112529</v>
      </c>
      <c r="H25">
        <f t="shared" si="2"/>
        <v>5.6011111111111473</v>
      </c>
    </row>
    <row r="26" spans="1:8">
      <c r="A26" s="1">
        <v>41474</v>
      </c>
      <c r="B26" s="2">
        <v>0.42214120370370373</v>
      </c>
      <c r="C26">
        <v>617</v>
      </c>
      <c r="D26">
        <v>22.96</v>
      </c>
      <c r="E26">
        <v>46.32</v>
      </c>
      <c r="F26" s="3">
        <f t="shared" si="1"/>
        <v>607.88333333333333</v>
      </c>
      <c r="G26">
        <f t="shared" si="0"/>
        <v>597.55936511567677</v>
      </c>
      <c r="H26">
        <f t="shared" si="2"/>
        <v>83.113611111111254</v>
      </c>
    </row>
    <row r="27" spans="1:8">
      <c r="A27" s="1">
        <v>41474</v>
      </c>
      <c r="B27" s="2">
        <v>0.42300925925925931</v>
      </c>
      <c r="C27">
        <v>614</v>
      </c>
      <c r="D27">
        <v>22.97</v>
      </c>
      <c r="E27">
        <v>46.25</v>
      </c>
      <c r="F27" s="3">
        <f t="shared" si="1"/>
        <v>609.13333333333333</v>
      </c>
      <c r="G27">
        <f t="shared" si="0"/>
        <v>599.96120302772215</v>
      </c>
      <c r="H27">
        <f t="shared" si="2"/>
        <v>23.684444444444519</v>
      </c>
    </row>
    <row r="28" spans="1:8">
      <c r="A28" s="1">
        <v>41474</v>
      </c>
      <c r="B28" s="2">
        <v>0.42387731481481478</v>
      </c>
      <c r="C28">
        <v>618</v>
      </c>
      <c r="D28">
        <v>22.99</v>
      </c>
      <c r="E28">
        <v>46.22</v>
      </c>
      <c r="F28" s="3">
        <f t="shared" si="1"/>
        <v>610.38333333333333</v>
      </c>
      <c r="G28">
        <f t="shared" si="0"/>
        <v>602.08081754561238</v>
      </c>
      <c r="H28">
        <f t="shared" si="2"/>
        <v>58.013611111111224</v>
      </c>
    </row>
    <row r="37" spans="1:2">
      <c r="A37" s="1"/>
      <c r="B37" s="2"/>
    </row>
    <row r="38" spans="1:2">
      <c r="A38" s="1"/>
      <c r="B38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CO2_change</vt:lpstr>
      <vt:lpstr>CO2_final</vt:lpstr>
      <vt:lpstr>CO2_init</vt:lpstr>
      <vt:lpstr>Krate</vt:lpstr>
      <vt:lpstr>Tinit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2013-07-19T17:12:35Z</dcterms:created>
  <dcterms:modified xsi:type="dcterms:W3CDTF">2013-08-05T23:53:56Z</dcterms:modified>
</cp:coreProperties>
</file>