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definedNames>
    <definedName name="CO2_change">Sheet1!$F$2</definedName>
    <definedName name="CO2_final">Sheet1!$F$3</definedName>
    <definedName name="CO2_Initial">Sheet1!$F$1</definedName>
    <definedName name="CO2_Initila">Sheet1!$F$1</definedName>
    <definedName name="Krate">Sheet1!$F$5</definedName>
    <definedName name="solver_adj" localSheetId="0" hidden="1">Sheet1!$F$1:$F$5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Sheet1!$J$5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Tinit">Sheet1!$F$4</definedName>
  </definedNames>
  <calcPr calcId="125725"/>
</workbook>
</file>

<file path=xl/calcChain.xml><?xml version="1.0" encoding="utf-8"?>
<calcChain xmlns="http://schemas.openxmlformats.org/spreadsheetml/2006/main">
  <c r="G5" i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9"/>
  <c r="H9" s="1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9"/>
  <c r="J5" l="1"/>
</calcChain>
</file>

<file path=xl/sharedStrings.xml><?xml version="1.0" encoding="utf-8"?>
<sst xmlns="http://schemas.openxmlformats.org/spreadsheetml/2006/main" count="14" uniqueCount="14">
  <si>
    <t>Date</t>
  </si>
  <si>
    <t>Time</t>
  </si>
  <si>
    <t>CO2</t>
  </si>
  <si>
    <t>Temperature</t>
  </si>
  <si>
    <t>Humidity</t>
  </si>
  <si>
    <t>CO2 estimate</t>
  </si>
  <si>
    <t>Minutes</t>
  </si>
  <si>
    <t>Diff ^2</t>
  </si>
  <si>
    <t>CO2 change</t>
  </si>
  <si>
    <t>CO2 final</t>
  </si>
  <si>
    <t>Tinit</t>
  </si>
  <si>
    <t>Krate</t>
  </si>
  <si>
    <t>Sum Diff^2</t>
  </si>
  <si>
    <t>CO2 Initial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</si>
</sst>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400 600 (full time)</c:v>
          </c:tx>
          <c:xVal>
            <c:numRef>
              <c:f>Sheet1!$B$9:$B$28</c:f>
              <c:numCache>
                <c:formatCode>h:mm:ss</c:formatCode>
                <c:ptCount val="20"/>
                <c:pt idx="0">
                  <c:v>0.65708333333333335</c:v>
                </c:pt>
                <c:pt idx="1">
                  <c:v>0.65777777777777779</c:v>
                </c:pt>
                <c:pt idx="2">
                  <c:v>0.65847222222222224</c:v>
                </c:pt>
                <c:pt idx="3">
                  <c:v>0.65916666666666668</c:v>
                </c:pt>
                <c:pt idx="4">
                  <c:v>0.65986111111111112</c:v>
                </c:pt>
                <c:pt idx="5">
                  <c:v>0.66055555555555556</c:v>
                </c:pt>
                <c:pt idx="6">
                  <c:v>0.66125</c:v>
                </c:pt>
                <c:pt idx="7">
                  <c:v>0.66194444444444445</c:v>
                </c:pt>
                <c:pt idx="8">
                  <c:v>0.66263888888888889</c:v>
                </c:pt>
                <c:pt idx="9">
                  <c:v>0.66333333333333333</c:v>
                </c:pt>
                <c:pt idx="10">
                  <c:v>0.66402777777777777</c:v>
                </c:pt>
                <c:pt idx="11">
                  <c:v>0.66472222222222221</c:v>
                </c:pt>
                <c:pt idx="12">
                  <c:v>0.66541666666666666</c:v>
                </c:pt>
                <c:pt idx="13">
                  <c:v>0.6661111111111111</c:v>
                </c:pt>
                <c:pt idx="14">
                  <c:v>0.66680555555555554</c:v>
                </c:pt>
                <c:pt idx="15">
                  <c:v>0.66749999999999998</c:v>
                </c:pt>
                <c:pt idx="16">
                  <c:v>0.66819444444444442</c:v>
                </c:pt>
                <c:pt idx="17">
                  <c:v>0.66888888888888898</c:v>
                </c:pt>
                <c:pt idx="18">
                  <c:v>0.66958333333333331</c:v>
                </c:pt>
                <c:pt idx="19">
                  <c:v>0.67027777777777775</c:v>
                </c:pt>
              </c:numCache>
            </c:numRef>
          </c:xVal>
          <c:yVal>
            <c:numRef>
              <c:f>Sheet1!$C$9:$C$28</c:f>
              <c:numCache>
                <c:formatCode>General</c:formatCode>
                <c:ptCount val="20"/>
                <c:pt idx="0">
                  <c:v>412</c:v>
                </c:pt>
                <c:pt idx="1">
                  <c:v>412</c:v>
                </c:pt>
                <c:pt idx="2">
                  <c:v>432</c:v>
                </c:pt>
                <c:pt idx="3">
                  <c:v>474</c:v>
                </c:pt>
                <c:pt idx="4">
                  <c:v>496</c:v>
                </c:pt>
                <c:pt idx="5">
                  <c:v>515</c:v>
                </c:pt>
                <c:pt idx="6">
                  <c:v>515</c:v>
                </c:pt>
                <c:pt idx="7">
                  <c:v>528</c:v>
                </c:pt>
                <c:pt idx="8">
                  <c:v>555</c:v>
                </c:pt>
                <c:pt idx="9">
                  <c:v>555</c:v>
                </c:pt>
                <c:pt idx="10">
                  <c:v>566</c:v>
                </c:pt>
                <c:pt idx="11">
                  <c:v>584</c:v>
                </c:pt>
                <c:pt idx="12">
                  <c:v>597</c:v>
                </c:pt>
                <c:pt idx="13">
                  <c:v>607</c:v>
                </c:pt>
                <c:pt idx="14">
                  <c:v>616</c:v>
                </c:pt>
                <c:pt idx="15">
                  <c:v>620</c:v>
                </c:pt>
                <c:pt idx="16">
                  <c:v>623</c:v>
                </c:pt>
                <c:pt idx="17">
                  <c:v>623</c:v>
                </c:pt>
                <c:pt idx="18">
                  <c:v>627</c:v>
                </c:pt>
                <c:pt idx="19">
                  <c:v>635</c:v>
                </c:pt>
              </c:numCache>
            </c:numRef>
          </c:yVal>
          <c:smooth val="1"/>
        </c:ser>
        <c:ser>
          <c:idx val="1"/>
          <c:order val="1"/>
          <c:tx>
            <c:v>CO2 estimate</c:v>
          </c:tx>
          <c:xVal>
            <c:numRef>
              <c:f>Sheet1!$B$9:$B$28</c:f>
              <c:numCache>
                <c:formatCode>h:mm:ss</c:formatCode>
                <c:ptCount val="20"/>
                <c:pt idx="0">
                  <c:v>0.65708333333333335</c:v>
                </c:pt>
                <c:pt idx="1">
                  <c:v>0.65777777777777779</c:v>
                </c:pt>
                <c:pt idx="2">
                  <c:v>0.65847222222222224</c:v>
                </c:pt>
                <c:pt idx="3">
                  <c:v>0.65916666666666668</c:v>
                </c:pt>
                <c:pt idx="4">
                  <c:v>0.65986111111111112</c:v>
                </c:pt>
                <c:pt idx="5">
                  <c:v>0.66055555555555556</c:v>
                </c:pt>
                <c:pt idx="6">
                  <c:v>0.66125</c:v>
                </c:pt>
                <c:pt idx="7">
                  <c:v>0.66194444444444445</c:v>
                </c:pt>
                <c:pt idx="8">
                  <c:v>0.66263888888888889</c:v>
                </c:pt>
                <c:pt idx="9">
                  <c:v>0.66333333333333333</c:v>
                </c:pt>
                <c:pt idx="10">
                  <c:v>0.66402777777777777</c:v>
                </c:pt>
                <c:pt idx="11">
                  <c:v>0.66472222222222221</c:v>
                </c:pt>
                <c:pt idx="12">
                  <c:v>0.66541666666666666</c:v>
                </c:pt>
                <c:pt idx="13">
                  <c:v>0.6661111111111111</c:v>
                </c:pt>
                <c:pt idx="14">
                  <c:v>0.66680555555555554</c:v>
                </c:pt>
                <c:pt idx="15">
                  <c:v>0.66749999999999998</c:v>
                </c:pt>
                <c:pt idx="16">
                  <c:v>0.66819444444444442</c:v>
                </c:pt>
                <c:pt idx="17">
                  <c:v>0.66888888888888898</c:v>
                </c:pt>
                <c:pt idx="18">
                  <c:v>0.66958333333333331</c:v>
                </c:pt>
                <c:pt idx="19">
                  <c:v>0.67027777777777775</c:v>
                </c:pt>
              </c:numCache>
            </c:numRef>
          </c:xVal>
          <c:yVal>
            <c:numRef>
              <c:f>Sheet1!$G$9:$G$28</c:f>
              <c:numCache>
                <c:formatCode>General</c:formatCode>
                <c:ptCount val="20"/>
                <c:pt idx="0">
                  <c:v>398.44139458071834</c:v>
                </c:pt>
                <c:pt idx="1">
                  <c:v>423.95845971129722</c:v>
                </c:pt>
                <c:pt idx="2">
                  <c:v>447.2246231968777</c:v>
                </c:pt>
                <c:pt idx="3">
                  <c:v>468.43844071733895</c:v>
                </c:pt>
                <c:pt idx="4">
                  <c:v>487.78095303443371</c:v>
                </c:pt>
                <c:pt idx="5">
                  <c:v>505.41723101109801</c:v>
                </c:pt>
                <c:pt idx="6">
                  <c:v>521.49778434207224</c:v>
                </c:pt>
                <c:pt idx="7">
                  <c:v>536.15984601815171</c:v>
                </c:pt>
                <c:pt idx="8">
                  <c:v>549.52854348573533</c:v>
                </c:pt>
                <c:pt idx="9">
                  <c:v>561.71796649651242</c:v>
                </c:pt>
                <c:pt idx="10">
                  <c:v>572.832140760377</c:v>
                </c:pt>
                <c:pt idx="11">
                  <c:v>582.96591571086913</c:v>
                </c:pt>
                <c:pt idx="12">
                  <c:v>592.20577395936687</c:v>
                </c:pt>
                <c:pt idx="13">
                  <c:v>600.63056934602628</c:v>
                </c:pt>
                <c:pt idx="14">
                  <c:v>608.31219988604221</c:v>
                </c:pt>
                <c:pt idx="15">
                  <c:v>615.31622135423379</c:v>
                </c:pt>
                <c:pt idx="16">
                  <c:v>621.70240674434808</c:v>
                </c:pt>
                <c:pt idx="17">
                  <c:v>627.52525637753752</c:v>
                </c:pt>
                <c:pt idx="18">
                  <c:v>632.83446301335039</c:v>
                </c:pt>
                <c:pt idx="19">
                  <c:v>637.67533593252961</c:v>
                </c:pt>
              </c:numCache>
            </c:numRef>
          </c:yVal>
          <c:smooth val="1"/>
        </c:ser>
        <c:axId val="151786240"/>
        <c:axId val="151763584"/>
      </c:scatterChart>
      <c:valAx>
        <c:axId val="151786240"/>
        <c:scaling>
          <c:orientation val="minMax"/>
        </c:scaling>
        <c:axPos val="b"/>
        <c:numFmt formatCode="h:mm;@" sourceLinked="0"/>
        <c:tickLblPos val="nextTo"/>
        <c:crossAx val="151763584"/>
        <c:crosses val="autoZero"/>
        <c:crossBetween val="midCat"/>
      </c:valAx>
      <c:valAx>
        <c:axId val="151763584"/>
        <c:scaling>
          <c:orientation val="minMax"/>
        </c:scaling>
        <c:axPos val="l"/>
        <c:majorGridlines/>
        <c:numFmt formatCode="General" sourceLinked="1"/>
        <c:tickLblPos val="nextTo"/>
        <c:crossAx val="1517862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8</xdr:row>
      <xdr:rowOff>123825</xdr:rowOff>
    </xdr:from>
    <xdr:to>
      <xdr:col>17</xdr:col>
      <xdr:colOff>314325</xdr:colOff>
      <xdr:row>23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workbookViewId="0">
      <selection activeCell="G6" sqref="G6"/>
    </sheetView>
  </sheetViews>
  <sheetFormatPr defaultRowHeight="15"/>
  <cols>
    <col min="1" max="1" width="9.5703125" bestFit="1" customWidth="1"/>
    <col min="4" max="4" width="12.5703125" bestFit="1" customWidth="1"/>
    <col min="5" max="5" width="11.28515625" bestFit="1" customWidth="1"/>
    <col min="6" max="6" width="8.28515625" bestFit="1" customWidth="1"/>
    <col min="7" max="7" width="12.85546875" bestFit="1" customWidth="1"/>
    <col min="9" max="9" width="10.5703125" bestFit="1" customWidth="1"/>
  </cols>
  <sheetData>
    <row r="1" spans="1:10">
      <c r="A1" s="1"/>
      <c r="B1" s="2"/>
      <c r="E1" t="s">
        <v>13</v>
      </c>
      <c r="F1">
        <v>419.57131702420259</v>
      </c>
    </row>
    <row r="2" spans="1:10">
      <c r="A2" s="1"/>
      <c r="B2" s="2"/>
      <c r="E2" t="s">
        <v>8</v>
      </c>
      <c r="F2">
        <v>268.14109671711418</v>
      </c>
    </row>
    <row r="3" spans="1:10">
      <c r="A3" s="1"/>
      <c r="B3" s="2"/>
      <c r="E3" t="s">
        <v>9</v>
      </c>
      <c r="F3">
        <v>635</v>
      </c>
    </row>
    <row r="4" spans="1:10">
      <c r="A4" s="1"/>
      <c r="B4" s="2"/>
      <c r="E4" t="s">
        <v>10</v>
      </c>
      <c r="F4">
        <v>947.02136309154957</v>
      </c>
    </row>
    <row r="5" spans="1:10">
      <c r="A5" s="1"/>
      <c r="B5" s="2"/>
      <c r="E5" t="s">
        <v>11</v>
      </c>
      <c r="F5">
        <v>9.23473549707758E-2</v>
      </c>
      <c r="G5">
        <f>1/Krate</f>
        <v>10.828680478357604</v>
      </c>
      <c r="I5" t="s">
        <v>12</v>
      </c>
      <c r="J5">
        <f>SUM(H9:H28)</f>
        <v>1188.516881283974</v>
      </c>
    </row>
    <row r="6" spans="1:10">
      <c r="A6" s="1"/>
      <c r="B6" s="2"/>
    </row>
    <row r="7" spans="1:10">
      <c r="A7" s="1"/>
      <c r="B7" s="2"/>
    </row>
    <row r="8" spans="1:10">
      <c r="A8" s="1" t="s">
        <v>0</v>
      </c>
      <c r="B8" s="2" t="s">
        <v>1</v>
      </c>
      <c r="C8" t="s">
        <v>2</v>
      </c>
      <c r="D8" t="s">
        <v>3</v>
      </c>
      <c r="E8" t="s">
        <v>4</v>
      </c>
      <c r="F8" t="s">
        <v>6</v>
      </c>
      <c r="G8" t="s">
        <v>5</v>
      </c>
      <c r="H8" t="s">
        <v>7</v>
      </c>
    </row>
    <row r="9" spans="1:10">
      <c r="A9" s="1">
        <v>41473</v>
      </c>
      <c r="B9" s="2">
        <v>0.65708333333333335</v>
      </c>
      <c r="C9">
        <v>412</v>
      </c>
      <c r="D9">
        <v>24.57</v>
      </c>
      <c r="E9">
        <v>43.15</v>
      </c>
      <c r="F9" s="3">
        <f>B9*24*60</f>
        <v>946.19999999999993</v>
      </c>
      <c r="G9">
        <f>CO2_Initial+CO2_change*(1-EXP(-Krate*(F9-Tinit)))</f>
        <v>398.44139458071834</v>
      </c>
      <c r="H9">
        <f>(C9-G9)^2</f>
        <v>183.83578091577405</v>
      </c>
    </row>
    <row r="10" spans="1:10">
      <c r="A10" s="1">
        <v>41473</v>
      </c>
      <c r="B10" s="2">
        <v>0.65777777777777779</v>
      </c>
      <c r="C10">
        <v>412</v>
      </c>
      <c r="D10">
        <v>24.57</v>
      </c>
      <c r="E10">
        <v>43.08</v>
      </c>
      <c r="F10" s="3">
        <f t="shared" ref="F10:F28" si="0">B10*24*60</f>
        <v>947.2</v>
      </c>
      <c r="G10">
        <f>CO2_Initial+CO2_change*(1-EXP(-Krate*(F10-Tinit)))</f>
        <v>423.95845971129722</v>
      </c>
      <c r="H10">
        <f t="shared" ref="H10:H28" si="1">(C10-G10)^2</f>
        <v>143.00475866671886</v>
      </c>
    </row>
    <row r="11" spans="1:10">
      <c r="A11" s="1">
        <v>41473</v>
      </c>
      <c r="B11" s="2">
        <v>0.65847222222222224</v>
      </c>
      <c r="C11">
        <v>432</v>
      </c>
      <c r="D11">
        <v>24.53</v>
      </c>
      <c r="E11">
        <v>42.95</v>
      </c>
      <c r="F11" s="3">
        <f t="shared" si="0"/>
        <v>948.2</v>
      </c>
      <c r="G11">
        <f>CO2_Initial+CO2_change*(1-EXP(-Krate*(F11-Tinit)))</f>
        <v>447.2246231968777</v>
      </c>
      <c r="H11">
        <f t="shared" si="1"/>
        <v>231.78915148690658</v>
      </c>
    </row>
    <row r="12" spans="1:10">
      <c r="A12" s="1">
        <v>41473</v>
      </c>
      <c r="B12" s="2">
        <v>0.65916666666666668</v>
      </c>
      <c r="C12">
        <v>474</v>
      </c>
      <c r="D12">
        <v>24.5</v>
      </c>
      <c r="E12">
        <v>43.02</v>
      </c>
      <c r="F12" s="3">
        <f t="shared" si="0"/>
        <v>949.2</v>
      </c>
      <c r="G12">
        <f>CO2_Initial+CO2_change*(1-EXP(-Krate*(F12-Tinit)))</f>
        <v>468.43844071733895</v>
      </c>
      <c r="H12">
        <f t="shared" si="1"/>
        <v>30.930941654553305</v>
      </c>
    </row>
    <row r="13" spans="1:10">
      <c r="A13" s="1">
        <v>41473</v>
      </c>
      <c r="B13" s="2">
        <v>0.65986111111111112</v>
      </c>
      <c r="C13">
        <v>496</v>
      </c>
      <c r="D13">
        <v>24.54</v>
      </c>
      <c r="E13">
        <v>43.08</v>
      </c>
      <c r="F13" s="3">
        <f t="shared" si="0"/>
        <v>950.19999999999993</v>
      </c>
      <c r="G13">
        <f>CO2_Initial+CO2_change*(1-EXP(-Krate*(F13-Tinit)))</f>
        <v>487.78095303443371</v>
      </c>
      <c r="H13">
        <f t="shared" si="1"/>
        <v>67.552733022184484</v>
      </c>
    </row>
    <row r="14" spans="1:10">
      <c r="A14" s="1">
        <v>41473</v>
      </c>
      <c r="B14" s="2">
        <v>0.66055555555555556</v>
      </c>
      <c r="C14">
        <v>515</v>
      </c>
      <c r="D14">
        <v>24.57</v>
      </c>
      <c r="E14">
        <v>42.95</v>
      </c>
      <c r="F14" s="3">
        <f t="shared" si="0"/>
        <v>951.2</v>
      </c>
      <c r="G14">
        <f>CO2_Initial+CO2_change*(1-EXP(-Krate*(F14-Tinit)))</f>
        <v>505.41723101109801</v>
      </c>
      <c r="H14">
        <f t="shared" si="1"/>
        <v>91.829461494661658</v>
      </c>
    </row>
    <row r="15" spans="1:10">
      <c r="A15" s="1">
        <v>41473</v>
      </c>
      <c r="B15" s="2">
        <v>0.66125</v>
      </c>
      <c r="C15">
        <v>515</v>
      </c>
      <c r="D15">
        <v>24.57</v>
      </c>
      <c r="E15">
        <v>42.95</v>
      </c>
      <c r="F15" s="3">
        <f t="shared" si="0"/>
        <v>952.2</v>
      </c>
      <c r="G15">
        <f>CO2_Initial+CO2_change*(1-EXP(-Krate*(F15-Tinit)))</f>
        <v>521.49778434207224</v>
      </c>
      <c r="H15">
        <f t="shared" si="1"/>
        <v>42.221201356079128</v>
      </c>
    </row>
    <row r="16" spans="1:10">
      <c r="A16" s="1">
        <v>41473</v>
      </c>
      <c r="B16" s="2">
        <v>0.66194444444444445</v>
      </c>
      <c r="C16">
        <v>528</v>
      </c>
      <c r="D16">
        <v>24.5</v>
      </c>
      <c r="E16">
        <v>42.98</v>
      </c>
      <c r="F16" s="3">
        <f t="shared" si="0"/>
        <v>953.2</v>
      </c>
      <c r="G16">
        <f>CO2_Initial+CO2_change*(1-EXP(-Krate*(F16-Tinit)))</f>
        <v>536.15984601815171</v>
      </c>
      <c r="H16">
        <f t="shared" si="1"/>
        <v>66.583087039946335</v>
      </c>
    </row>
    <row r="17" spans="1:8">
      <c r="A17" s="1">
        <v>41473</v>
      </c>
      <c r="B17" s="2">
        <v>0.66263888888888889</v>
      </c>
      <c r="C17">
        <v>555</v>
      </c>
      <c r="D17">
        <v>24.5</v>
      </c>
      <c r="E17">
        <v>43.18</v>
      </c>
      <c r="F17" s="3">
        <f t="shared" si="0"/>
        <v>954.19999999999993</v>
      </c>
      <c r="G17">
        <f>CO2_Initial+CO2_change*(1-EXP(-Krate*(F17-Tinit)))</f>
        <v>549.52854348573533</v>
      </c>
      <c r="H17">
        <f t="shared" si="1"/>
        <v>29.936836387489329</v>
      </c>
    </row>
    <row r="18" spans="1:8">
      <c r="A18" s="1">
        <v>41473</v>
      </c>
      <c r="B18" s="2">
        <v>0.66333333333333333</v>
      </c>
      <c r="C18">
        <v>555</v>
      </c>
      <c r="D18">
        <v>24.57</v>
      </c>
      <c r="E18">
        <v>42.98</v>
      </c>
      <c r="F18" s="3">
        <f t="shared" si="0"/>
        <v>955.2</v>
      </c>
      <c r="G18">
        <f>CO2_Initial+CO2_change*(1-EXP(-Krate*(F18-Tinit)))</f>
        <v>561.71796649651242</v>
      </c>
      <c r="H18">
        <f t="shared" si="1"/>
        <v>45.131073848263327</v>
      </c>
    </row>
    <row r="19" spans="1:8">
      <c r="A19" s="1">
        <v>41473</v>
      </c>
      <c r="B19" s="2">
        <v>0.66402777777777777</v>
      </c>
      <c r="C19">
        <v>566</v>
      </c>
      <c r="D19">
        <v>24.53</v>
      </c>
      <c r="E19">
        <v>43.02</v>
      </c>
      <c r="F19" s="3">
        <f t="shared" si="0"/>
        <v>956.2</v>
      </c>
      <c r="G19">
        <f>CO2_Initial+CO2_change*(1-EXP(-Krate*(F19-Tinit)))</f>
        <v>572.832140760377</v>
      </c>
      <c r="H19">
        <f t="shared" si="1"/>
        <v>46.678147369604829</v>
      </c>
    </row>
    <row r="20" spans="1:8">
      <c r="A20" s="1">
        <v>41473</v>
      </c>
      <c r="B20" s="2">
        <v>0.66472222222222221</v>
      </c>
      <c r="C20">
        <v>584</v>
      </c>
      <c r="D20">
        <v>24.53</v>
      </c>
      <c r="E20">
        <v>43.02</v>
      </c>
      <c r="F20" s="3">
        <f t="shared" si="0"/>
        <v>957.2</v>
      </c>
      <c r="G20">
        <f>CO2_Initial+CO2_change*(1-EXP(-Krate*(F20-Tinit)))</f>
        <v>582.96591571086913</v>
      </c>
      <c r="H20">
        <f t="shared" si="1"/>
        <v>1.0693303170273047</v>
      </c>
    </row>
    <row r="21" spans="1:8">
      <c r="A21" s="1">
        <v>41473</v>
      </c>
      <c r="B21" s="2">
        <v>0.66541666666666666</v>
      </c>
      <c r="C21">
        <v>597</v>
      </c>
      <c r="D21">
        <v>24.53</v>
      </c>
      <c r="E21">
        <v>42.95</v>
      </c>
      <c r="F21" s="3">
        <f t="shared" si="0"/>
        <v>958.19999999999993</v>
      </c>
      <c r="G21">
        <f>CO2_Initial+CO2_change*(1-EXP(-Krate*(F21-Tinit)))</f>
        <v>592.20577395936687</v>
      </c>
      <c r="H21">
        <f t="shared" si="1"/>
        <v>22.984603328684859</v>
      </c>
    </row>
    <row r="22" spans="1:8">
      <c r="A22" s="1">
        <v>41473</v>
      </c>
      <c r="B22" s="2">
        <v>0.6661111111111111</v>
      </c>
      <c r="C22">
        <v>607</v>
      </c>
      <c r="D22">
        <v>24.54</v>
      </c>
      <c r="E22">
        <v>42.95</v>
      </c>
      <c r="F22" s="3">
        <f t="shared" si="0"/>
        <v>959.19999999999993</v>
      </c>
      <c r="G22">
        <f>CO2_Initial+CO2_change*(1-EXP(-Krate*(F22-Tinit)))</f>
        <v>600.63056934602628</v>
      </c>
      <c r="H22">
        <f t="shared" si="1"/>
        <v>40.569646855780121</v>
      </c>
    </row>
    <row r="23" spans="1:8">
      <c r="A23" s="1">
        <v>41473</v>
      </c>
      <c r="B23" s="2">
        <v>0.66680555555555554</v>
      </c>
      <c r="C23">
        <v>616</v>
      </c>
      <c r="D23">
        <v>24.57</v>
      </c>
      <c r="E23">
        <v>42.91</v>
      </c>
      <c r="F23" s="3">
        <f t="shared" si="0"/>
        <v>960.2</v>
      </c>
      <c r="G23">
        <f>CO2_Initial+CO2_change*(1-EXP(-Krate*(F23-Tinit)))</f>
        <v>608.31219988604221</v>
      </c>
      <c r="H23">
        <f t="shared" si="1"/>
        <v>59.10227059216944</v>
      </c>
    </row>
    <row r="24" spans="1:8">
      <c r="A24" s="1">
        <v>41473</v>
      </c>
      <c r="B24" s="2">
        <v>0.66749999999999998</v>
      </c>
      <c r="C24">
        <v>620</v>
      </c>
      <c r="D24">
        <v>24.57</v>
      </c>
      <c r="E24">
        <v>42.81</v>
      </c>
      <c r="F24" s="3">
        <f t="shared" si="0"/>
        <v>961.19999999999993</v>
      </c>
      <c r="G24">
        <f>CO2_Initial+CO2_change*(1-EXP(-Krate*(F24-Tinit)))</f>
        <v>615.31622135423379</v>
      </c>
      <c r="H24">
        <f t="shared" si="1"/>
        <v>21.937782402535557</v>
      </c>
    </row>
    <row r="25" spans="1:8">
      <c r="A25" s="1">
        <v>41473</v>
      </c>
      <c r="B25" s="2">
        <v>0.66819444444444442</v>
      </c>
      <c r="C25">
        <v>623</v>
      </c>
      <c r="D25">
        <v>24.57</v>
      </c>
      <c r="E25">
        <v>42.68</v>
      </c>
      <c r="F25" s="3">
        <f t="shared" si="0"/>
        <v>962.19999999999993</v>
      </c>
      <c r="G25">
        <f>CO2_Initial+CO2_change*(1-EXP(-Krate*(F25-Tinit)))</f>
        <v>621.70240674434808</v>
      </c>
      <c r="H25">
        <f t="shared" si="1"/>
        <v>1.6837482571133446</v>
      </c>
    </row>
    <row r="26" spans="1:8">
      <c r="A26" s="1">
        <v>41473</v>
      </c>
      <c r="B26" s="2">
        <v>0.66888888888888898</v>
      </c>
      <c r="C26">
        <v>623</v>
      </c>
      <c r="D26">
        <v>24.57</v>
      </c>
      <c r="E26">
        <v>42.75</v>
      </c>
      <c r="F26" s="3">
        <f t="shared" si="0"/>
        <v>963.2</v>
      </c>
      <c r="G26">
        <f>CO2_Initial+CO2_change*(1-EXP(-Krate*(F26-Tinit)))</f>
        <v>627.52525637753752</v>
      </c>
      <c r="H26">
        <f t="shared" si="1"/>
        <v>20.477945282443965</v>
      </c>
    </row>
    <row r="27" spans="1:8">
      <c r="A27" s="1">
        <v>41473</v>
      </c>
      <c r="B27" s="2">
        <v>0.66958333333333331</v>
      </c>
      <c r="C27">
        <v>627</v>
      </c>
      <c r="D27">
        <v>24.57</v>
      </c>
      <c r="E27">
        <v>43.15</v>
      </c>
      <c r="F27" s="3">
        <f t="shared" si="0"/>
        <v>964.2</v>
      </c>
      <c r="G27">
        <f>CO2_Initial+CO2_change*(1-EXP(-Krate*(F27-Tinit)))</f>
        <v>632.83446301335039</v>
      </c>
      <c r="H27">
        <f t="shared" si="1"/>
        <v>34.040958654153677</v>
      </c>
    </row>
    <row r="28" spans="1:8">
      <c r="A28" s="1">
        <v>41473</v>
      </c>
      <c r="B28" s="2">
        <v>0.67027777777777775</v>
      </c>
      <c r="C28">
        <v>635</v>
      </c>
      <c r="D28">
        <v>24.58</v>
      </c>
      <c r="E28">
        <v>44.35</v>
      </c>
      <c r="F28" s="3">
        <f t="shared" si="0"/>
        <v>965.19999999999993</v>
      </c>
      <c r="G28">
        <f>CO2_Initial+CO2_change*(1-EXP(-Krate*(F28-Tinit)))</f>
        <v>637.67533593252961</v>
      </c>
      <c r="H28">
        <f t="shared" si="1"/>
        <v>7.1574223518840565</v>
      </c>
    </row>
    <row r="29" spans="1:8">
      <c r="A29" s="1"/>
      <c r="B29" s="2"/>
    </row>
    <row r="30" spans="1:8">
      <c r="A30" s="1"/>
      <c r="B30" s="2"/>
    </row>
    <row r="31" spans="1:8">
      <c r="A31" s="1"/>
      <c r="B31" s="2"/>
    </row>
    <row r="32" spans="1:8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  <row r="44" spans="1:2">
      <c r="A44" s="1"/>
      <c r="B44" s="2"/>
    </row>
    <row r="45" spans="1:2">
      <c r="A45" s="1"/>
      <c r="B45" s="2"/>
    </row>
    <row r="46" spans="1:2">
      <c r="A46" s="1"/>
      <c r="B46" s="2"/>
    </row>
    <row r="47" spans="1:2">
      <c r="A47" s="1"/>
      <c r="B47" s="2"/>
    </row>
    <row r="48" spans="1:2">
      <c r="A48" s="1"/>
      <c r="B48" s="2"/>
    </row>
    <row r="49" spans="1:2">
      <c r="A49" s="1"/>
      <c r="B49" s="2"/>
    </row>
    <row r="50" spans="1:2">
      <c r="A50" s="1"/>
      <c r="B50" s="2"/>
    </row>
    <row r="51" spans="1:2">
      <c r="A51" s="1"/>
      <c r="B51" s="2"/>
    </row>
    <row r="52" spans="1:2">
      <c r="A52" s="1"/>
      <c r="B52" s="2"/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  <row r="63" spans="1:2">
      <c r="A63" s="1"/>
      <c r="B63" s="2"/>
    </row>
    <row r="64" spans="1:2">
      <c r="A64" s="1"/>
      <c r="B64" s="2"/>
    </row>
    <row r="65" spans="1:2">
      <c r="A65" s="1"/>
      <c r="B65" s="2"/>
    </row>
    <row r="66" spans="1:2">
      <c r="A66" s="1"/>
      <c r="B66" s="2"/>
    </row>
    <row r="67" spans="1:2">
      <c r="A67" s="1"/>
      <c r="B67" s="2"/>
    </row>
    <row r="68" spans="1:2">
      <c r="A68" s="1"/>
      <c r="B68" s="2"/>
    </row>
    <row r="69" spans="1:2">
      <c r="A69" s="1"/>
      <c r="B69" s="2"/>
    </row>
    <row r="70" spans="1:2">
      <c r="A70" s="1"/>
      <c r="B70" s="2"/>
    </row>
    <row r="71" spans="1:2">
      <c r="A71" s="1"/>
      <c r="B71" s="2"/>
    </row>
    <row r="72" spans="1:2">
      <c r="A72" s="1"/>
      <c r="B72" s="2"/>
    </row>
    <row r="73" spans="1:2">
      <c r="A73" s="1"/>
      <c r="B73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Sheet1</vt:lpstr>
      <vt:lpstr>Sheet2</vt:lpstr>
      <vt:lpstr>Sheet3</vt:lpstr>
      <vt:lpstr>CO2_change</vt:lpstr>
      <vt:lpstr>CO2_final</vt:lpstr>
      <vt:lpstr>CO2_Initial</vt:lpstr>
      <vt:lpstr>CO2_Initila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2013-07-18T22:01:09Z</dcterms:created>
  <dcterms:modified xsi:type="dcterms:W3CDTF">2013-07-18T23:29:26Z</dcterms:modified>
</cp:coreProperties>
</file>