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CO2Change">Sheet1!$E$2</definedName>
    <definedName name="CO2Change2">Sheet1!$I$2</definedName>
    <definedName name="CO2Final">Sheet1!$I$1</definedName>
    <definedName name="CO2Init">Sheet1!$E$1</definedName>
    <definedName name="krate">Sheet1!$E$4</definedName>
    <definedName name="krate2">Sheet1!$I$4</definedName>
    <definedName name="solver_adj" localSheetId="0" hidden="1">Sheet1!$I$1:$I$4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Sheet1!$I$5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2</definedName>
    <definedName name="solver_val" localSheetId="0" hidden="1">0</definedName>
    <definedName name="solver_ver" localSheetId="0" hidden="1">3</definedName>
    <definedName name="SumSq">Sheet1!$F$5</definedName>
    <definedName name="Tinit">Sheet1!$E$3</definedName>
    <definedName name="Tinit2">Sheet1!$I$3</definedName>
  </definedNames>
  <calcPr calcId="125725"/>
</workbook>
</file>

<file path=xl/calcChain.xml><?xml version="1.0" encoding="utf-8"?>
<calcChain xmlns="http://schemas.openxmlformats.org/spreadsheetml/2006/main">
  <c r="J4" i="1"/>
  <c r="F4"/>
  <c r="H127"/>
  <c r="I127" s="1"/>
  <c r="H126"/>
  <c r="I126" s="1"/>
  <c r="H125"/>
  <c r="I125" s="1"/>
  <c r="H124"/>
  <c r="I124" s="1"/>
  <c r="H123"/>
  <c r="I123" s="1"/>
  <c r="H122"/>
  <c r="I122" s="1"/>
  <c r="H121"/>
  <c r="I121" s="1"/>
  <c r="H120"/>
  <c r="I120" s="1"/>
  <c r="H119"/>
  <c r="I119" s="1"/>
  <c r="H118"/>
  <c r="I118" s="1"/>
  <c r="H117"/>
  <c r="I117" s="1"/>
  <c r="H116"/>
  <c r="I116" s="1"/>
  <c r="H115"/>
  <c r="I115" s="1"/>
  <c r="H114"/>
  <c r="I114" s="1"/>
  <c r="H113"/>
  <c r="I113" s="1"/>
  <c r="H112"/>
  <c r="I112" s="1"/>
  <c r="H111"/>
  <c r="I111" s="1"/>
  <c r="H110"/>
  <c r="I110" s="1"/>
  <c r="H109"/>
  <c r="I109" s="1"/>
  <c r="H108"/>
  <c r="I108" s="1"/>
  <c r="H107"/>
  <c r="I107" s="1"/>
  <c r="H106"/>
  <c r="I106" s="1"/>
  <c r="H105"/>
  <c r="I105" s="1"/>
  <c r="H104"/>
  <c r="I104" s="1"/>
  <c r="H103"/>
  <c r="I103" s="1"/>
  <c r="H102"/>
  <c r="I102" s="1"/>
  <c r="H101"/>
  <c r="I101" s="1"/>
  <c r="H100"/>
  <c r="I100" s="1"/>
  <c r="H99"/>
  <c r="I99" s="1"/>
  <c r="H98"/>
  <c r="I98" s="1"/>
  <c r="H97"/>
  <c r="I97" s="1"/>
  <c r="H96"/>
  <c r="I96" s="1"/>
  <c r="H95"/>
  <c r="I95" s="1"/>
  <c r="H94"/>
  <c r="I94" s="1"/>
  <c r="H93"/>
  <c r="I93" s="1"/>
  <c r="H92"/>
  <c r="I92" s="1"/>
  <c r="H91"/>
  <c r="I91" s="1"/>
  <c r="H90"/>
  <c r="I90" s="1"/>
  <c r="H89"/>
  <c r="I89" s="1"/>
  <c r="H88"/>
  <c r="I88" s="1"/>
  <c r="H87"/>
  <c r="I87" s="1"/>
  <c r="H86"/>
  <c r="I86" s="1"/>
  <c r="H85"/>
  <c r="I85" s="1"/>
  <c r="H84"/>
  <c r="I84" s="1"/>
  <c r="H83"/>
  <c r="I83" s="1"/>
  <c r="H82"/>
  <c r="I82" s="1"/>
  <c r="H81"/>
  <c r="I81" s="1"/>
  <c r="H80"/>
  <c r="I80" s="1"/>
  <c r="E8"/>
  <c r="F8" s="1"/>
  <c r="E9"/>
  <c r="F9" s="1"/>
  <c r="E10"/>
  <c r="F10" s="1"/>
  <c r="E11"/>
  <c r="F11" s="1"/>
  <c r="E12"/>
  <c r="F12" s="1"/>
  <c r="E13"/>
  <c r="F13" s="1"/>
  <c r="E14"/>
  <c r="F14" s="1"/>
  <c r="E15"/>
  <c r="F15" s="1"/>
  <c r="E16"/>
  <c r="F16" s="1"/>
  <c r="E17"/>
  <c r="F17" s="1"/>
  <c r="E18"/>
  <c r="F18" s="1"/>
  <c r="E19"/>
  <c r="F19" s="1"/>
  <c r="E20"/>
  <c r="F20" s="1"/>
  <c r="E21"/>
  <c r="F21" s="1"/>
  <c r="E22"/>
  <c r="F22" s="1"/>
  <c r="E23"/>
  <c r="F23" s="1"/>
  <c r="E24"/>
  <c r="F24" s="1"/>
  <c r="E25"/>
  <c r="F25" s="1"/>
  <c r="E26"/>
  <c r="F26" s="1"/>
  <c r="E27"/>
  <c r="F27" s="1"/>
  <c r="E28"/>
  <c r="F28" s="1"/>
  <c r="E29"/>
  <c r="F29" s="1"/>
  <c r="E30"/>
  <c r="F30" s="1"/>
  <c r="E31"/>
  <c r="F31" s="1"/>
  <c r="E32"/>
  <c r="F32" s="1"/>
  <c r="E33"/>
  <c r="F33" s="1"/>
  <c r="E34"/>
  <c r="F34" s="1"/>
  <c r="E35"/>
  <c r="F35" s="1"/>
  <c r="E36"/>
  <c r="F36" s="1"/>
  <c r="E37"/>
  <c r="F37" s="1"/>
  <c r="E38"/>
  <c r="F38" s="1"/>
  <c r="E39"/>
  <c r="F39" s="1"/>
  <c r="E40"/>
  <c r="F40" s="1"/>
  <c r="E41"/>
  <c r="F41" s="1"/>
  <c r="E42"/>
  <c r="F42" s="1"/>
  <c r="E43"/>
  <c r="F43" s="1"/>
  <c r="E44"/>
  <c r="F44" s="1"/>
  <c r="E45"/>
  <c r="F45" s="1"/>
  <c r="E46"/>
  <c r="F46" s="1"/>
  <c r="E47"/>
  <c r="F47" s="1"/>
  <c r="E48"/>
  <c r="F48" s="1"/>
  <c r="E49"/>
  <c r="F49" s="1"/>
  <c r="E50"/>
  <c r="F50" s="1"/>
  <c r="E51"/>
  <c r="F51" s="1"/>
  <c r="E52"/>
  <c r="F52" s="1"/>
  <c r="E53"/>
  <c r="F53" s="1"/>
  <c r="E54"/>
  <c r="F54" s="1"/>
  <c r="E55"/>
  <c r="F55" s="1"/>
  <c r="E56"/>
  <c r="F56" s="1"/>
  <c r="E57"/>
  <c r="F57" s="1"/>
  <c r="E58"/>
  <c r="F58" s="1"/>
  <c r="E59"/>
  <c r="F59" s="1"/>
  <c r="E60"/>
  <c r="F60" s="1"/>
  <c r="E61"/>
  <c r="F61" s="1"/>
  <c r="E62"/>
  <c r="F62" s="1"/>
  <c r="E63"/>
  <c r="F63" s="1"/>
  <c r="E64"/>
  <c r="F64" s="1"/>
  <c r="E65"/>
  <c r="F65" s="1"/>
  <c r="E66"/>
  <c r="F66" s="1"/>
  <c r="E67"/>
  <c r="F67" s="1"/>
  <c r="E68"/>
  <c r="F68" s="1"/>
  <c r="E69"/>
  <c r="F69" s="1"/>
  <c r="E70"/>
  <c r="F70" s="1"/>
  <c r="E71"/>
  <c r="F71" s="1"/>
  <c r="E72"/>
  <c r="F72" s="1"/>
  <c r="E73"/>
  <c r="F73" s="1"/>
  <c r="E74"/>
  <c r="F74" s="1"/>
  <c r="E75"/>
  <c r="F75" s="1"/>
  <c r="E76"/>
  <c r="F76" s="1"/>
  <c r="E77"/>
  <c r="F77" s="1"/>
  <c r="E78"/>
  <c r="F78" s="1"/>
  <c r="E79"/>
  <c r="F79" s="1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7"/>
  <c r="F7" s="1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7"/>
  <c r="I5" l="1"/>
  <c r="F5"/>
</calcChain>
</file>

<file path=xl/sharedStrings.xml><?xml version="1.0" encoding="utf-8"?>
<sst xmlns="http://schemas.openxmlformats.org/spreadsheetml/2006/main" count="18" uniqueCount="16">
  <si>
    <t>Experiment 1</t>
  </si>
  <si>
    <t>CO2Init</t>
  </si>
  <si>
    <t>CO2Final</t>
  </si>
  <si>
    <t>Tinit</t>
  </si>
  <si>
    <t>krate</t>
  </si>
  <si>
    <t>minutes</t>
  </si>
  <si>
    <t>CO2</t>
  </si>
  <si>
    <t>EstCO2</t>
  </si>
  <si>
    <t>CO2Change</t>
  </si>
  <si>
    <t>Diff^2</t>
  </si>
  <si>
    <t>SumSq</t>
  </si>
  <si>
    <t>Rising</t>
  </si>
  <si>
    <t>Falling</t>
  </si>
  <si>
    <t>CO2Change2</t>
  </si>
  <si>
    <t>Tinit2</t>
  </si>
  <si>
    <t>krate2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</si>
</sst>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14" fontId="0" fillId="0" borderId="0" xfId="0" applyNumberFormat="1"/>
    <xf numFmtId="21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0"/>
          <c:order val="0"/>
          <c:tx>
            <c:v>Experiment 1</c:v>
          </c:tx>
          <c:xVal>
            <c:numRef>
              <c:f>Sheet1!$B$7:$B$127</c:f>
              <c:numCache>
                <c:formatCode>h:mm:ss</c:formatCode>
                <c:ptCount val="121"/>
                <c:pt idx="0">
                  <c:v>0.55833333333333335</c:v>
                </c:pt>
                <c:pt idx="1">
                  <c:v>0.55913194444444447</c:v>
                </c:pt>
                <c:pt idx="2">
                  <c:v>0.55993055555555549</c:v>
                </c:pt>
                <c:pt idx="3">
                  <c:v>0.56072916666666661</c:v>
                </c:pt>
                <c:pt idx="4">
                  <c:v>0.56152777777777774</c:v>
                </c:pt>
                <c:pt idx="5">
                  <c:v>0.56232638888888886</c:v>
                </c:pt>
                <c:pt idx="6">
                  <c:v>0.56312499999999999</c:v>
                </c:pt>
                <c:pt idx="7">
                  <c:v>0.56392361111111111</c:v>
                </c:pt>
                <c:pt idx="8">
                  <c:v>0.56472222222222224</c:v>
                </c:pt>
                <c:pt idx="9">
                  <c:v>0.56552083333333336</c:v>
                </c:pt>
                <c:pt idx="10">
                  <c:v>0.56631944444444449</c:v>
                </c:pt>
                <c:pt idx="11">
                  <c:v>0.56711805555555561</c:v>
                </c:pt>
                <c:pt idx="12">
                  <c:v>0.56791666666666674</c:v>
                </c:pt>
                <c:pt idx="13">
                  <c:v>0.56871527777777775</c:v>
                </c:pt>
                <c:pt idx="14">
                  <c:v>0.56951388888888888</c:v>
                </c:pt>
                <c:pt idx="15">
                  <c:v>0.5703125</c:v>
                </c:pt>
                <c:pt idx="16">
                  <c:v>0.57111111111111112</c:v>
                </c:pt>
                <c:pt idx="17">
                  <c:v>0.57190972222222225</c:v>
                </c:pt>
                <c:pt idx="18">
                  <c:v>0.57270833333333326</c:v>
                </c:pt>
                <c:pt idx="19">
                  <c:v>0.57350694444444439</c:v>
                </c:pt>
                <c:pt idx="20">
                  <c:v>0.57430555555555551</c:v>
                </c:pt>
                <c:pt idx="21">
                  <c:v>0.57510416666666664</c:v>
                </c:pt>
                <c:pt idx="22">
                  <c:v>0.57590277777777776</c:v>
                </c:pt>
                <c:pt idx="23">
                  <c:v>0.57670138888888889</c:v>
                </c:pt>
                <c:pt idx="24">
                  <c:v>0.57750000000000001</c:v>
                </c:pt>
                <c:pt idx="25">
                  <c:v>0.57829861111111114</c:v>
                </c:pt>
                <c:pt idx="26">
                  <c:v>0.57909722222222226</c:v>
                </c:pt>
                <c:pt idx="27">
                  <c:v>0.57989583333333339</c:v>
                </c:pt>
                <c:pt idx="28">
                  <c:v>0.58069444444444451</c:v>
                </c:pt>
                <c:pt idx="29">
                  <c:v>0.58149305555555553</c:v>
                </c:pt>
                <c:pt idx="30">
                  <c:v>0.58229166666666665</c:v>
                </c:pt>
                <c:pt idx="31">
                  <c:v>0.58309027777777778</c:v>
                </c:pt>
                <c:pt idx="32">
                  <c:v>0.5838888888888889</c:v>
                </c:pt>
                <c:pt idx="33">
                  <c:v>0.58468750000000003</c:v>
                </c:pt>
                <c:pt idx="34">
                  <c:v>0.58548611111111104</c:v>
                </c:pt>
                <c:pt idx="35">
                  <c:v>0.58628472222222217</c:v>
                </c:pt>
                <c:pt idx="36">
                  <c:v>0.58708333333333329</c:v>
                </c:pt>
                <c:pt idx="37">
                  <c:v>0.58788194444444442</c:v>
                </c:pt>
                <c:pt idx="38">
                  <c:v>0.58868055555555554</c:v>
                </c:pt>
                <c:pt idx="39">
                  <c:v>0.58947916666666667</c:v>
                </c:pt>
                <c:pt idx="40">
                  <c:v>0.59027777777777779</c:v>
                </c:pt>
                <c:pt idx="41">
                  <c:v>0.59107638888888892</c:v>
                </c:pt>
                <c:pt idx="42">
                  <c:v>0.59187500000000004</c:v>
                </c:pt>
                <c:pt idx="43">
                  <c:v>0.59267361111111116</c:v>
                </c:pt>
                <c:pt idx="44">
                  <c:v>0.59347222222222229</c:v>
                </c:pt>
                <c:pt idx="45">
                  <c:v>0.5942708333333333</c:v>
                </c:pt>
                <c:pt idx="46">
                  <c:v>0.59506944444444443</c:v>
                </c:pt>
                <c:pt idx="47">
                  <c:v>0.59586805555555555</c:v>
                </c:pt>
                <c:pt idx="48">
                  <c:v>0.59666666666666668</c:v>
                </c:pt>
                <c:pt idx="49">
                  <c:v>0.5974652777777778</c:v>
                </c:pt>
                <c:pt idx="50">
                  <c:v>0.59826388888888882</c:v>
                </c:pt>
                <c:pt idx="51">
                  <c:v>0.59906249999999994</c:v>
                </c:pt>
                <c:pt idx="52">
                  <c:v>0.59986111111111107</c:v>
                </c:pt>
                <c:pt idx="53">
                  <c:v>0.60065972222222219</c:v>
                </c:pt>
                <c:pt idx="54">
                  <c:v>0.60145833333333332</c:v>
                </c:pt>
                <c:pt idx="55">
                  <c:v>0.60225694444444444</c:v>
                </c:pt>
                <c:pt idx="56">
                  <c:v>0.60305555555555557</c:v>
                </c:pt>
                <c:pt idx="57">
                  <c:v>0.60385416666666669</c:v>
                </c:pt>
                <c:pt idx="58">
                  <c:v>0.60465277777777782</c:v>
                </c:pt>
                <c:pt idx="59">
                  <c:v>0.60545138888888894</c:v>
                </c:pt>
                <c:pt idx="60">
                  <c:v>0.60625000000000007</c:v>
                </c:pt>
                <c:pt idx="61">
                  <c:v>0.60704861111111108</c:v>
                </c:pt>
                <c:pt idx="62">
                  <c:v>0.60784722222222221</c:v>
                </c:pt>
                <c:pt idx="63">
                  <c:v>0.60864583333333333</c:v>
                </c:pt>
                <c:pt idx="64">
                  <c:v>0.60944444444444446</c:v>
                </c:pt>
                <c:pt idx="65">
                  <c:v>0.61024305555555558</c:v>
                </c:pt>
                <c:pt idx="66">
                  <c:v>0.61104166666666659</c:v>
                </c:pt>
                <c:pt idx="67">
                  <c:v>0.61184027777777772</c:v>
                </c:pt>
                <c:pt idx="68">
                  <c:v>0.61263888888888884</c:v>
                </c:pt>
                <c:pt idx="69">
                  <c:v>0.61343749999999997</c:v>
                </c:pt>
                <c:pt idx="70">
                  <c:v>0.61423611111111109</c:v>
                </c:pt>
                <c:pt idx="71">
                  <c:v>0.61503472222222222</c:v>
                </c:pt>
                <c:pt idx="72">
                  <c:v>0.61583333333333334</c:v>
                </c:pt>
                <c:pt idx="73">
                  <c:v>0.61663194444444447</c:v>
                </c:pt>
                <c:pt idx="74">
                  <c:v>0.61743055555555559</c:v>
                </c:pt>
                <c:pt idx="75">
                  <c:v>0.61822916666666672</c:v>
                </c:pt>
                <c:pt idx="76">
                  <c:v>0.61902777777777784</c:v>
                </c:pt>
                <c:pt idx="77">
                  <c:v>0.61982638888888886</c:v>
                </c:pt>
                <c:pt idx="78">
                  <c:v>0.62062499999999998</c:v>
                </c:pt>
                <c:pt idx="79">
                  <c:v>0.62142361111111111</c:v>
                </c:pt>
                <c:pt idx="80">
                  <c:v>0.62222222222222223</c:v>
                </c:pt>
                <c:pt idx="81">
                  <c:v>0.62302083333333336</c:v>
                </c:pt>
                <c:pt idx="82">
                  <c:v>0.62381944444444437</c:v>
                </c:pt>
                <c:pt idx="83">
                  <c:v>0.6246180555555555</c:v>
                </c:pt>
                <c:pt idx="84">
                  <c:v>0.62541666666666662</c:v>
                </c:pt>
                <c:pt idx="85">
                  <c:v>0.62621527777777775</c:v>
                </c:pt>
                <c:pt idx="86">
                  <c:v>0.62701388888888887</c:v>
                </c:pt>
                <c:pt idx="87">
                  <c:v>0.6278125</c:v>
                </c:pt>
                <c:pt idx="88">
                  <c:v>0.62861111111111112</c:v>
                </c:pt>
                <c:pt idx="89">
                  <c:v>0.62940972222222225</c:v>
                </c:pt>
                <c:pt idx="90">
                  <c:v>0.63020833333333337</c:v>
                </c:pt>
                <c:pt idx="91">
                  <c:v>0.6310069444444445</c:v>
                </c:pt>
                <c:pt idx="92">
                  <c:v>0.63180555555555562</c:v>
                </c:pt>
                <c:pt idx="93">
                  <c:v>0.63260416666666663</c:v>
                </c:pt>
                <c:pt idx="94">
                  <c:v>0.63340277777777776</c:v>
                </c:pt>
                <c:pt idx="95">
                  <c:v>0.63420138888888888</c:v>
                </c:pt>
                <c:pt idx="96">
                  <c:v>0.63500000000000001</c:v>
                </c:pt>
                <c:pt idx="97">
                  <c:v>0.63579861111111113</c:v>
                </c:pt>
                <c:pt idx="98">
                  <c:v>0.63659722222222215</c:v>
                </c:pt>
                <c:pt idx="99">
                  <c:v>0.63739583333333327</c:v>
                </c:pt>
                <c:pt idx="100">
                  <c:v>0.6381944444444444</c:v>
                </c:pt>
                <c:pt idx="101">
                  <c:v>0.63899305555555552</c:v>
                </c:pt>
                <c:pt idx="102">
                  <c:v>0.63979166666666665</c:v>
                </c:pt>
                <c:pt idx="103">
                  <c:v>0.64059027777777777</c:v>
                </c:pt>
                <c:pt idx="104">
                  <c:v>0.6413888888888889</c:v>
                </c:pt>
                <c:pt idx="105">
                  <c:v>0.64218750000000002</c:v>
                </c:pt>
                <c:pt idx="106">
                  <c:v>0.64298611111111115</c:v>
                </c:pt>
                <c:pt idx="107">
                  <c:v>0.64378472222222227</c:v>
                </c:pt>
                <c:pt idx="108">
                  <c:v>0.6445833333333334</c:v>
                </c:pt>
                <c:pt idx="109">
                  <c:v>0.64538194444444441</c:v>
                </c:pt>
                <c:pt idx="110">
                  <c:v>0.64618055555555554</c:v>
                </c:pt>
                <c:pt idx="111">
                  <c:v>0.64697916666666666</c:v>
                </c:pt>
                <c:pt idx="112">
                  <c:v>0.64777777777777779</c:v>
                </c:pt>
                <c:pt idx="113">
                  <c:v>0.64857638888888891</c:v>
                </c:pt>
                <c:pt idx="114">
                  <c:v>0.64937500000000004</c:v>
                </c:pt>
                <c:pt idx="115">
                  <c:v>0.65017361111111105</c:v>
                </c:pt>
                <c:pt idx="116">
                  <c:v>0.65097222222222217</c:v>
                </c:pt>
                <c:pt idx="117">
                  <c:v>0.6517708333333333</c:v>
                </c:pt>
                <c:pt idx="118">
                  <c:v>0.65256944444444442</c:v>
                </c:pt>
                <c:pt idx="119">
                  <c:v>0.65336805555555555</c:v>
                </c:pt>
                <c:pt idx="120">
                  <c:v>0.65416666666666667</c:v>
                </c:pt>
              </c:numCache>
            </c:numRef>
          </c:xVal>
          <c:yVal>
            <c:numRef>
              <c:f>Sheet1!$C$7:$C$127</c:f>
              <c:numCache>
                <c:formatCode>General</c:formatCode>
                <c:ptCount val="121"/>
                <c:pt idx="0">
                  <c:v>247</c:v>
                </c:pt>
                <c:pt idx="1">
                  <c:v>257</c:v>
                </c:pt>
                <c:pt idx="2">
                  <c:v>277</c:v>
                </c:pt>
                <c:pt idx="3">
                  <c:v>299</c:v>
                </c:pt>
                <c:pt idx="4">
                  <c:v>315</c:v>
                </c:pt>
                <c:pt idx="5">
                  <c:v>337</c:v>
                </c:pt>
                <c:pt idx="6">
                  <c:v>358</c:v>
                </c:pt>
                <c:pt idx="7">
                  <c:v>374</c:v>
                </c:pt>
                <c:pt idx="8">
                  <c:v>386</c:v>
                </c:pt>
                <c:pt idx="9">
                  <c:v>402</c:v>
                </c:pt>
                <c:pt idx="10">
                  <c:v>409</c:v>
                </c:pt>
                <c:pt idx="11">
                  <c:v>421</c:v>
                </c:pt>
                <c:pt idx="12">
                  <c:v>429</c:v>
                </c:pt>
                <c:pt idx="13">
                  <c:v>441</c:v>
                </c:pt>
                <c:pt idx="14">
                  <c:v>447</c:v>
                </c:pt>
                <c:pt idx="15">
                  <c:v>457</c:v>
                </c:pt>
                <c:pt idx="16">
                  <c:v>463</c:v>
                </c:pt>
                <c:pt idx="17">
                  <c:v>470</c:v>
                </c:pt>
                <c:pt idx="18">
                  <c:v>477</c:v>
                </c:pt>
                <c:pt idx="19">
                  <c:v>482</c:v>
                </c:pt>
                <c:pt idx="20">
                  <c:v>488</c:v>
                </c:pt>
                <c:pt idx="21">
                  <c:v>492</c:v>
                </c:pt>
                <c:pt idx="22">
                  <c:v>499</c:v>
                </c:pt>
                <c:pt idx="23">
                  <c:v>499</c:v>
                </c:pt>
                <c:pt idx="24">
                  <c:v>502</c:v>
                </c:pt>
                <c:pt idx="25">
                  <c:v>509</c:v>
                </c:pt>
                <c:pt idx="26">
                  <c:v>512</c:v>
                </c:pt>
                <c:pt idx="27">
                  <c:v>521</c:v>
                </c:pt>
                <c:pt idx="28">
                  <c:v>525</c:v>
                </c:pt>
                <c:pt idx="29">
                  <c:v>527</c:v>
                </c:pt>
                <c:pt idx="30">
                  <c:v>531</c:v>
                </c:pt>
                <c:pt idx="31">
                  <c:v>535</c:v>
                </c:pt>
                <c:pt idx="32">
                  <c:v>537</c:v>
                </c:pt>
                <c:pt idx="33">
                  <c:v>539</c:v>
                </c:pt>
                <c:pt idx="34">
                  <c:v>537</c:v>
                </c:pt>
                <c:pt idx="35">
                  <c:v>541</c:v>
                </c:pt>
                <c:pt idx="36">
                  <c:v>534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544</c:v>
                </c:pt>
                <c:pt idx="41">
                  <c:v>549</c:v>
                </c:pt>
                <c:pt idx="42">
                  <c:v>554</c:v>
                </c:pt>
                <c:pt idx="43">
                  <c:v>557</c:v>
                </c:pt>
                <c:pt idx="44">
                  <c:v>563</c:v>
                </c:pt>
                <c:pt idx="45">
                  <c:v>571</c:v>
                </c:pt>
                <c:pt idx="46">
                  <c:v>575</c:v>
                </c:pt>
                <c:pt idx="47">
                  <c:v>573</c:v>
                </c:pt>
                <c:pt idx="48">
                  <c:v>575</c:v>
                </c:pt>
                <c:pt idx="49">
                  <c:v>578</c:v>
                </c:pt>
                <c:pt idx="50">
                  <c:v>579</c:v>
                </c:pt>
                <c:pt idx="51">
                  <c:v>585</c:v>
                </c:pt>
                <c:pt idx="52">
                  <c:v>586</c:v>
                </c:pt>
                <c:pt idx="53">
                  <c:v>586</c:v>
                </c:pt>
                <c:pt idx="54">
                  <c:v>580</c:v>
                </c:pt>
                <c:pt idx="55">
                  <c:v>582</c:v>
                </c:pt>
                <c:pt idx="56">
                  <c:v>584</c:v>
                </c:pt>
                <c:pt idx="57">
                  <c:v>587</c:v>
                </c:pt>
                <c:pt idx="58">
                  <c:v>589</c:v>
                </c:pt>
                <c:pt idx="59">
                  <c:v>591</c:v>
                </c:pt>
                <c:pt idx="60">
                  <c:v>591</c:v>
                </c:pt>
                <c:pt idx="61">
                  <c:v>590</c:v>
                </c:pt>
                <c:pt idx="62">
                  <c:v>592</c:v>
                </c:pt>
                <c:pt idx="63">
                  <c:v>598</c:v>
                </c:pt>
                <c:pt idx="64">
                  <c:v>594</c:v>
                </c:pt>
                <c:pt idx="65">
                  <c:v>592</c:v>
                </c:pt>
                <c:pt idx="66">
                  <c:v>594</c:v>
                </c:pt>
                <c:pt idx="67">
                  <c:v>593</c:v>
                </c:pt>
                <c:pt idx="68">
                  <c:v>598</c:v>
                </c:pt>
                <c:pt idx="69">
                  <c:v>598</c:v>
                </c:pt>
                <c:pt idx="70">
                  <c:v>602</c:v>
                </c:pt>
                <c:pt idx="71">
                  <c:v>600</c:v>
                </c:pt>
                <c:pt idx="72">
                  <c:v>604</c:v>
                </c:pt>
                <c:pt idx="73">
                  <c:v>599</c:v>
                </c:pt>
                <c:pt idx="74">
                  <c:v>578</c:v>
                </c:pt>
                <c:pt idx="75">
                  <c:v>554</c:v>
                </c:pt>
                <c:pt idx="76">
                  <c:v>531</c:v>
                </c:pt>
                <c:pt idx="77">
                  <c:v>511</c:v>
                </c:pt>
                <c:pt idx="78">
                  <c:v>511</c:v>
                </c:pt>
                <c:pt idx="79">
                  <c:v>488</c:v>
                </c:pt>
                <c:pt idx="80">
                  <c:v>469</c:v>
                </c:pt>
                <c:pt idx="81">
                  <c:v>453</c:v>
                </c:pt>
                <c:pt idx="82">
                  <c:v>439</c:v>
                </c:pt>
                <c:pt idx="83">
                  <c:v>425</c:v>
                </c:pt>
                <c:pt idx="84">
                  <c:v>410</c:v>
                </c:pt>
                <c:pt idx="85">
                  <c:v>398</c:v>
                </c:pt>
                <c:pt idx="86">
                  <c:v>387</c:v>
                </c:pt>
                <c:pt idx="87">
                  <c:v>378</c:v>
                </c:pt>
                <c:pt idx="88">
                  <c:v>370</c:v>
                </c:pt>
                <c:pt idx="89">
                  <c:v>359</c:v>
                </c:pt>
                <c:pt idx="90">
                  <c:v>349</c:v>
                </c:pt>
                <c:pt idx="91">
                  <c:v>332</c:v>
                </c:pt>
                <c:pt idx="92">
                  <c:v>315</c:v>
                </c:pt>
                <c:pt idx="93">
                  <c:v>315</c:v>
                </c:pt>
                <c:pt idx="94">
                  <c:v>315</c:v>
                </c:pt>
                <c:pt idx="95">
                  <c:v>309</c:v>
                </c:pt>
                <c:pt idx="96">
                  <c:v>304</c:v>
                </c:pt>
                <c:pt idx="97">
                  <c:v>306</c:v>
                </c:pt>
                <c:pt idx="98">
                  <c:v>302</c:v>
                </c:pt>
                <c:pt idx="99">
                  <c:v>301</c:v>
                </c:pt>
                <c:pt idx="100">
                  <c:v>297</c:v>
                </c:pt>
                <c:pt idx="101">
                  <c:v>289</c:v>
                </c:pt>
                <c:pt idx="102">
                  <c:v>290</c:v>
                </c:pt>
                <c:pt idx="103">
                  <c:v>286</c:v>
                </c:pt>
                <c:pt idx="104">
                  <c:v>285</c:v>
                </c:pt>
                <c:pt idx="105">
                  <c:v>282</c:v>
                </c:pt>
                <c:pt idx="106">
                  <c:v>281</c:v>
                </c:pt>
                <c:pt idx="107">
                  <c:v>277</c:v>
                </c:pt>
                <c:pt idx="108">
                  <c:v>272</c:v>
                </c:pt>
                <c:pt idx="109">
                  <c:v>271</c:v>
                </c:pt>
                <c:pt idx="110">
                  <c:v>268</c:v>
                </c:pt>
                <c:pt idx="111">
                  <c:v>267</c:v>
                </c:pt>
                <c:pt idx="112">
                  <c:v>264</c:v>
                </c:pt>
                <c:pt idx="113">
                  <c:v>261</c:v>
                </c:pt>
                <c:pt idx="114">
                  <c:v>259</c:v>
                </c:pt>
                <c:pt idx="115">
                  <c:v>257</c:v>
                </c:pt>
                <c:pt idx="116">
                  <c:v>252</c:v>
                </c:pt>
                <c:pt idx="117">
                  <c:v>253</c:v>
                </c:pt>
                <c:pt idx="118">
                  <c:v>250</c:v>
                </c:pt>
                <c:pt idx="119">
                  <c:v>252</c:v>
                </c:pt>
                <c:pt idx="120">
                  <c:v>250</c:v>
                </c:pt>
              </c:numCache>
            </c:numRef>
          </c:yVal>
          <c:smooth val="1"/>
        </c:ser>
        <c:ser>
          <c:idx val="1"/>
          <c:order val="1"/>
          <c:tx>
            <c:v>Model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Sheet1!$B$7:$B$79</c:f>
              <c:numCache>
                <c:formatCode>h:mm:ss</c:formatCode>
                <c:ptCount val="73"/>
                <c:pt idx="0">
                  <c:v>0.55833333333333335</c:v>
                </c:pt>
                <c:pt idx="1">
                  <c:v>0.55913194444444447</c:v>
                </c:pt>
                <c:pt idx="2">
                  <c:v>0.55993055555555549</c:v>
                </c:pt>
                <c:pt idx="3">
                  <c:v>0.56072916666666661</c:v>
                </c:pt>
                <c:pt idx="4">
                  <c:v>0.56152777777777774</c:v>
                </c:pt>
                <c:pt idx="5">
                  <c:v>0.56232638888888886</c:v>
                </c:pt>
                <c:pt idx="6">
                  <c:v>0.56312499999999999</c:v>
                </c:pt>
                <c:pt idx="7">
                  <c:v>0.56392361111111111</c:v>
                </c:pt>
                <c:pt idx="8">
                  <c:v>0.56472222222222224</c:v>
                </c:pt>
                <c:pt idx="9">
                  <c:v>0.56552083333333336</c:v>
                </c:pt>
                <c:pt idx="10">
                  <c:v>0.56631944444444449</c:v>
                </c:pt>
                <c:pt idx="11">
                  <c:v>0.56711805555555561</c:v>
                </c:pt>
                <c:pt idx="12">
                  <c:v>0.56791666666666674</c:v>
                </c:pt>
                <c:pt idx="13">
                  <c:v>0.56871527777777775</c:v>
                </c:pt>
                <c:pt idx="14">
                  <c:v>0.56951388888888888</c:v>
                </c:pt>
                <c:pt idx="15">
                  <c:v>0.5703125</c:v>
                </c:pt>
                <c:pt idx="16">
                  <c:v>0.57111111111111112</c:v>
                </c:pt>
                <c:pt idx="17">
                  <c:v>0.57190972222222225</c:v>
                </c:pt>
                <c:pt idx="18">
                  <c:v>0.57270833333333326</c:v>
                </c:pt>
                <c:pt idx="19">
                  <c:v>0.57350694444444439</c:v>
                </c:pt>
                <c:pt idx="20">
                  <c:v>0.57430555555555551</c:v>
                </c:pt>
                <c:pt idx="21">
                  <c:v>0.57510416666666664</c:v>
                </c:pt>
                <c:pt idx="22">
                  <c:v>0.57590277777777776</c:v>
                </c:pt>
                <c:pt idx="23">
                  <c:v>0.57670138888888889</c:v>
                </c:pt>
                <c:pt idx="24">
                  <c:v>0.57750000000000001</c:v>
                </c:pt>
                <c:pt idx="25">
                  <c:v>0.57829861111111114</c:v>
                </c:pt>
                <c:pt idx="26">
                  <c:v>0.57909722222222226</c:v>
                </c:pt>
                <c:pt idx="27">
                  <c:v>0.57989583333333339</c:v>
                </c:pt>
                <c:pt idx="28">
                  <c:v>0.58069444444444451</c:v>
                </c:pt>
                <c:pt idx="29">
                  <c:v>0.58149305555555553</c:v>
                </c:pt>
                <c:pt idx="30">
                  <c:v>0.58229166666666665</c:v>
                </c:pt>
                <c:pt idx="31">
                  <c:v>0.58309027777777778</c:v>
                </c:pt>
                <c:pt idx="32">
                  <c:v>0.5838888888888889</c:v>
                </c:pt>
                <c:pt idx="33">
                  <c:v>0.58468750000000003</c:v>
                </c:pt>
                <c:pt idx="34">
                  <c:v>0.58548611111111104</c:v>
                </c:pt>
                <c:pt idx="35">
                  <c:v>0.58628472222222217</c:v>
                </c:pt>
                <c:pt idx="36">
                  <c:v>0.58708333333333329</c:v>
                </c:pt>
                <c:pt idx="37">
                  <c:v>0.58788194444444442</c:v>
                </c:pt>
                <c:pt idx="38">
                  <c:v>0.58868055555555554</c:v>
                </c:pt>
                <c:pt idx="39">
                  <c:v>0.58947916666666667</c:v>
                </c:pt>
                <c:pt idx="40">
                  <c:v>0.59027777777777779</c:v>
                </c:pt>
                <c:pt idx="41">
                  <c:v>0.59107638888888892</c:v>
                </c:pt>
                <c:pt idx="42">
                  <c:v>0.59187500000000004</c:v>
                </c:pt>
                <c:pt idx="43">
                  <c:v>0.59267361111111116</c:v>
                </c:pt>
                <c:pt idx="44">
                  <c:v>0.59347222222222229</c:v>
                </c:pt>
                <c:pt idx="45">
                  <c:v>0.5942708333333333</c:v>
                </c:pt>
                <c:pt idx="46">
                  <c:v>0.59506944444444443</c:v>
                </c:pt>
                <c:pt idx="47">
                  <c:v>0.59586805555555555</c:v>
                </c:pt>
                <c:pt idx="48">
                  <c:v>0.59666666666666668</c:v>
                </c:pt>
                <c:pt idx="49">
                  <c:v>0.5974652777777778</c:v>
                </c:pt>
                <c:pt idx="50">
                  <c:v>0.59826388888888882</c:v>
                </c:pt>
                <c:pt idx="51">
                  <c:v>0.59906249999999994</c:v>
                </c:pt>
                <c:pt idx="52">
                  <c:v>0.59986111111111107</c:v>
                </c:pt>
                <c:pt idx="53">
                  <c:v>0.60065972222222219</c:v>
                </c:pt>
                <c:pt idx="54">
                  <c:v>0.60145833333333332</c:v>
                </c:pt>
                <c:pt idx="55">
                  <c:v>0.60225694444444444</c:v>
                </c:pt>
                <c:pt idx="56">
                  <c:v>0.60305555555555557</c:v>
                </c:pt>
                <c:pt idx="57">
                  <c:v>0.60385416666666669</c:v>
                </c:pt>
                <c:pt idx="58">
                  <c:v>0.60465277777777782</c:v>
                </c:pt>
                <c:pt idx="59">
                  <c:v>0.60545138888888894</c:v>
                </c:pt>
                <c:pt idx="60">
                  <c:v>0.60625000000000007</c:v>
                </c:pt>
                <c:pt idx="61">
                  <c:v>0.60704861111111108</c:v>
                </c:pt>
                <c:pt idx="62">
                  <c:v>0.60784722222222221</c:v>
                </c:pt>
                <c:pt idx="63">
                  <c:v>0.60864583333333333</c:v>
                </c:pt>
                <c:pt idx="64">
                  <c:v>0.60944444444444446</c:v>
                </c:pt>
                <c:pt idx="65">
                  <c:v>0.61024305555555558</c:v>
                </c:pt>
                <c:pt idx="66">
                  <c:v>0.61104166666666659</c:v>
                </c:pt>
                <c:pt idx="67">
                  <c:v>0.61184027777777772</c:v>
                </c:pt>
                <c:pt idx="68">
                  <c:v>0.61263888888888884</c:v>
                </c:pt>
                <c:pt idx="69">
                  <c:v>0.61343749999999997</c:v>
                </c:pt>
                <c:pt idx="70">
                  <c:v>0.61423611111111109</c:v>
                </c:pt>
                <c:pt idx="71">
                  <c:v>0.61503472222222222</c:v>
                </c:pt>
                <c:pt idx="72">
                  <c:v>0.61583333333333334</c:v>
                </c:pt>
              </c:numCache>
            </c:numRef>
          </c:xVal>
          <c:yVal>
            <c:numRef>
              <c:f>Sheet1!$E$7:$E$79</c:f>
              <c:numCache>
                <c:formatCode>General</c:formatCode>
                <c:ptCount val="73"/>
                <c:pt idx="0">
                  <c:v>253.47255158362131</c:v>
                </c:pt>
                <c:pt idx="1">
                  <c:v>272.01258931501752</c:v>
                </c:pt>
                <c:pt idx="2">
                  <c:v>289.5594492483641</c:v>
                </c:pt>
                <c:pt idx="3">
                  <c:v>306.16633527423147</c:v>
                </c:pt>
                <c:pt idx="4">
                  <c:v>321.88360118526953</c:v>
                </c:pt>
                <c:pt idx="5">
                  <c:v>336.75890335410736</c:v>
                </c:pt>
                <c:pt idx="6">
                  <c:v>350.83734523240366</c:v>
                </c:pt>
                <c:pt idx="7">
                  <c:v>364.16161410915572</c:v>
                </c:pt>
                <c:pt idx="8">
                  <c:v>376.77211054297595</c:v>
                </c:pt>
                <c:pt idx="9">
                  <c:v>388.70707086075157</c:v>
                </c:pt>
                <c:pt idx="10">
                  <c:v>400.00268309413116</c:v>
                </c:pt>
                <c:pt idx="11">
                  <c:v>410.69319670537948</c:v>
                </c:pt>
                <c:pt idx="12">
                  <c:v>420.81102643527822</c:v>
                </c:pt>
                <c:pt idx="13">
                  <c:v>430.38685058796165</c:v>
                </c:pt>
                <c:pt idx="14">
                  <c:v>439.44970405071587</c:v>
                </c:pt>
                <c:pt idx="15">
                  <c:v>448.02706633073495</c:v>
                </c:pt>
                <c:pt idx="16">
                  <c:v>456.14494487583767</c:v>
                </c:pt>
                <c:pt idx="17">
                  <c:v>463.82795393172876</c:v>
                </c:pt>
                <c:pt idx="18">
                  <c:v>471.09938917492923</c:v>
                </c:pt>
                <c:pt idx="19">
                  <c:v>477.98129834768332</c:v>
                </c:pt>
                <c:pt idx="20">
                  <c:v>484.49454810897424</c:v>
                </c:pt>
                <c:pt idx="21">
                  <c:v>490.658887304399</c:v>
                </c:pt>
                <c:pt idx="22">
                  <c:v>496.49300684670271</c:v>
                </c:pt>
                <c:pt idx="23">
                  <c:v>502.01459638855442</c:v>
                </c:pt>
                <c:pt idx="24">
                  <c:v>507.24039795940308</c:v>
                </c:pt>
                <c:pt idx="25">
                  <c:v>512.18625672903704</c:v>
                </c:pt>
                <c:pt idx="26">
                  <c:v>516.86716905177343</c:v>
                </c:pt>
                <c:pt idx="27">
                  <c:v>521.29732793695553</c:v>
                </c:pt>
                <c:pt idx="28">
                  <c:v>525.49016608361842</c:v>
                </c:pt>
                <c:pt idx="29">
                  <c:v>529.4583966098221</c:v>
                </c:pt>
                <c:pt idx="30">
                  <c:v>533.21405160013751</c:v>
                </c:pt>
                <c:pt idx="31">
                  <c:v>536.76851858816576</c:v>
                </c:pt>
                <c:pt idx="32">
                  <c:v>540.13257508471952</c:v>
                </c:pt>
                <c:pt idx="33">
                  <c:v>543.31642125634494</c:v>
                </c:pt>
                <c:pt idx="34">
                  <c:v>546.32971085328222</c:v>
                </c:pt>
                <c:pt idx="35">
                  <c:v>549.18158048063208</c:v>
                </c:pt>
                <c:pt idx="36">
                  <c:v>551.8806773014835</c:v>
                </c:pt>
                <c:pt idx="37">
                  <c:v>554.4351852560078</c:v>
                </c:pt>
                <c:pt idx="38">
                  <c:v>556.85284987600835</c:v>
                </c:pt>
                <c:pt idx="39">
                  <c:v>559.14100177017201</c:v>
                </c:pt>
                <c:pt idx="40">
                  <c:v>561.30657885123333</c:v>
                </c:pt>
                <c:pt idx="41">
                  <c:v>563.35614737243986</c:v>
                </c:pt>
                <c:pt idx="42">
                  <c:v>565.29592183711179</c:v>
                </c:pt>
                <c:pt idx="43">
                  <c:v>567.13178384165622</c:v>
                </c:pt>
                <c:pt idx="44">
                  <c:v>568.86929990917452</c:v>
                </c:pt>
                <c:pt idx="45">
                  <c:v>570.51373836773587</c:v>
                </c:pt>
                <c:pt idx="46">
                  <c:v>572.0700853244914</c:v>
                </c:pt>
                <c:pt idx="47">
                  <c:v>573.54305978406546</c:v>
                </c:pt>
                <c:pt idx="48">
                  <c:v>574.93712795706506</c:v>
                </c:pt>
                <c:pt idx="49">
                  <c:v>576.25651680209103</c:v>
                </c:pt>
                <c:pt idx="50">
                  <c:v>577.50522684231305</c:v>
                </c:pt>
                <c:pt idx="51">
                  <c:v>578.68704429546983</c:v>
                </c:pt>
                <c:pt idx="52">
                  <c:v>579.80555255407012</c:v>
                </c:pt>
                <c:pt idx="53">
                  <c:v>580.86414305061066</c:v>
                </c:pt>
                <c:pt idx="54">
                  <c:v>581.86602554074784</c:v>
                </c:pt>
                <c:pt idx="55">
                  <c:v>582.8142378356099</c:v>
                </c:pt>
                <c:pt idx="56">
                  <c:v>583.7116550127522</c:v>
                </c:pt>
                <c:pt idx="57">
                  <c:v>584.56099813369065</c:v>
                </c:pt>
                <c:pt idx="58">
                  <c:v>585.36484249443993</c:v>
                </c:pt>
                <c:pt idx="59">
                  <c:v>586.12562543407728</c:v>
                </c:pt>
                <c:pt idx="60">
                  <c:v>586.84565372500651</c:v>
                </c:pt>
                <c:pt idx="61">
                  <c:v>587.52711056732926</c:v>
                </c:pt>
                <c:pt idx="62">
                  <c:v>588.17206220853404</c:v>
                </c:pt>
                <c:pt idx="63">
                  <c:v>588.78246420857101</c:v>
                </c:pt>
                <c:pt idx="64">
                  <c:v>589.36016736931197</c:v>
                </c:pt>
                <c:pt idx="65">
                  <c:v>589.90692334637288</c:v>
                </c:pt>
                <c:pt idx="66">
                  <c:v>590.4243899603141</c:v>
                </c:pt>
                <c:pt idx="67">
                  <c:v>590.91413622332402</c:v>
                </c:pt>
                <c:pt idx="68">
                  <c:v>591.3776470966252</c:v>
                </c:pt>
                <c:pt idx="69">
                  <c:v>591.81632799303065</c:v>
                </c:pt>
                <c:pt idx="70">
                  <c:v>592.23150903830049</c:v>
                </c:pt>
                <c:pt idx="71">
                  <c:v>592.62444910422039</c:v>
                </c:pt>
                <c:pt idx="72">
                  <c:v>592.99633962563075</c:v>
                </c:pt>
              </c:numCache>
            </c:numRef>
          </c:yVal>
          <c:smooth val="1"/>
        </c:ser>
        <c:ser>
          <c:idx val="2"/>
          <c:order val="2"/>
          <c:tx>
            <c:v>ModelFalling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Sheet1!$B$80:$B$127</c:f>
              <c:numCache>
                <c:formatCode>h:mm:ss</c:formatCode>
                <c:ptCount val="48"/>
                <c:pt idx="0">
                  <c:v>0.61663194444444447</c:v>
                </c:pt>
                <c:pt idx="1">
                  <c:v>0.61743055555555559</c:v>
                </c:pt>
                <c:pt idx="2">
                  <c:v>0.61822916666666672</c:v>
                </c:pt>
                <c:pt idx="3">
                  <c:v>0.61902777777777784</c:v>
                </c:pt>
                <c:pt idx="4">
                  <c:v>0.61982638888888886</c:v>
                </c:pt>
                <c:pt idx="5">
                  <c:v>0.62062499999999998</c:v>
                </c:pt>
                <c:pt idx="6">
                  <c:v>0.62142361111111111</c:v>
                </c:pt>
                <c:pt idx="7">
                  <c:v>0.62222222222222223</c:v>
                </c:pt>
                <c:pt idx="8">
                  <c:v>0.62302083333333336</c:v>
                </c:pt>
                <c:pt idx="9">
                  <c:v>0.62381944444444437</c:v>
                </c:pt>
                <c:pt idx="10">
                  <c:v>0.6246180555555555</c:v>
                </c:pt>
                <c:pt idx="11">
                  <c:v>0.62541666666666662</c:v>
                </c:pt>
                <c:pt idx="12">
                  <c:v>0.62621527777777775</c:v>
                </c:pt>
                <c:pt idx="13">
                  <c:v>0.62701388888888887</c:v>
                </c:pt>
                <c:pt idx="14">
                  <c:v>0.6278125</c:v>
                </c:pt>
                <c:pt idx="15">
                  <c:v>0.62861111111111112</c:v>
                </c:pt>
                <c:pt idx="16">
                  <c:v>0.62940972222222225</c:v>
                </c:pt>
                <c:pt idx="17">
                  <c:v>0.63020833333333337</c:v>
                </c:pt>
                <c:pt idx="18">
                  <c:v>0.6310069444444445</c:v>
                </c:pt>
                <c:pt idx="19">
                  <c:v>0.63180555555555562</c:v>
                </c:pt>
                <c:pt idx="20">
                  <c:v>0.63260416666666663</c:v>
                </c:pt>
                <c:pt idx="21">
                  <c:v>0.63340277777777776</c:v>
                </c:pt>
                <c:pt idx="22">
                  <c:v>0.63420138888888888</c:v>
                </c:pt>
                <c:pt idx="23">
                  <c:v>0.63500000000000001</c:v>
                </c:pt>
                <c:pt idx="24">
                  <c:v>0.63579861111111113</c:v>
                </c:pt>
                <c:pt idx="25">
                  <c:v>0.63659722222222215</c:v>
                </c:pt>
                <c:pt idx="26">
                  <c:v>0.63739583333333327</c:v>
                </c:pt>
                <c:pt idx="27">
                  <c:v>0.6381944444444444</c:v>
                </c:pt>
                <c:pt idx="28">
                  <c:v>0.63899305555555552</c:v>
                </c:pt>
                <c:pt idx="29">
                  <c:v>0.63979166666666665</c:v>
                </c:pt>
                <c:pt idx="30">
                  <c:v>0.64059027777777777</c:v>
                </c:pt>
                <c:pt idx="31">
                  <c:v>0.6413888888888889</c:v>
                </c:pt>
                <c:pt idx="32">
                  <c:v>0.64218750000000002</c:v>
                </c:pt>
                <c:pt idx="33">
                  <c:v>0.64298611111111115</c:v>
                </c:pt>
                <c:pt idx="34">
                  <c:v>0.64378472222222227</c:v>
                </c:pt>
                <c:pt idx="35">
                  <c:v>0.6445833333333334</c:v>
                </c:pt>
                <c:pt idx="36">
                  <c:v>0.64538194444444441</c:v>
                </c:pt>
                <c:pt idx="37">
                  <c:v>0.64618055555555554</c:v>
                </c:pt>
                <c:pt idx="38">
                  <c:v>0.64697916666666666</c:v>
                </c:pt>
                <c:pt idx="39">
                  <c:v>0.64777777777777779</c:v>
                </c:pt>
                <c:pt idx="40">
                  <c:v>0.64857638888888891</c:v>
                </c:pt>
                <c:pt idx="41">
                  <c:v>0.64937500000000004</c:v>
                </c:pt>
                <c:pt idx="42">
                  <c:v>0.65017361111111105</c:v>
                </c:pt>
                <c:pt idx="43">
                  <c:v>0.65097222222222217</c:v>
                </c:pt>
                <c:pt idx="44">
                  <c:v>0.6517708333333333</c:v>
                </c:pt>
                <c:pt idx="45">
                  <c:v>0.65256944444444442</c:v>
                </c:pt>
                <c:pt idx="46">
                  <c:v>0.65336805555555555</c:v>
                </c:pt>
                <c:pt idx="47">
                  <c:v>0.65416666666666667</c:v>
                </c:pt>
              </c:numCache>
            </c:numRef>
          </c:xVal>
          <c:yVal>
            <c:numRef>
              <c:f>Sheet1!$H$80:$H$127</c:f>
              <c:numCache>
                <c:formatCode>General</c:formatCode>
                <c:ptCount val="48"/>
                <c:pt idx="0">
                  <c:v>605.23785364465789</c:v>
                </c:pt>
                <c:pt idx="1">
                  <c:v>580.44160652602</c:v>
                </c:pt>
                <c:pt idx="2">
                  <c:v>557.31917243690339</c:v>
                </c:pt>
                <c:pt idx="3">
                  <c:v>535.7575645190775</c:v>
                </c:pt>
                <c:pt idx="4">
                  <c:v>515.65142282957277</c:v>
                </c:pt>
                <c:pt idx="5">
                  <c:v>496.90249950348334</c:v>
                </c:pt>
                <c:pt idx="6">
                  <c:v>479.41917866967736</c:v>
                </c:pt>
                <c:pt idx="7">
                  <c:v>463.11602877346985</c:v>
                </c:pt>
                <c:pt idx="8">
                  <c:v>447.91338511870595</c:v>
                </c:pt>
                <c:pt idx="9">
                  <c:v>433.73696058939407</c:v>
                </c:pt>
                <c:pt idx="10">
                  <c:v>420.51748264863488</c:v>
                </c:pt>
                <c:pt idx="11">
                  <c:v>408.19035484113522</c:v>
                </c:pt>
                <c:pt idx="12">
                  <c:v>396.69534114518024</c:v>
                </c:pt>
                <c:pt idx="13">
                  <c:v>385.976271631695</c:v>
                </c:pt>
                <c:pt idx="14">
                  <c:v>375.98076799211509</c:v>
                </c:pt>
                <c:pt idx="15">
                  <c:v>366.65998759385911</c:v>
                </c:pt>
                <c:pt idx="16">
                  <c:v>357.96838481273295</c:v>
                </c:pt>
                <c:pt idx="17">
                  <c:v>349.86348847604847</c:v>
                </c:pt>
                <c:pt idx="18">
                  <c:v>342.30569432891457</c:v>
                </c:pt>
                <c:pt idx="19">
                  <c:v>335.2580715096172</c:v>
                </c:pt>
                <c:pt idx="20">
                  <c:v>328.68618208842918</c:v>
                </c:pt>
                <c:pt idx="21">
                  <c:v>322.5579127880232</c:v>
                </c:pt>
                <c:pt idx="22">
                  <c:v>316.84331806322371</c:v>
                </c:pt>
                <c:pt idx="23">
                  <c:v>311.51447377327935</c:v>
                </c:pt>
                <c:pt idx="24">
                  <c:v>306.5453407316582</c:v>
                </c:pt>
                <c:pt idx="25">
                  <c:v>301.91163746659589</c:v>
                </c:pt>
                <c:pt idx="26">
                  <c:v>297.59072157064088</c:v>
                </c:pt>
                <c:pt idx="27">
                  <c:v>293.56147905943214</c:v>
                </c:pt>
                <c:pt idx="28">
                  <c:v>289.80422119904955</c:v>
                </c:pt>
                <c:pt idx="29">
                  <c:v>286.30058829779381</c:v>
                </c:pt>
                <c:pt idx="30">
                  <c:v>283.03345999228281</c:v>
                </c:pt>
                <c:pt idx="31">
                  <c:v>279.98687158947206</c:v>
                </c:pt>
                <c:pt idx="32">
                  <c:v>277.14593605581535</c:v>
                </c:pt>
                <c:pt idx="33">
                  <c:v>274.49677127236578</c:v>
                </c:pt>
                <c:pt idx="34">
                  <c:v>272.02643220034992</c:v>
                </c:pt>
                <c:pt idx="35">
                  <c:v>269.72284762575026</c:v>
                </c:pt>
                <c:pt idx="36">
                  <c:v>267.57476117379497</c:v>
                </c:pt>
                <c:pt idx="37">
                  <c:v>265.57167630512754</c:v>
                </c:pt>
                <c:pt idx="38">
                  <c:v>263.70380502488632</c:v>
                </c:pt>
                <c:pt idx="39">
                  <c:v>261.96202005405206</c:v>
                </c:pt>
                <c:pt idx="40">
                  <c:v>260.33781022936193</c:v>
                </c:pt>
                <c:pt idx="41">
                  <c:v>258.8232389138476</c:v>
                </c:pt>
                <c:pt idx="42">
                  <c:v>257.41090521477247</c:v>
                </c:pt>
                <c:pt idx="43">
                  <c:v>256.09390781946246</c:v>
                </c:pt>
                <c:pt idx="44">
                  <c:v>254.86581127231557</c:v>
                </c:pt>
                <c:pt idx="45">
                  <c:v>253.72061452820301</c:v>
                </c:pt>
                <c:pt idx="46">
                  <c:v>252.65272162859912</c:v>
                </c:pt>
                <c:pt idx="47">
                  <c:v>251.65691435715235</c:v>
                </c:pt>
              </c:numCache>
            </c:numRef>
          </c:yVal>
          <c:smooth val="1"/>
        </c:ser>
        <c:dLbls/>
        <c:axId val="58949632"/>
        <c:axId val="58951168"/>
      </c:scatterChart>
      <c:valAx>
        <c:axId val="58949632"/>
        <c:scaling>
          <c:orientation val="minMax"/>
        </c:scaling>
        <c:axPos val="b"/>
        <c:numFmt formatCode="h:mm;@" sourceLinked="0"/>
        <c:tickLblPos val="nextTo"/>
        <c:crossAx val="58951168"/>
        <c:crosses val="autoZero"/>
        <c:crossBetween val="midCat"/>
      </c:valAx>
      <c:valAx>
        <c:axId val="58951168"/>
        <c:scaling>
          <c:orientation val="minMax"/>
        </c:scaling>
        <c:axPos val="l"/>
        <c:majorGridlines/>
        <c:numFmt formatCode="General" sourceLinked="1"/>
        <c:tickLblPos val="nextTo"/>
        <c:crossAx val="58949632"/>
        <c:crosses val="autoZero"/>
        <c:crossBetween val="midCat"/>
      </c:valAx>
    </c:plotArea>
    <c:legend>
      <c:legendPos val="r"/>
      <c:layout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8</xdr:row>
      <xdr:rowOff>0</xdr:rowOff>
    </xdr:from>
    <xdr:to>
      <xdr:col>14</xdr:col>
      <xdr:colOff>304800</xdr:colOff>
      <xdr:row>23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7"/>
  <sheetViews>
    <sheetView tabSelected="1" workbookViewId="0">
      <selection activeCell="F7" sqref="F7"/>
    </sheetView>
  </sheetViews>
  <sheetFormatPr defaultRowHeight="15"/>
  <cols>
    <col min="1" max="1" width="9.5703125" style="2" bestFit="1" customWidth="1"/>
    <col min="6" max="6" width="12" bestFit="1" customWidth="1"/>
  </cols>
  <sheetData>
    <row r="1" spans="1:10">
      <c r="C1" t="s">
        <v>11</v>
      </c>
      <c r="D1" t="s">
        <v>1</v>
      </c>
      <c r="E1">
        <v>191.81662864516619</v>
      </c>
      <c r="G1" t="s">
        <v>12</v>
      </c>
      <c r="H1" t="s">
        <v>2</v>
      </c>
      <c r="I1">
        <v>237.90060609964797</v>
      </c>
    </row>
    <row r="2" spans="1:10">
      <c r="D2" t="s">
        <v>8</v>
      </c>
      <c r="E2">
        <v>407.75004602275624</v>
      </c>
      <c r="H2" t="s">
        <v>13</v>
      </c>
      <c r="I2">
        <v>401.4582090215485</v>
      </c>
    </row>
    <row r="3" spans="1:10">
      <c r="D3" t="s">
        <v>3</v>
      </c>
      <c r="E3">
        <v>800.57567380906607</v>
      </c>
      <c r="H3" t="s">
        <v>14</v>
      </c>
      <c r="I3">
        <v>886.48844594679031</v>
      </c>
    </row>
    <row r="4" spans="1:10">
      <c r="D4" t="s">
        <v>4</v>
      </c>
      <c r="E4">
        <v>4.7876158733337996E-2</v>
      </c>
      <c r="F4">
        <f>1/krate</f>
        <v>20.887222919654619</v>
      </c>
      <c r="H4" t="s">
        <v>15</v>
      </c>
      <c r="I4">
        <v>6.0773040804228753E-2</v>
      </c>
      <c r="J4">
        <f>1/krate2</f>
        <v>16.454664548074042</v>
      </c>
    </row>
    <row r="5" spans="1:10">
      <c r="A5" s="5" t="s">
        <v>0</v>
      </c>
      <c r="B5" s="5"/>
      <c r="C5" s="5"/>
      <c r="E5" t="s">
        <v>10</v>
      </c>
      <c r="F5">
        <f>SUM(F7:F79)</f>
        <v>4702.0957475817277</v>
      </c>
      <c r="I5">
        <f>SUM(I80:I127)</f>
        <v>1621.2331644975195</v>
      </c>
    </row>
    <row r="6" spans="1:10">
      <c r="A6" s="1"/>
      <c r="B6" s="1"/>
      <c r="C6" s="1" t="s">
        <v>6</v>
      </c>
      <c r="D6" t="s">
        <v>5</v>
      </c>
      <c r="E6" t="s">
        <v>7</v>
      </c>
      <c r="F6" s="1" t="s">
        <v>9</v>
      </c>
      <c r="H6" t="s">
        <v>7</v>
      </c>
      <c r="I6" s="1" t="s">
        <v>9</v>
      </c>
    </row>
    <row r="7" spans="1:10">
      <c r="A7" s="3">
        <v>41471</v>
      </c>
      <c r="B7" s="4">
        <v>0.55833333333333335</v>
      </c>
      <c r="C7">
        <v>247</v>
      </c>
      <c r="D7">
        <f>B7*24*60</f>
        <v>804</v>
      </c>
      <c r="E7">
        <f t="shared" ref="E7:E38" si="0">CO2Init+CO2Change*(1-EXP(-krate*(D7-Tinit)))</f>
        <v>253.47255158362131</v>
      </c>
      <c r="F7">
        <f>(C7-E7)^2</f>
        <v>41.893924002638734</v>
      </c>
    </row>
    <row r="8" spans="1:10">
      <c r="A8" s="3">
        <v>41471</v>
      </c>
      <c r="B8" s="4">
        <v>0.55913194444444447</v>
      </c>
      <c r="C8">
        <v>257</v>
      </c>
      <c r="D8">
        <f t="shared" ref="D8:D71" si="1">B8*24*60</f>
        <v>805.15000000000009</v>
      </c>
      <c r="E8">
        <f t="shared" si="0"/>
        <v>272.01258931501752</v>
      </c>
      <c r="F8">
        <f t="shared" ref="F8:F71" si="2">(C8-E8)^2</f>
        <v>225.37783794137826</v>
      </c>
    </row>
    <row r="9" spans="1:10">
      <c r="A9" s="3">
        <v>41471</v>
      </c>
      <c r="B9" s="4">
        <v>0.55993055555555549</v>
      </c>
      <c r="C9">
        <v>277</v>
      </c>
      <c r="D9">
        <f t="shared" si="1"/>
        <v>806.3</v>
      </c>
      <c r="E9">
        <f t="shared" si="0"/>
        <v>289.5594492483641</v>
      </c>
      <c r="F9">
        <f t="shared" si="2"/>
        <v>157.73976542223363</v>
      </c>
    </row>
    <row r="10" spans="1:10">
      <c r="A10" s="3">
        <v>41471</v>
      </c>
      <c r="B10" s="4">
        <v>0.56072916666666661</v>
      </c>
      <c r="C10">
        <v>299</v>
      </c>
      <c r="D10">
        <f t="shared" si="1"/>
        <v>807.44999999999993</v>
      </c>
      <c r="E10">
        <f t="shared" si="0"/>
        <v>306.16633527423147</v>
      </c>
      <c r="F10">
        <f t="shared" si="2"/>
        <v>51.356361262694257</v>
      </c>
    </row>
    <row r="11" spans="1:10">
      <c r="A11" s="3">
        <v>41471</v>
      </c>
      <c r="B11" s="4">
        <v>0.56152777777777774</v>
      </c>
      <c r="C11">
        <v>315</v>
      </c>
      <c r="D11">
        <f t="shared" si="1"/>
        <v>808.6</v>
      </c>
      <c r="E11">
        <f t="shared" si="0"/>
        <v>321.88360118526953</v>
      </c>
      <c r="F11">
        <f t="shared" si="2"/>
        <v>47.383965277844027</v>
      </c>
    </row>
    <row r="12" spans="1:10">
      <c r="A12" s="3">
        <v>41471</v>
      </c>
      <c r="B12" s="4">
        <v>0.56232638888888886</v>
      </c>
      <c r="C12">
        <v>337</v>
      </c>
      <c r="D12">
        <f t="shared" si="1"/>
        <v>809.75</v>
      </c>
      <c r="E12">
        <f t="shared" si="0"/>
        <v>336.75890335410736</v>
      </c>
      <c r="F12">
        <f t="shared" si="2"/>
        <v>5.8127592660680835E-2</v>
      </c>
    </row>
    <row r="13" spans="1:10">
      <c r="A13" s="3">
        <v>41471</v>
      </c>
      <c r="B13" s="4">
        <v>0.56312499999999999</v>
      </c>
      <c r="C13">
        <v>358</v>
      </c>
      <c r="D13">
        <f t="shared" si="1"/>
        <v>810.90000000000009</v>
      </c>
      <c r="E13">
        <f t="shared" si="0"/>
        <v>350.83734523240366</v>
      </c>
      <c r="F13">
        <f t="shared" si="2"/>
        <v>51.30362331977053</v>
      </c>
    </row>
    <row r="14" spans="1:10">
      <c r="A14" s="3">
        <v>41471</v>
      </c>
      <c r="B14" s="4">
        <v>0.56392361111111111</v>
      </c>
      <c r="C14">
        <v>374</v>
      </c>
      <c r="D14">
        <f t="shared" si="1"/>
        <v>812.05000000000007</v>
      </c>
      <c r="E14">
        <f t="shared" si="0"/>
        <v>364.16161410915572</v>
      </c>
      <c r="F14">
        <f t="shared" si="2"/>
        <v>96.793836937163775</v>
      </c>
    </row>
    <row r="15" spans="1:10">
      <c r="A15" s="3">
        <v>41471</v>
      </c>
      <c r="B15" s="4">
        <v>0.56472222222222224</v>
      </c>
      <c r="C15">
        <v>386</v>
      </c>
      <c r="D15">
        <f t="shared" si="1"/>
        <v>813.2</v>
      </c>
      <c r="E15">
        <f t="shared" si="0"/>
        <v>376.77211054297595</v>
      </c>
      <c r="F15">
        <f t="shared" si="2"/>
        <v>85.153943831055585</v>
      </c>
    </row>
    <row r="16" spans="1:10">
      <c r="A16" s="3">
        <v>41471</v>
      </c>
      <c r="B16" s="4">
        <v>0.56552083333333336</v>
      </c>
      <c r="C16">
        <v>402</v>
      </c>
      <c r="D16">
        <f t="shared" si="1"/>
        <v>814.35000000000014</v>
      </c>
      <c r="E16">
        <f t="shared" si="0"/>
        <v>388.70707086075157</v>
      </c>
      <c r="F16">
        <f t="shared" si="2"/>
        <v>176.70196510107996</v>
      </c>
    </row>
    <row r="17" spans="1:6">
      <c r="A17" s="3">
        <v>41471</v>
      </c>
      <c r="B17" s="4">
        <v>0.56631944444444449</v>
      </c>
      <c r="C17">
        <v>409</v>
      </c>
      <c r="D17">
        <f t="shared" si="1"/>
        <v>815.50000000000011</v>
      </c>
      <c r="E17">
        <f t="shared" si="0"/>
        <v>400.00268309413116</v>
      </c>
      <c r="F17">
        <f t="shared" si="2"/>
        <v>80.95171150463328</v>
      </c>
    </row>
    <row r="18" spans="1:6">
      <c r="A18" s="3">
        <v>41471</v>
      </c>
      <c r="B18" s="4">
        <v>0.56711805555555561</v>
      </c>
      <c r="C18">
        <v>421</v>
      </c>
      <c r="D18">
        <f t="shared" si="1"/>
        <v>816.65000000000009</v>
      </c>
      <c r="E18">
        <f t="shared" si="0"/>
        <v>410.69319670537948</v>
      </c>
      <c r="F18">
        <f t="shared" si="2"/>
        <v>106.23019415400044</v>
      </c>
    </row>
    <row r="19" spans="1:6">
      <c r="A19" s="3">
        <v>41471</v>
      </c>
      <c r="B19" s="4">
        <v>0.56791666666666674</v>
      </c>
      <c r="C19">
        <v>429</v>
      </c>
      <c r="D19">
        <f t="shared" si="1"/>
        <v>817.80000000000018</v>
      </c>
      <c r="E19">
        <f t="shared" si="0"/>
        <v>420.81102643527822</v>
      </c>
      <c r="F19">
        <f t="shared" si="2"/>
        <v>67.059288043712101</v>
      </c>
    </row>
    <row r="20" spans="1:6">
      <c r="A20" s="3">
        <v>41471</v>
      </c>
      <c r="B20" s="4">
        <v>0.56871527777777775</v>
      </c>
      <c r="C20">
        <v>441</v>
      </c>
      <c r="D20">
        <f t="shared" si="1"/>
        <v>818.94999999999993</v>
      </c>
      <c r="E20">
        <f t="shared" si="0"/>
        <v>430.38685058796165</v>
      </c>
      <c r="F20">
        <f t="shared" si="2"/>
        <v>112.63894044225005</v>
      </c>
    </row>
    <row r="21" spans="1:6">
      <c r="A21" s="3">
        <v>41471</v>
      </c>
      <c r="B21" s="4">
        <v>0.56951388888888888</v>
      </c>
      <c r="C21">
        <v>447</v>
      </c>
      <c r="D21">
        <f t="shared" si="1"/>
        <v>820.1</v>
      </c>
      <c r="E21">
        <f t="shared" si="0"/>
        <v>439.44970405071587</v>
      </c>
      <c r="F21">
        <f t="shared" si="2"/>
        <v>57.006968921776405</v>
      </c>
    </row>
    <row r="22" spans="1:6">
      <c r="A22" s="3">
        <v>41471</v>
      </c>
      <c r="B22" s="4">
        <v>0.5703125</v>
      </c>
      <c r="C22">
        <v>457</v>
      </c>
      <c r="D22">
        <f t="shared" si="1"/>
        <v>821.25</v>
      </c>
      <c r="E22">
        <f t="shared" si="0"/>
        <v>448.02706633073495</v>
      </c>
      <c r="F22">
        <f t="shared" si="2"/>
        <v>80.513538633030294</v>
      </c>
    </row>
    <row r="23" spans="1:6">
      <c r="A23" s="3">
        <v>41471</v>
      </c>
      <c r="B23" s="4">
        <v>0.57111111111111112</v>
      </c>
      <c r="C23">
        <v>463</v>
      </c>
      <c r="D23">
        <f t="shared" si="1"/>
        <v>822.4</v>
      </c>
      <c r="E23">
        <f t="shared" si="0"/>
        <v>456.14494487583767</v>
      </c>
      <c r="F23">
        <f t="shared" si="2"/>
        <v>46.991780755304269</v>
      </c>
    </row>
    <row r="24" spans="1:6">
      <c r="A24" s="3">
        <v>41471</v>
      </c>
      <c r="B24" s="4">
        <v>0.57190972222222225</v>
      </c>
      <c r="C24">
        <v>470</v>
      </c>
      <c r="D24">
        <f t="shared" si="1"/>
        <v>823.55000000000007</v>
      </c>
      <c r="E24">
        <f t="shared" si="0"/>
        <v>463.82795393172876</v>
      </c>
      <c r="F24">
        <f t="shared" si="2"/>
        <v>38.094152668862506</v>
      </c>
    </row>
    <row r="25" spans="1:6">
      <c r="A25" s="3">
        <v>41471</v>
      </c>
      <c r="B25" s="4">
        <v>0.57270833333333326</v>
      </c>
      <c r="C25">
        <v>477</v>
      </c>
      <c r="D25">
        <f t="shared" si="1"/>
        <v>824.69999999999982</v>
      </c>
      <c r="E25">
        <f t="shared" si="0"/>
        <v>471.09938917492923</v>
      </c>
      <c r="F25">
        <f t="shared" si="2"/>
        <v>34.817208108942367</v>
      </c>
    </row>
    <row r="26" spans="1:6">
      <c r="A26" s="3">
        <v>41471</v>
      </c>
      <c r="B26" s="4">
        <v>0.57350694444444439</v>
      </c>
      <c r="C26">
        <v>482</v>
      </c>
      <c r="D26">
        <f t="shared" si="1"/>
        <v>825.84999999999991</v>
      </c>
      <c r="E26">
        <f t="shared" si="0"/>
        <v>477.98129834768332</v>
      </c>
      <c r="F26">
        <f t="shared" si="2"/>
        <v>16.149962970332805</v>
      </c>
    </row>
    <row r="27" spans="1:6">
      <c r="A27" s="3">
        <v>41471</v>
      </c>
      <c r="B27" s="4">
        <v>0.57430555555555551</v>
      </c>
      <c r="C27">
        <v>488</v>
      </c>
      <c r="D27">
        <f t="shared" si="1"/>
        <v>826.99999999999989</v>
      </c>
      <c r="E27">
        <f t="shared" si="0"/>
        <v>484.49454810897424</v>
      </c>
      <c r="F27">
        <f t="shared" si="2"/>
        <v>12.288192960296056</v>
      </c>
    </row>
    <row r="28" spans="1:6">
      <c r="A28" s="3">
        <v>41471</v>
      </c>
      <c r="B28" s="4">
        <v>0.57510416666666664</v>
      </c>
      <c r="C28">
        <v>492</v>
      </c>
      <c r="D28">
        <f t="shared" si="1"/>
        <v>828.14999999999986</v>
      </c>
      <c r="E28">
        <f t="shared" si="0"/>
        <v>490.658887304399</v>
      </c>
      <c r="F28">
        <f t="shared" si="2"/>
        <v>1.7985832623021751</v>
      </c>
    </row>
    <row r="29" spans="1:6">
      <c r="A29" s="3">
        <v>41471</v>
      </c>
      <c r="B29" s="4">
        <v>0.57590277777777776</v>
      </c>
      <c r="C29">
        <v>499</v>
      </c>
      <c r="D29">
        <f t="shared" si="1"/>
        <v>829.3</v>
      </c>
      <c r="E29">
        <f t="shared" si="0"/>
        <v>496.49300684670271</v>
      </c>
      <c r="F29">
        <f t="shared" si="2"/>
        <v>6.2850146706794758</v>
      </c>
    </row>
    <row r="30" spans="1:6">
      <c r="A30" s="3">
        <v>41471</v>
      </c>
      <c r="B30" s="4">
        <v>0.57670138888888889</v>
      </c>
      <c r="C30">
        <v>499</v>
      </c>
      <c r="D30">
        <f t="shared" si="1"/>
        <v>830.44999999999993</v>
      </c>
      <c r="E30">
        <f t="shared" si="0"/>
        <v>502.01459638855442</v>
      </c>
      <c r="F30">
        <f t="shared" si="2"/>
        <v>9.0877913858853727</v>
      </c>
    </row>
    <row r="31" spans="1:6">
      <c r="A31" s="3">
        <v>41471</v>
      </c>
      <c r="B31" s="4">
        <v>0.57750000000000001</v>
      </c>
      <c r="C31">
        <v>502</v>
      </c>
      <c r="D31">
        <f t="shared" si="1"/>
        <v>831.59999999999991</v>
      </c>
      <c r="E31">
        <f t="shared" si="0"/>
        <v>507.24039795940308</v>
      </c>
      <c r="F31">
        <f t="shared" si="2"/>
        <v>27.461770772915997</v>
      </c>
    </row>
    <row r="32" spans="1:6">
      <c r="A32" s="3">
        <v>41471</v>
      </c>
      <c r="B32" s="4">
        <v>0.57829861111111114</v>
      </c>
      <c r="C32">
        <v>509</v>
      </c>
      <c r="D32">
        <f t="shared" si="1"/>
        <v>832.75</v>
      </c>
      <c r="E32">
        <f t="shared" si="0"/>
        <v>512.18625672903704</v>
      </c>
      <c r="F32">
        <f t="shared" si="2"/>
        <v>10.152231943333822</v>
      </c>
    </row>
    <row r="33" spans="1:6">
      <c r="A33" s="3">
        <v>41471</v>
      </c>
      <c r="B33" s="4">
        <v>0.57909722222222226</v>
      </c>
      <c r="C33">
        <v>512</v>
      </c>
      <c r="D33">
        <f t="shared" si="1"/>
        <v>833.9</v>
      </c>
      <c r="E33">
        <f t="shared" si="0"/>
        <v>516.86716905177343</v>
      </c>
      <c r="F33">
        <f t="shared" si="2"/>
        <v>23.689334578541075</v>
      </c>
    </row>
    <row r="34" spans="1:6">
      <c r="A34" s="3">
        <v>41471</v>
      </c>
      <c r="B34" s="4">
        <v>0.57989583333333339</v>
      </c>
      <c r="C34">
        <v>521</v>
      </c>
      <c r="D34">
        <f t="shared" si="1"/>
        <v>835.05000000000007</v>
      </c>
      <c r="E34">
        <f t="shared" si="0"/>
        <v>521.29732793695553</v>
      </c>
      <c r="F34">
        <f t="shared" si="2"/>
        <v>8.8403902094229089E-2</v>
      </c>
    </row>
    <row r="35" spans="1:6">
      <c r="A35" s="3">
        <v>41471</v>
      </c>
      <c r="B35" s="4">
        <v>0.58069444444444451</v>
      </c>
      <c r="C35">
        <v>525</v>
      </c>
      <c r="D35">
        <f t="shared" si="1"/>
        <v>836.2</v>
      </c>
      <c r="E35">
        <f t="shared" si="0"/>
        <v>525.49016608361842</v>
      </c>
      <c r="F35">
        <f t="shared" si="2"/>
        <v>0.24026278952981911</v>
      </c>
    </row>
    <row r="36" spans="1:6">
      <c r="A36" s="3">
        <v>41471</v>
      </c>
      <c r="B36" s="4">
        <v>0.58149305555555553</v>
      </c>
      <c r="C36">
        <v>527</v>
      </c>
      <c r="D36">
        <f t="shared" si="1"/>
        <v>837.34999999999991</v>
      </c>
      <c r="E36">
        <f t="shared" si="0"/>
        <v>529.4583966098221</v>
      </c>
      <c r="F36">
        <f t="shared" si="2"/>
        <v>6.0437138911848072</v>
      </c>
    </row>
    <row r="37" spans="1:6">
      <c r="A37" s="3">
        <v>41471</v>
      </c>
      <c r="B37" s="4">
        <v>0.58229166666666665</v>
      </c>
      <c r="C37">
        <v>531</v>
      </c>
      <c r="D37">
        <f t="shared" si="1"/>
        <v>838.5</v>
      </c>
      <c r="E37">
        <f t="shared" si="0"/>
        <v>533.21405160013751</v>
      </c>
      <c r="F37">
        <f t="shared" si="2"/>
        <v>4.9020244880714641</v>
      </c>
    </row>
    <row r="38" spans="1:6">
      <c r="A38" s="3">
        <v>41471</v>
      </c>
      <c r="B38" s="4">
        <v>0.58309027777777778</v>
      </c>
      <c r="C38">
        <v>535</v>
      </c>
      <c r="D38">
        <f t="shared" si="1"/>
        <v>839.65</v>
      </c>
      <c r="E38">
        <f t="shared" si="0"/>
        <v>536.76851858816576</v>
      </c>
      <c r="F38">
        <f t="shared" si="2"/>
        <v>3.1276579966878191</v>
      </c>
    </row>
    <row r="39" spans="1:6">
      <c r="A39" s="3">
        <v>41471</v>
      </c>
      <c r="B39" s="4">
        <v>0.5838888888888889</v>
      </c>
      <c r="C39">
        <v>537</v>
      </c>
      <c r="D39">
        <f t="shared" si="1"/>
        <v>840.80000000000007</v>
      </c>
      <c r="E39">
        <f t="shared" ref="E39:E70" si="3">CO2Init+CO2Change*(1-EXP(-krate*(D39-Tinit)))</f>
        <v>540.13257508471952</v>
      </c>
      <c r="F39">
        <f t="shared" si="2"/>
        <v>9.8130266614055053</v>
      </c>
    </row>
    <row r="40" spans="1:6">
      <c r="A40" s="3">
        <v>41471</v>
      </c>
      <c r="B40" s="4">
        <v>0.58468750000000003</v>
      </c>
      <c r="C40">
        <v>539</v>
      </c>
      <c r="D40">
        <f t="shared" si="1"/>
        <v>841.95</v>
      </c>
      <c r="E40">
        <f t="shared" si="3"/>
        <v>543.31642125634494</v>
      </c>
      <c r="F40">
        <f t="shared" si="2"/>
        <v>18.631492462226415</v>
      </c>
    </row>
    <row r="41" spans="1:6">
      <c r="A41" s="3">
        <v>41471</v>
      </c>
      <c r="B41" s="4">
        <v>0.58548611111111104</v>
      </c>
      <c r="C41">
        <v>537</v>
      </c>
      <c r="D41">
        <f t="shared" si="1"/>
        <v>843.09999999999991</v>
      </c>
      <c r="E41">
        <f t="shared" si="3"/>
        <v>546.32971085328222</v>
      </c>
      <c r="F41">
        <f t="shared" si="2"/>
        <v>87.043504605852092</v>
      </c>
    </row>
    <row r="42" spans="1:6">
      <c r="A42" s="3">
        <v>41471</v>
      </c>
      <c r="B42" s="4">
        <v>0.58628472222222217</v>
      </c>
      <c r="C42">
        <v>541</v>
      </c>
      <c r="D42">
        <f t="shared" si="1"/>
        <v>844.25</v>
      </c>
      <c r="E42">
        <f t="shared" si="3"/>
        <v>549.18158048063208</v>
      </c>
      <c r="F42">
        <f t="shared" si="2"/>
        <v>66.938259161059833</v>
      </c>
    </row>
    <row r="43" spans="1:6">
      <c r="A43" s="3">
        <v>41471</v>
      </c>
      <c r="B43" s="4">
        <v>0.58708333333333329</v>
      </c>
      <c r="C43">
        <v>534</v>
      </c>
      <c r="D43">
        <f t="shared" si="1"/>
        <v>845.4</v>
      </c>
      <c r="E43">
        <f t="shared" si="3"/>
        <v>551.8806773014835</v>
      </c>
      <c r="F43">
        <f t="shared" si="2"/>
        <v>319.71862075978731</v>
      </c>
    </row>
    <row r="44" spans="1:6">
      <c r="A44" s="3">
        <v>41471</v>
      </c>
      <c r="B44" s="4">
        <v>0.58788194444444442</v>
      </c>
      <c r="C44">
        <v>537</v>
      </c>
      <c r="D44">
        <f t="shared" si="1"/>
        <v>846.55</v>
      </c>
      <c r="E44">
        <f t="shared" si="3"/>
        <v>554.4351852560078</v>
      </c>
      <c r="F44">
        <f t="shared" si="2"/>
        <v>303.98568491131175</v>
      </c>
    </row>
    <row r="45" spans="1:6">
      <c r="A45" s="3">
        <v>41471</v>
      </c>
      <c r="B45" s="4">
        <v>0.58868055555555554</v>
      </c>
      <c r="C45">
        <v>538</v>
      </c>
      <c r="D45">
        <f t="shared" si="1"/>
        <v>847.7</v>
      </c>
      <c r="E45">
        <f t="shared" si="3"/>
        <v>556.85284987600835</v>
      </c>
      <c r="F45">
        <f t="shared" si="2"/>
        <v>355.42994844730805</v>
      </c>
    </row>
    <row r="46" spans="1:6">
      <c r="A46" s="3">
        <v>41471</v>
      </c>
      <c r="B46" s="4">
        <v>0.58947916666666667</v>
      </c>
      <c r="C46">
        <v>539</v>
      </c>
      <c r="D46">
        <f t="shared" si="1"/>
        <v>848.85</v>
      </c>
      <c r="E46">
        <f t="shared" si="3"/>
        <v>559.14100177017201</v>
      </c>
      <c r="F46">
        <f t="shared" si="2"/>
        <v>405.65995230607206</v>
      </c>
    </row>
    <row r="47" spans="1:6">
      <c r="A47" s="3">
        <v>41471</v>
      </c>
      <c r="B47" s="4">
        <v>0.59027777777777779</v>
      </c>
      <c r="C47">
        <v>544</v>
      </c>
      <c r="D47">
        <f t="shared" si="1"/>
        <v>850.00000000000011</v>
      </c>
      <c r="E47">
        <f t="shared" si="3"/>
        <v>561.30657885123333</v>
      </c>
      <c r="F47">
        <f t="shared" si="2"/>
        <v>299.51767153395662</v>
      </c>
    </row>
    <row r="48" spans="1:6">
      <c r="A48" s="3">
        <v>41471</v>
      </c>
      <c r="B48" s="4">
        <v>0.59107638888888892</v>
      </c>
      <c r="C48">
        <v>549</v>
      </c>
      <c r="D48">
        <f t="shared" si="1"/>
        <v>851.15000000000009</v>
      </c>
      <c r="E48">
        <f t="shared" si="3"/>
        <v>563.35614737243986</v>
      </c>
      <c r="F48">
        <f t="shared" si="2"/>
        <v>206.09896737921201</v>
      </c>
    </row>
    <row r="49" spans="1:6">
      <c r="A49" s="3">
        <v>41471</v>
      </c>
      <c r="B49" s="4">
        <v>0.59187500000000004</v>
      </c>
      <c r="C49">
        <v>554</v>
      </c>
      <c r="D49">
        <f t="shared" si="1"/>
        <v>852.30000000000007</v>
      </c>
      <c r="E49">
        <f t="shared" si="3"/>
        <v>565.29592183711179</v>
      </c>
      <c r="F49">
        <f t="shared" si="2"/>
        <v>127.59785015013902</v>
      </c>
    </row>
    <row r="50" spans="1:6">
      <c r="A50" s="3">
        <v>41471</v>
      </c>
      <c r="B50" s="4">
        <v>0.59267361111111116</v>
      </c>
      <c r="C50">
        <v>557</v>
      </c>
      <c r="D50">
        <f t="shared" si="1"/>
        <v>853.45000000000016</v>
      </c>
      <c r="E50">
        <f t="shared" si="3"/>
        <v>567.13178384165622</v>
      </c>
      <c r="F50">
        <f t="shared" si="2"/>
        <v>102.65304381404597</v>
      </c>
    </row>
    <row r="51" spans="1:6">
      <c r="A51" s="3">
        <v>41471</v>
      </c>
      <c r="B51" s="4">
        <v>0.59347222222222229</v>
      </c>
      <c r="C51">
        <v>563</v>
      </c>
      <c r="D51">
        <f t="shared" si="1"/>
        <v>854.60000000000014</v>
      </c>
      <c r="E51">
        <f t="shared" si="3"/>
        <v>568.86929990917452</v>
      </c>
      <c r="F51">
        <f t="shared" si="2"/>
        <v>34.448681423835971</v>
      </c>
    </row>
    <row r="52" spans="1:6">
      <c r="A52" s="3">
        <v>41471</v>
      </c>
      <c r="B52" s="4">
        <v>0.5942708333333333</v>
      </c>
      <c r="C52">
        <v>571</v>
      </c>
      <c r="D52">
        <f t="shared" si="1"/>
        <v>855.75</v>
      </c>
      <c r="E52">
        <f t="shared" si="3"/>
        <v>570.51373836773587</v>
      </c>
      <c r="F52">
        <f t="shared" si="2"/>
        <v>0.2364503750121775</v>
      </c>
    </row>
    <row r="53" spans="1:6">
      <c r="A53" s="3">
        <v>41471</v>
      </c>
      <c r="B53" s="4">
        <v>0.59506944444444443</v>
      </c>
      <c r="C53">
        <v>575</v>
      </c>
      <c r="D53">
        <f t="shared" si="1"/>
        <v>856.9</v>
      </c>
      <c r="E53">
        <f t="shared" si="3"/>
        <v>572.0700853244914</v>
      </c>
      <c r="F53">
        <f t="shared" si="2"/>
        <v>8.5844000057606564</v>
      </c>
    </row>
    <row r="54" spans="1:6">
      <c r="A54" s="3">
        <v>41471</v>
      </c>
      <c r="B54" s="4">
        <v>0.59586805555555555</v>
      </c>
      <c r="C54">
        <v>573</v>
      </c>
      <c r="D54">
        <f t="shared" si="1"/>
        <v>858.05</v>
      </c>
      <c r="E54">
        <f t="shared" si="3"/>
        <v>573.54305978406546</v>
      </c>
      <c r="F54">
        <f t="shared" si="2"/>
        <v>0.29491392906922703</v>
      </c>
    </row>
    <row r="55" spans="1:6">
      <c r="A55" s="3">
        <v>41471</v>
      </c>
      <c r="B55" s="4">
        <v>0.59666666666666668</v>
      </c>
      <c r="C55">
        <v>575</v>
      </c>
      <c r="D55">
        <f t="shared" si="1"/>
        <v>859.2</v>
      </c>
      <c r="E55">
        <f t="shared" si="3"/>
        <v>574.93712795706506</v>
      </c>
      <c r="F55">
        <f t="shared" si="2"/>
        <v>3.9528937828131171E-3</v>
      </c>
    </row>
    <row r="56" spans="1:6">
      <c r="A56" s="3">
        <v>41471</v>
      </c>
      <c r="B56" s="4">
        <v>0.5974652777777778</v>
      </c>
      <c r="C56">
        <v>578</v>
      </c>
      <c r="D56">
        <f t="shared" si="1"/>
        <v>860.35</v>
      </c>
      <c r="E56">
        <f t="shared" si="3"/>
        <v>576.25651680209103</v>
      </c>
      <c r="F56">
        <f t="shared" si="2"/>
        <v>3.0397336613908963</v>
      </c>
    </row>
    <row r="57" spans="1:6">
      <c r="A57" s="3">
        <v>41471</v>
      </c>
      <c r="B57" s="4">
        <v>0.59826388888888882</v>
      </c>
      <c r="C57">
        <v>579</v>
      </c>
      <c r="D57">
        <f t="shared" si="1"/>
        <v>861.49999999999989</v>
      </c>
      <c r="E57">
        <f t="shared" si="3"/>
        <v>577.50522684231305</v>
      </c>
      <c r="F57">
        <f t="shared" si="2"/>
        <v>2.2343467929414156</v>
      </c>
    </row>
    <row r="58" spans="1:6">
      <c r="A58" s="3">
        <v>41471</v>
      </c>
      <c r="B58" s="4">
        <v>0.59906249999999994</v>
      </c>
      <c r="C58">
        <v>585</v>
      </c>
      <c r="D58">
        <f t="shared" si="1"/>
        <v>862.64999999999986</v>
      </c>
      <c r="E58">
        <f t="shared" si="3"/>
        <v>578.68704429546983</v>
      </c>
      <c r="F58">
        <f t="shared" si="2"/>
        <v>39.853409727359988</v>
      </c>
    </row>
    <row r="59" spans="1:6">
      <c r="A59" s="3">
        <v>41471</v>
      </c>
      <c r="B59" s="4">
        <v>0.59986111111111107</v>
      </c>
      <c r="C59">
        <v>586</v>
      </c>
      <c r="D59">
        <f t="shared" si="1"/>
        <v>863.79999999999984</v>
      </c>
      <c r="E59">
        <f t="shared" si="3"/>
        <v>579.80555255407012</v>
      </c>
      <c r="F59">
        <f t="shared" si="2"/>
        <v>38.371179160387236</v>
      </c>
    </row>
    <row r="60" spans="1:6">
      <c r="A60" s="3">
        <v>41471</v>
      </c>
      <c r="B60" s="4">
        <v>0.60065972222222219</v>
      </c>
      <c r="C60">
        <v>586</v>
      </c>
      <c r="D60">
        <f t="shared" si="1"/>
        <v>864.94999999999993</v>
      </c>
      <c r="E60">
        <f t="shared" si="3"/>
        <v>580.86414305061066</v>
      </c>
      <c r="F60">
        <f t="shared" si="2"/>
        <v>26.377026604590732</v>
      </c>
    </row>
    <row r="61" spans="1:6">
      <c r="A61" s="3">
        <v>41471</v>
      </c>
      <c r="B61" s="4">
        <v>0.60145833333333332</v>
      </c>
      <c r="C61">
        <v>580</v>
      </c>
      <c r="D61">
        <f t="shared" si="1"/>
        <v>866.09999999999991</v>
      </c>
      <c r="E61">
        <f t="shared" si="3"/>
        <v>581.86602554074784</v>
      </c>
      <c r="F61">
        <f t="shared" si="2"/>
        <v>3.4820513187232747</v>
      </c>
    </row>
    <row r="62" spans="1:6">
      <c r="A62" s="3">
        <v>41471</v>
      </c>
      <c r="B62" s="4">
        <v>0.60225694444444444</v>
      </c>
      <c r="C62">
        <v>582</v>
      </c>
      <c r="D62">
        <f t="shared" si="1"/>
        <v>867.25</v>
      </c>
      <c r="E62">
        <f t="shared" si="3"/>
        <v>582.8142378356099</v>
      </c>
      <c r="F62">
        <f t="shared" si="2"/>
        <v>0.66298325293869709</v>
      </c>
    </row>
    <row r="63" spans="1:6">
      <c r="A63" s="3">
        <v>41471</v>
      </c>
      <c r="B63" s="4">
        <v>0.60305555555555557</v>
      </c>
      <c r="C63">
        <v>584</v>
      </c>
      <c r="D63">
        <f t="shared" si="1"/>
        <v>868.4</v>
      </c>
      <c r="E63">
        <f t="shared" si="3"/>
        <v>583.7116550127522</v>
      </c>
      <c r="F63">
        <f t="shared" si="2"/>
        <v>8.3142831670932088E-2</v>
      </c>
    </row>
    <row r="64" spans="1:6">
      <c r="A64" s="3">
        <v>41471</v>
      </c>
      <c r="B64" s="4">
        <v>0.60385416666666669</v>
      </c>
      <c r="C64">
        <v>587</v>
      </c>
      <c r="D64">
        <f t="shared" si="1"/>
        <v>869.55</v>
      </c>
      <c r="E64">
        <f t="shared" si="3"/>
        <v>584.56099813369065</v>
      </c>
      <c r="F64">
        <f t="shared" si="2"/>
        <v>5.9487301038605134</v>
      </c>
    </row>
    <row r="65" spans="1:9">
      <c r="A65" s="3">
        <v>41471</v>
      </c>
      <c r="B65" s="4">
        <v>0.60465277777777782</v>
      </c>
      <c r="C65">
        <v>589</v>
      </c>
      <c r="D65">
        <f t="shared" si="1"/>
        <v>870.7</v>
      </c>
      <c r="E65">
        <f t="shared" si="3"/>
        <v>585.36484249443993</v>
      </c>
      <c r="F65">
        <f t="shared" si="2"/>
        <v>13.214370090229735</v>
      </c>
    </row>
    <row r="66" spans="1:9">
      <c r="A66" s="3">
        <v>41471</v>
      </c>
      <c r="B66" s="4">
        <v>0.60545138888888894</v>
      </c>
      <c r="C66">
        <v>591</v>
      </c>
      <c r="D66">
        <f t="shared" si="1"/>
        <v>871.85</v>
      </c>
      <c r="E66">
        <f t="shared" si="3"/>
        <v>586.12562543407728</v>
      </c>
      <c r="F66">
        <f t="shared" si="2"/>
        <v>23.75952740891432</v>
      </c>
    </row>
    <row r="67" spans="1:9">
      <c r="A67" s="3">
        <v>41471</v>
      </c>
      <c r="B67" s="4">
        <v>0.60625000000000007</v>
      </c>
      <c r="C67">
        <v>591</v>
      </c>
      <c r="D67">
        <f t="shared" si="1"/>
        <v>873</v>
      </c>
      <c r="E67">
        <f t="shared" si="3"/>
        <v>586.84565372500651</v>
      </c>
      <c r="F67">
        <f t="shared" si="2"/>
        <v>17.258592972552254</v>
      </c>
    </row>
    <row r="68" spans="1:9">
      <c r="A68" s="3">
        <v>41471</v>
      </c>
      <c r="B68" s="4">
        <v>0.60704861111111108</v>
      </c>
      <c r="C68">
        <v>590</v>
      </c>
      <c r="D68">
        <f t="shared" si="1"/>
        <v>874.15</v>
      </c>
      <c r="E68">
        <f t="shared" si="3"/>
        <v>587.52711056732926</v>
      </c>
      <c r="F68">
        <f t="shared" si="2"/>
        <v>6.1151821462146163</v>
      </c>
    </row>
    <row r="69" spans="1:9">
      <c r="A69" s="3">
        <v>41471</v>
      </c>
      <c r="B69" s="4">
        <v>0.60784722222222221</v>
      </c>
      <c r="C69">
        <v>592</v>
      </c>
      <c r="D69">
        <f t="shared" si="1"/>
        <v>875.3</v>
      </c>
      <c r="E69">
        <f t="shared" si="3"/>
        <v>588.17206220853404</v>
      </c>
      <c r="F69">
        <f t="shared" si="2"/>
        <v>14.653107735333263</v>
      </c>
    </row>
    <row r="70" spans="1:9">
      <c r="A70" s="3">
        <v>41471</v>
      </c>
      <c r="B70" s="4">
        <v>0.60864583333333333</v>
      </c>
      <c r="C70">
        <v>598</v>
      </c>
      <c r="D70">
        <f t="shared" si="1"/>
        <v>876.45</v>
      </c>
      <c r="E70">
        <f t="shared" si="3"/>
        <v>588.78246420857101</v>
      </c>
      <c r="F70">
        <f t="shared" si="2"/>
        <v>84.96296606627439</v>
      </c>
    </row>
    <row r="71" spans="1:9">
      <c r="A71" s="3">
        <v>41471</v>
      </c>
      <c r="B71" s="4">
        <v>0.60944444444444446</v>
      </c>
      <c r="C71">
        <v>594</v>
      </c>
      <c r="D71">
        <f t="shared" si="1"/>
        <v>877.6</v>
      </c>
      <c r="E71">
        <f t="shared" ref="E71:E102" si="4">CO2Init+CO2Change*(1-EXP(-krate*(D71-Tinit)))</f>
        <v>589.36016736931197</v>
      </c>
      <c r="F71">
        <f t="shared" si="2"/>
        <v>21.528046840797437</v>
      </c>
    </row>
    <row r="72" spans="1:9">
      <c r="A72" s="3">
        <v>41471</v>
      </c>
      <c r="B72" s="4">
        <v>0.61024305555555558</v>
      </c>
      <c r="C72">
        <v>592</v>
      </c>
      <c r="D72">
        <f t="shared" ref="D72:D127" si="5">B72*24*60</f>
        <v>878.75</v>
      </c>
      <c r="E72">
        <f t="shared" si="4"/>
        <v>589.90692334637288</v>
      </c>
      <c r="F72">
        <f t="shared" ref="F72:F79" si="6">(C72-E72)^2</f>
        <v>4.3809698779589121</v>
      </c>
    </row>
    <row r="73" spans="1:9">
      <c r="A73" s="3">
        <v>41471</v>
      </c>
      <c r="B73" s="4">
        <v>0.61104166666666659</v>
      </c>
      <c r="C73">
        <v>594</v>
      </c>
      <c r="D73">
        <f t="shared" si="5"/>
        <v>879.9</v>
      </c>
      <c r="E73">
        <f t="shared" si="4"/>
        <v>590.4243899603141</v>
      </c>
      <c r="F73">
        <f t="shared" si="6"/>
        <v>12.784987155902591</v>
      </c>
    </row>
    <row r="74" spans="1:9">
      <c r="A74" s="3">
        <v>41471</v>
      </c>
      <c r="B74" s="4">
        <v>0.61184027777777772</v>
      </c>
      <c r="C74">
        <v>593</v>
      </c>
      <c r="D74">
        <f t="shared" si="5"/>
        <v>881.05</v>
      </c>
      <c r="E74">
        <f t="shared" si="4"/>
        <v>590.91413622332402</v>
      </c>
      <c r="F74">
        <f t="shared" si="6"/>
        <v>4.3508276948489764</v>
      </c>
    </row>
    <row r="75" spans="1:9">
      <c r="A75" s="3">
        <v>41471</v>
      </c>
      <c r="B75" s="4">
        <v>0.61263888888888884</v>
      </c>
      <c r="C75">
        <v>598</v>
      </c>
      <c r="D75">
        <f t="shared" si="5"/>
        <v>882.2</v>
      </c>
      <c r="E75">
        <f t="shared" si="4"/>
        <v>591.3776470966252</v>
      </c>
      <c r="F75">
        <f t="shared" si="6"/>
        <v>43.855557976836693</v>
      </c>
    </row>
    <row r="76" spans="1:9">
      <c r="A76" s="3">
        <v>41471</v>
      </c>
      <c r="B76" s="4">
        <v>0.61343749999999997</v>
      </c>
      <c r="C76">
        <v>598</v>
      </c>
      <c r="D76">
        <f t="shared" si="5"/>
        <v>883.35</v>
      </c>
      <c r="E76">
        <f t="shared" si="4"/>
        <v>591.81632799303065</v>
      </c>
      <c r="F76">
        <f t="shared" si="6"/>
        <v>38.237799489776293</v>
      </c>
    </row>
    <row r="77" spans="1:9">
      <c r="A77" s="3">
        <v>41471</v>
      </c>
      <c r="B77" s="4">
        <v>0.61423611111111109</v>
      </c>
      <c r="C77">
        <v>602</v>
      </c>
      <c r="D77">
        <f t="shared" si="5"/>
        <v>884.5</v>
      </c>
      <c r="E77">
        <f t="shared" si="4"/>
        <v>592.23150903830049</v>
      </c>
      <c r="F77">
        <f t="shared" si="6"/>
        <v>95.423415668805077</v>
      </c>
    </row>
    <row r="78" spans="1:9">
      <c r="A78" s="3">
        <v>41471</v>
      </c>
      <c r="B78" s="4">
        <v>0.61503472222222222</v>
      </c>
      <c r="C78">
        <v>600</v>
      </c>
      <c r="D78">
        <f t="shared" si="5"/>
        <v>885.65000000000009</v>
      </c>
      <c r="E78">
        <f t="shared" si="4"/>
        <v>592.62444910422039</v>
      </c>
      <c r="F78">
        <f t="shared" si="6"/>
        <v>54.398751016235423</v>
      </c>
    </row>
    <row r="79" spans="1:9">
      <c r="A79" s="3">
        <v>41471</v>
      </c>
      <c r="B79" s="4">
        <v>0.61583333333333334</v>
      </c>
      <c r="C79">
        <v>604</v>
      </c>
      <c r="D79">
        <f t="shared" si="5"/>
        <v>886.80000000000007</v>
      </c>
      <c r="E79">
        <f t="shared" si="4"/>
        <v>592.99633962563075</v>
      </c>
      <c r="F79">
        <f t="shared" si="6"/>
        <v>121.08054163446396</v>
      </c>
    </row>
    <row r="80" spans="1:9">
      <c r="A80" s="3">
        <v>41471</v>
      </c>
      <c r="B80" s="4">
        <v>0.61663194444444447</v>
      </c>
      <c r="C80">
        <v>599</v>
      </c>
      <c r="D80">
        <f t="shared" si="5"/>
        <v>887.95</v>
      </c>
      <c r="E80">
        <f t="shared" si="4"/>
        <v>593.34830821298033</v>
      </c>
      <c r="H80">
        <f t="shared" ref="H80:H127" si="7">CO2Change2*EXP(-krate2*(D80-Tinit2))+CO2Final</f>
        <v>605.23785364465789</v>
      </c>
      <c r="I80">
        <f>(C80-H80)^2</f>
        <v>38.910818092171709</v>
      </c>
    </row>
    <row r="81" spans="1:9">
      <c r="A81" s="3">
        <v>41471</v>
      </c>
      <c r="B81" s="4">
        <v>0.61743055555555559</v>
      </c>
      <c r="C81">
        <v>578</v>
      </c>
      <c r="D81">
        <f t="shared" si="5"/>
        <v>889.10000000000014</v>
      </c>
      <c r="E81">
        <f t="shared" si="4"/>
        <v>593.68142207135747</v>
      </c>
      <c r="H81">
        <f t="shared" si="7"/>
        <v>580.44160652602</v>
      </c>
      <c r="I81">
        <f t="shared" ref="I81:I127" si="8">(C81-H81)^2</f>
        <v>5.9614424279034317</v>
      </c>
    </row>
    <row r="82" spans="1:9">
      <c r="A82" s="3">
        <v>41471</v>
      </c>
      <c r="B82" s="4">
        <v>0.61822916666666672</v>
      </c>
      <c r="C82">
        <v>554</v>
      </c>
      <c r="D82">
        <f t="shared" si="5"/>
        <v>890.25000000000011</v>
      </c>
      <c r="E82">
        <f t="shared" si="4"/>
        <v>593.9966912363659</v>
      </c>
      <c r="H82">
        <f t="shared" si="7"/>
        <v>557.31917243690339</v>
      </c>
      <c r="I82">
        <f t="shared" si="8"/>
        <v>11.016905665899165</v>
      </c>
    </row>
    <row r="83" spans="1:9">
      <c r="A83" s="3">
        <v>41471</v>
      </c>
      <c r="B83" s="4">
        <v>0.61902777777777784</v>
      </c>
      <c r="C83">
        <v>531</v>
      </c>
      <c r="D83">
        <f t="shared" si="5"/>
        <v>891.40000000000009</v>
      </c>
      <c r="E83">
        <f t="shared" si="4"/>
        <v>594.29507163665698</v>
      </c>
      <c r="H83">
        <f t="shared" si="7"/>
        <v>535.7575645190775</v>
      </c>
      <c r="I83">
        <f t="shared" si="8"/>
        <v>22.634420153185172</v>
      </c>
    </row>
    <row r="84" spans="1:9">
      <c r="A84" s="3">
        <v>41471</v>
      </c>
      <c r="B84" s="4">
        <v>0.61982638888888886</v>
      </c>
      <c r="C84">
        <v>511</v>
      </c>
      <c r="D84">
        <f t="shared" si="5"/>
        <v>892.55</v>
      </c>
      <c r="E84">
        <f t="shared" si="4"/>
        <v>594.57746799240431</v>
      </c>
      <c r="H84">
        <f t="shared" si="7"/>
        <v>515.65142282957277</v>
      </c>
      <c r="I84">
        <f t="shared" si="8"/>
        <v>21.635734339470719</v>
      </c>
    </row>
    <row r="85" spans="1:9">
      <c r="A85" s="3">
        <v>41471</v>
      </c>
      <c r="B85" s="4">
        <v>0.62062499999999998</v>
      </c>
      <c r="C85">
        <v>511</v>
      </c>
      <c r="D85">
        <f t="shared" si="5"/>
        <v>893.69999999999993</v>
      </c>
      <c r="E85">
        <f t="shared" si="4"/>
        <v>594.84473655850866</v>
      </c>
      <c r="H85">
        <f t="shared" si="7"/>
        <v>496.90249950348334</v>
      </c>
      <c r="I85">
        <f t="shared" si="8"/>
        <v>198.73952024928744</v>
      </c>
    </row>
    <row r="86" spans="1:9">
      <c r="A86" s="3">
        <v>41471</v>
      </c>
      <c r="B86" s="4">
        <v>0.62142361111111111</v>
      </c>
      <c r="C86">
        <v>488</v>
      </c>
      <c r="D86">
        <f t="shared" si="5"/>
        <v>894.85</v>
      </c>
      <c r="E86">
        <f t="shared" si="4"/>
        <v>595.09768772085044</v>
      </c>
      <c r="H86">
        <f t="shared" si="7"/>
        <v>479.41917866967736</v>
      </c>
      <c r="I86">
        <f t="shared" si="8"/>
        <v>73.630494702919918</v>
      </c>
    </row>
    <row r="87" spans="1:9">
      <c r="A87" s="3">
        <v>41471</v>
      </c>
      <c r="B87" s="4">
        <v>0.62222222222222223</v>
      </c>
      <c r="C87">
        <v>469</v>
      </c>
      <c r="D87">
        <f t="shared" si="5"/>
        <v>896</v>
      </c>
      <c r="E87">
        <f t="shared" si="4"/>
        <v>595.3370884534645</v>
      </c>
      <c r="H87">
        <f t="shared" si="7"/>
        <v>463.11602877346985</v>
      </c>
      <c r="I87">
        <f t="shared" si="8"/>
        <v>34.621117394634716</v>
      </c>
    </row>
    <row r="88" spans="1:9">
      <c r="A88" s="3">
        <v>41471</v>
      </c>
      <c r="B88" s="4">
        <v>0.62302083333333336</v>
      </c>
      <c r="C88">
        <v>453</v>
      </c>
      <c r="D88">
        <f t="shared" si="5"/>
        <v>897.15000000000009</v>
      </c>
      <c r="E88">
        <f t="shared" si="4"/>
        <v>595.56366464408404</v>
      </c>
      <c r="H88">
        <f t="shared" si="7"/>
        <v>447.91338511870595</v>
      </c>
      <c r="I88">
        <f t="shared" si="8"/>
        <v>25.873650950602119</v>
      </c>
    </row>
    <row r="89" spans="1:9">
      <c r="A89" s="3">
        <v>41471</v>
      </c>
      <c r="B89" s="4">
        <v>0.62381944444444437</v>
      </c>
      <c r="C89">
        <v>439</v>
      </c>
      <c r="D89">
        <f t="shared" si="5"/>
        <v>898.29999999999984</v>
      </c>
      <c r="E89">
        <f t="shared" si="4"/>
        <v>595.7781032951068</v>
      </c>
      <c r="H89">
        <f t="shared" si="7"/>
        <v>433.73696058939407</v>
      </c>
      <c r="I89">
        <f t="shared" si="8"/>
        <v>27.699583837591184</v>
      </c>
    </row>
    <row r="90" spans="1:9">
      <c r="A90" s="3">
        <v>41471</v>
      </c>
      <c r="B90" s="4">
        <v>0.6246180555555555</v>
      </c>
      <c r="C90">
        <v>425</v>
      </c>
      <c r="D90">
        <f t="shared" si="5"/>
        <v>899.44999999999982</v>
      </c>
      <c r="E90">
        <f t="shared" si="4"/>
        <v>595.98105460665784</v>
      </c>
      <c r="H90">
        <f t="shared" si="7"/>
        <v>420.51748264863488</v>
      </c>
      <c r="I90">
        <f t="shared" si="8"/>
        <v>20.092961805289352</v>
      </c>
    </row>
    <row r="91" spans="1:9">
      <c r="A91" s="3">
        <v>41471</v>
      </c>
      <c r="B91" s="4">
        <v>0.62541666666666662</v>
      </c>
      <c r="C91">
        <v>410</v>
      </c>
      <c r="D91">
        <f t="shared" si="5"/>
        <v>900.59999999999991</v>
      </c>
      <c r="E91">
        <f t="shared" si="4"/>
        <v>596.1731339480632</v>
      </c>
      <c r="H91">
        <f t="shared" si="7"/>
        <v>408.19035484113522</v>
      </c>
      <c r="I91">
        <f t="shared" si="8"/>
        <v>3.2748156010027434</v>
      </c>
    </row>
    <row r="92" spans="1:9">
      <c r="A92" s="3">
        <v>41471</v>
      </c>
      <c r="B92" s="4">
        <v>0.62621527777777775</v>
      </c>
      <c r="C92">
        <v>398</v>
      </c>
      <c r="D92">
        <f t="shared" si="5"/>
        <v>901.74999999999989</v>
      </c>
      <c r="E92">
        <f t="shared" si="4"/>
        <v>596.354923723713</v>
      </c>
      <c r="H92">
        <f t="shared" si="7"/>
        <v>396.69534114518024</v>
      </c>
      <c r="I92">
        <f t="shared" si="8"/>
        <v>1.7021347274596161</v>
      </c>
    </row>
    <row r="93" spans="1:9">
      <c r="A93" s="3">
        <v>41471</v>
      </c>
      <c r="B93" s="4">
        <v>0.62701388888888887</v>
      </c>
      <c r="C93">
        <v>387</v>
      </c>
      <c r="D93">
        <f t="shared" si="5"/>
        <v>902.89999999999986</v>
      </c>
      <c r="E93">
        <f t="shared" si="4"/>
        <v>596.52697513897203</v>
      </c>
      <c r="H93">
        <f t="shared" si="7"/>
        <v>385.976271631695</v>
      </c>
      <c r="I93">
        <f t="shared" si="8"/>
        <v>1.0480197720724196</v>
      </c>
    </row>
    <row r="94" spans="1:9">
      <c r="A94" s="3">
        <v>41471</v>
      </c>
      <c r="B94" s="4">
        <v>0.6278125</v>
      </c>
      <c r="C94">
        <v>378</v>
      </c>
      <c r="D94">
        <f t="shared" si="5"/>
        <v>904.05</v>
      </c>
      <c r="E94">
        <f t="shared" si="4"/>
        <v>596.68980987149109</v>
      </c>
      <c r="H94">
        <f t="shared" si="7"/>
        <v>375.98076799211509</v>
      </c>
      <c r="I94">
        <f t="shared" si="8"/>
        <v>4.0772979016669222</v>
      </c>
    </row>
    <row r="95" spans="1:9">
      <c r="A95" s="3">
        <v>41471</v>
      </c>
      <c r="B95" s="4">
        <v>0.62861111111111112</v>
      </c>
      <c r="C95">
        <v>370</v>
      </c>
      <c r="D95">
        <f t="shared" si="5"/>
        <v>905.19999999999993</v>
      </c>
      <c r="E95">
        <f t="shared" si="4"/>
        <v>596.84392165298755</v>
      </c>
      <c r="H95">
        <f t="shared" si="7"/>
        <v>366.65998759385911</v>
      </c>
      <c r="I95">
        <f t="shared" si="8"/>
        <v>11.155682873175031</v>
      </c>
    </row>
    <row r="96" spans="1:9">
      <c r="A96" s="3">
        <v>41471</v>
      </c>
      <c r="B96" s="4">
        <v>0.62940972222222225</v>
      </c>
      <c r="C96">
        <v>359</v>
      </c>
      <c r="D96">
        <f t="shared" si="5"/>
        <v>906.35</v>
      </c>
      <c r="E96">
        <f t="shared" si="4"/>
        <v>596.98977776629067</v>
      </c>
      <c r="H96">
        <f t="shared" si="7"/>
        <v>357.96838481273295</v>
      </c>
      <c r="I96">
        <f t="shared" si="8"/>
        <v>1.0642298946000313</v>
      </c>
    </row>
    <row r="97" spans="1:9">
      <c r="A97" s="3">
        <v>41471</v>
      </c>
      <c r="B97" s="4">
        <v>0.63020833333333337</v>
      </c>
      <c r="C97">
        <v>349</v>
      </c>
      <c r="D97">
        <f t="shared" si="5"/>
        <v>907.5</v>
      </c>
      <c r="E97">
        <f t="shared" si="4"/>
        <v>597.12782046219218</v>
      </c>
      <c r="H97">
        <f t="shared" si="7"/>
        <v>349.86348847604847</v>
      </c>
      <c r="I97">
        <f t="shared" si="8"/>
        <v>0.74561234826851563</v>
      </c>
    </row>
    <row r="98" spans="1:9">
      <c r="A98" s="3">
        <v>41471</v>
      </c>
      <c r="B98" s="4">
        <v>0.6310069444444445</v>
      </c>
      <c r="C98">
        <v>332</v>
      </c>
      <c r="D98">
        <f t="shared" si="5"/>
        <v>908.65</v>
      </c>
      <c r="E98">
        <f t="shared" si="4"/>
        <v>597.25846830039472</v>
      </c>
      <c r="H98">
        <f t="shared" si="7"/>
        <v>342.30569432891457</v>
      </c>
      <c r="I98">
        <f t="shared" si="8"/>
        <v>106.20733560102191</v>
      </c>
    </row>
    <row r="99" spans="1:9">
      <c r="A99" s="3">
        <v>41471</v>
      </c>
      <c r="B99" s="4">
        <v>0.63180555555555562</v>
      </c>
      <c r="C99">
        <v>315</v>
      </c>
      <c r="D99">
        <f t="shared" si="5"/>
        <v>909.80000000000007</v>
      </c>
      <c r="E99">
        <f t="shared" si="4"/>
        <v>597.38211741863006</v>
      </c>
      <c r="H99">
        <f t="shared" si="7"/>
        <v>335.2580715096172</v>
      </c>
      <c r="I99">
        <f t="shared" si="8"/>
        <v>410.38946128876393</v>
      </c>
    </row>
    <row r="100" spans="1:9">
      <c r="A100" s="3">
        <v>41471</v>
      </c>
      <c r="B100" s="4">
        <v>0.63260416666666663</v>
      </c>
      <c r="C100">
        <v>315</v>
      </c>
      <c r="D100">
        <f t="shared" si="5"/>
        <v>910.94999999999993</v>
      </c>
      <c r="E100">
        <f t="shared" si="4"/>
        <v>597.49914273378806</v>
      </c>
      <c r="H100">
        <f t="shared" si="7"/>
        <v>328.68618208842918</v>
      </c>
      <c r="I100">
        <f t="shared" si="8"/>
        <v>187.31158015763964</v>
      </c>
    </row>
    <row r="101" spans="1:9">
      <c r="A101" s="3">
        <v>41471</v>
      </c>
      <c r="B101" s="4">
        <v>0.63340277777777776</v>
      </c>
      <c r="C101">
        <v>315</v>
      </c>
      <c r="D101">
        <f t="shared" si="5"/>
        <v>912.1</v>
      </c>
      <c r="E101">
        <f t="shared" si="4"/>
        <v>597.60989907870407</v>
      </c>
      <c r="H101">
        <f t="shared" si="7"/>
        <v>322.5579127880232</v>
      </c>
      <c r="I101">
        <f t="shared" si="8"/>
        <v>57.122045711364656</v>
      </c>
    </row>
    <row r="102" spans="1:9">
      <c r="A102" s="3">
        <v>41471</v>
      </c>
      <c r="B102" s="4">
        <v>0.63420138888888888</v>
      </c>
      <c r="C102">
        <v>309</v>
      </c>
      <c r="D102">
        <f t="shared" si="5"/>
        <v>913.25</v>
      </c>
      <c r="E102">
        <f t="shared" si="4"/>
        <v>597.71472227804838</v>
      </c>
      <c r="H102">
        <f t="shared" si="7"/>
        <v>316.84331806322371</v>
      </c>
      <c r="I102">
        <f t="shared" si="8"/>
        <v>61.517638240891259</v>
      </c>
    </row>
    <row r="103" spans="1:9">
      <c r="A103" s="3">
        <v>41471</v>
      </c>
      <c r="B103" s="4">
        <v>0.63500000000000001</v>
      </c>
      <c r="C103">
        <v>304</v>
      </c>
      <c r="D103">
        <f t="shared" si="5"/>
        <v>914.4</v>
      </c>
      <c r="E103">
        <f t="shared" ref="E103:E134" si="9">CO2Init+CO2Change*(1-EXP(-krate*(D103-Tinit)))</f>
        <v>597.81393016658183</v>
      </c>
      <c r="H103">
        <f t="shared" si="7"/>
        <v>311.51447377327935</v>
      </c>
      <c r="I103">
        <f t="shared" si="8"/>
        <v>56.467316089303175</v>
      </c>
    </row>
    <row r="104" spans="1:9">
      <c r="A104" s="3">
        <v>41471</v>
      </c>
      <c r="B104" s="4">
        <v>0.63579861111111113</v>
      </c>
      <c r="C104">
        <v>306</v>
      </c>
      <c r="D104">
        <f t="shared" si="5"/>
        <v>915.55000000000007</v>
      </c>
      <c r="E104">
        <f t="shared" si="9"/>
        <v>597.90782355286285</v>
      </c>
      <c r="H104">
        <f t="shared" si="7"/>
        <v>306.5453407316582</v>
      </c>
      <c r="I104">
        <f t="shared" si="8"/>
        <v>0.29739651360550112</v>
      </c>
    </row>
    <row r="105" spans="1:9">
      <c r="A105" s="3">
        <v>41471</v>
      </c>
      <c r="B105" s="4">
        <v>0.63659722222222215</v>
      </c>
      <c r="C105">
        <v>302</v>
      </c>
      <c r="D105">
        <f t="shared" si="5"/>
        <v>916.69999999999993</v>
      </c>
      <c r="E105">
        <f t="shared" si="9"/>
        <v>597.99668713133076</v>
      </c>
      <c r="H105">
        <f t="shared" si="7"/>
        <v>301.91163746659589</v>
      </c>
      <c r="I105">
        <f t="shared" si="8"/>
        <v>7.8079373095921887E-3</v>
      </c>
    </row>
    <row r="106" spans="1:9">
      <c r="A106" s="3">
        <v>41471</v>
      </c>
      <c r="B106" s="4">
        <v>0.63739583333333327</v>
      </c>
      <c r="C106">
        <v>301</v>
      </c>
      <c r="D106">
        <f t="shared" si="5"/>
        <v>917.84999999999991</v>
      </c>
      <c r="E106">
        <f t="shared" si="9"/>
        <v>598.08079034552816</v>
      </c>
      <c r="H106">
        <f t="shared" si="7"/>
        <v>297.59072157064088</v>
      </c>
      <c r="I106">
        <f t="shared" si="8"/>
        <v>11.623179408893384</v>
      </c>
    </row>
    <row r="107" spans="1:9">
      <c r="A107" s="3">
        <v>41471</v>
      </c>
      <c r="B107" s="4">
        <v>0.6381944444444444</v>
      </c>
      <c r="C107">
        <v>297</v>
      </c>
      <c r="D107">
        <f t="shared" si="5"/>
        <v>919</v>
      </c>
      <c r="E107">
        <f t="shared" si="9"/>
        <v>598.16038820508197</v>
      </c>
      <c r="H107">
        <f t="shared" si="7"/>
        <v>293.56147905943214</v>
      </c>
      <c r="I107">
        <f t="shared" si="8"/>
        <v>11.823426258723648</v>
      </c>
    </row>
    <row r="108" spans="1:9">
      <c r="A108" s="3">
        <v>41471</v>
      </c>
      <c r="B108" s="4">
        <v>0.63899305555555552</v>
      </c>
      <c r="C108">
        <v>289</v>
      </c>
      <c r="D108">
        <f t="shared" si="5"/>
        <v>920.15</v>
      </c>
      <c r="E108">
        <f t="shared" si="9"/>
        <v>598.23572205891878</v>
      </c>
      <c r="H108">
        <f t="shared" si="7"/>
        <v>289.80422119904955</v>
      </c>
      <c r="I108">
        <f t="shared" si="8"/>
        <v>0.64677173700069635</v>
      </c>
    </row>
    <row r="109" spans="1:9">
      <c r="A109" s="3">
        <v>41471</v>
      </c>
      <c r="B109" s="4">
        <v>0.63979166666666665</v>
      </c>
      <c r="C109">
        <v>290</v>
      </c>
      <c r="D109">
        <f t="shared" si="5"/>
        <v>921.30000000000007</v>
      </c>
      <c r="E109">
        <f t="shared" si="9"/>
        <v>598.3070203270596</v>
      </c>
      <c r="H109">
        <f t="shared" si="7"/>
        <v>286.30058829779381</v>
      </c>
      <c r="I109">
        <f t="shared" si="8"/>
        <v>13.68564694242011</v>
      </c>
    </row>
    <row r="110" spans="1:9">
      <c r="A110" s="3">
        <v>41471</v>
      </c>
      <c r="B110" s="4">
        <v>0.64059027777777777</v>
      </c>
      <c r="C110">
        <v>286</v>
      </c>
      <c r="D110">
        <f t="shared" si="5"/>
        <v>922.45</v>
      </c>
      <c r="E110">
        <f t="shared" si="9"/>
        <v>598.37449919321307</v>
      </c>
      <c r="H110">
        <f t="shared" si="7"/>
        <v>283.03345999228281</v>
      </c>
      <c r="I110">
        <f t="shared" si="8"/>
        <v>8.8003596173866772</v>
      </c>
    </row>
    <row r="111" spans="1:9">
      <c r="A111" s="3">
        <v>41471</v>
      </c>
      <c r="B111" s="4">
        <v>0.6413888888888889</v>
      </c>
      <c r="C111">
        <v>285</v>
      </c>
      <c r="D111">
        <f t="shared" si="5"/>
        <v>923.6</v>
      </c>
      <c r="E111">
        <f t="shared" si="9"/>
        <v>598.4383632602669</v>
      </c>
      <c r="H111">
        <f t="shared" si="7"/>
        <v>279.98687158947206</v>
      </c>
      <c r="I111">
        <f t="shared" si="8"/>
        <v>25.131456460442397</v>
      </c>
    </row>
    <row r="112" spans="1:9">
      <c r="A112" s="3">
        <v>41471</v>
      </c>
      <c r="B112" s="4">
        <v>0.64218750000000002</v>
      </c>
      <c r="C112">
        <v>282</v>
      </c>
      <c r="D112">
        <f t="shared" si="5"/>
        <v>924.75000000000011</v>
      </c>
      <c r="E112">
        <f t="shared" si="9"/>
        <v>598.49880617066435</v>
      </c>
      <c r="H112">
        <f t="shared" si="7"/>
        <v>277.14593605581535</v>
      </c>
      <c r="I112">
        <f t="shared" si="8"/>
        <v>23.561936774233395</v>
      </c>
    </row>
    <row r="113" spans="1:9">
      <c r="A113" s="3">
        <v>41471</v>
      </c>
      <c r="B113" s="4">
        <v>0.64298611111111115</v>
      </c>
      <c r="C113">
        <v>281</v>
      </c>
      <c r="D113">
        <f t="shared" si="5"/>
        <v>925.90000000000009</v>
      </c>
      <c r="E113">
        <f t="shared" si="9"/>
        <v>598.55601119354924</v>
      </c>
      <c r="H113">
        <f t="shared" si="7"/>
        <v>274.49677127236578</v>
      </c>
      <c r="I113">
        <f t="shared" si="8"/>
        <v>42.291983883927038</v>
      </c>
    </row>
    <row r="114" spans="1:9">
      <c r="A114" s="3">
        <v>41471</v>
      </c>
      <c r="B114" s="4">
        <v>0.64378472222222227</v>
      </c>
      <c r="C114">
        <v>277</v>
      </c>
      <c r="D114">
        <f t="shared" si="5"/>
        <v>927.05000000000018</v>
      </c>
      <c r="E114">
        <f t="shared" si="9"/>
        <v>598.61015178045545</v>
      </c>
      <c r="H114">
        <f t="shared" si="7"/>
        <v>272.02643220034992</v>
      </c>
      <c r="I114">
        <f t="shared" si="8"/>
        <v>24.736376657716178</v>
      </c>
    </row>
    <row r="115" spans="1:9">
      <c r="A115" s="3">
        <v>41471</v>
      </c>
      <c r="B115" s="4">
        <v>0.6445833333333334</v>
      </c>
      <c r="C115">
        <v>272</v>
      </c>
      <c r="D115">
        <f t="shared" si="5"/>
        <v>928.20000000000016</v>
      </c>
      <c r="E115">
        <f t="shared" si="9"/>
        <v>598.66139209123151</v>
      </c>
      <c r="H115">
        <f t="shared" si="7"/>
        <v>269.72284762575026</v>
      </c>
      <c r="I115">
        <f t="shared" si="8"/>
        <v>5.1854229355512187</v>
      </c>
    </row>
    <row r="116" spans="1:9">
      <c r="A116" s="3">
        <v>41471</v>
      </c>
      <c r="B116" s="4">
        <v>0.64538194444444441</v>
      </c>
      <c r="C116">
        <v>271</v>
      </c>
      <c r="D116">
        <f t="shared" si="5"/>
        <v>929.34999999999991</v>
      </c>
      <c r="E116">
        <f t="shared" si="9"/>
        <v>598.70988749178855</v>
      </c>
      <c r="H116">
        <f t="shared" si="7"/>
        <v>267.57476117379497</v>
      </c>
      <c r="I116">
        <f t="shared" si="8"/>
        <v>11.732261016542424</v>
      </c>
    </row>
    <row r="117" spans="1:9">
      <c r="A117" s="3">
        <v>41471</v>
      </c>
      <c r="B117" s="4">
        <v>0.64618055555555554</v>
      </c>
      <c r="C117">
        <v>268</v>
      </c>
      <c r="D117">
        <f t="shared" si="5"/>
        <v>930.5</v>
      </c>
      <c r="E117">
        <f t="shared" si="9"/>
        <v>598.75578502518715</v>
      </c>
      <c r="H117">
        <f t="shared" si="7"/>
        <v>265.57167630512754</v>
      </c>
      <c r="I117">
        <f t="shared" si="8"/>
        <v>5.8967559670790397</v>
      </c>
    </row>
    <row r="118" spans="1:9">
      <c r="A118" s="3">
        <v>41471</v>
      </c>
      <c r="B118" s="4">
        <v>0.64697916666666666</v>
      </c>
      <c r="C118">
        <v>267</v>
      </c>
      <c r="D118">
        <f t="shared" si="5"/>
        <v>931.65</v>
      </c>
      <c r="E118">
        <f t="shared" si="9"/>
        <v>598.79922385748603</v>
      </c>
      <c r="H118">
        <f t="shared" si="7"/>
        <v>263.70380502488632</v>
      </c>
      <c r="I118">
        <f t="shared" si="8"/>
        <v>10.864901313964664</v>
      </c>
    </row>
    <row r="119" spans="1:9">
      <c r="A119" s="3">
        <v>41471</v>
      </c>
      <c r="B119" s="4">
        <v>0.64777777777777779</v>
      </c>
      <c r="C119">
        <v>264</v>
      </c>
      <c r="D119">
        <f t="shared" si="5"/>
        <v>932.8</v>
      </c>
      <c r="E119">
        <f t="shared" si="9"/>
        <v>598.84033569970893</v>
      </c>
      <c r="H119">
        <f t="shared" si="7"/>
        <v>261.96202005405206</v>
      </c>
      <c r="I119">
        <f t="shared" si="8"/>
        <v>4.153362260085963</v>
      </c>
    </row>
    <row r="120" spans="1:9">
      <c r="A120" s="3">
        <v>41471</v>
      </c>
      <c r="B120" s="4">
        <v>0.64857638888888891</v>
      </c>
      <c r="C120">
        <v>261</v>
      </c>
      <c r="D120">
        <f t="shared" si="5"/>
        <v>933.95</v>
      </c>
      <c r="E120">
        <f t="shared" si="9"/>
        <v>598.8792452072048</v>
      </c>
      <c r="H120">
        <f t="shared" si="7"/>
        <v>260.33781022936193</v>
      </c>
      <c r="I120">
        <f t="shared" si="8"/>
        <v>0.43849529233769319</v>
      </c>
    </row>
    <row r="121" spans="1:9">
      <c r="A121" s="3">
        <v>41471</v>
      </c>
      <c r="B121" s="4">
        <v>0.64937500000000004</v>
      </c>
      <c r="C121">
        <v>259</v>
      </c>
      <c r="D121">
        <f t="shared" si="5"/>
        <v>935.1</v>
      </c>
      <c r="E121">
        <f t="shared" si="9"/>
        <v>598.91607035761706</v>
      </c>
      <c r="H121">
        <f t="shared" si="7"/>
        <v>258.8232389138476</v>
      </c>
      <c r="I121">
        <f t="shared" si="8"/>
        <v>3.1244481577774857E-2</v>
      </c>
    </row>
    <row r="122" spans="1:9">
      <c r="A122" s="3">
        <v>41471</v>
      </c>
      <c r="B122" s="4">
        <v>0.65017361111111105</v>
      </c>
      <c r="C122">
        <v>257</v>
      </c>
      <c r="D122">
        <f t="shared" si="5"/>
        <v>936.24999999999989</v>
      </c>
      <c r="E122">
        <f t="shared" si="9"/>
        <v>598.95092280860285</v>
      </c>
      <c r="H122">
        <f t="shared" si="7"/>
        <v>257.41090521477247</v>
      </c>
      <c r="I122">
        <f t="shared" si="8"/>
        <v>0.16884309552720941</v>
      </c>
    </row>
    <row r="123" spans="1:9">
      <c r="A123" s="3">
        <v>41471</v>
      </c>
      <c r="B123" s="4">
        <v>0.65097222222222217</v>
      </c>
      <c r="C123">
        <v>252</v>
      </c>
      <c r="D123">
        <f t="shared" si="5"/>
        <v>937.39999999999986</v>
      </c>
      <c r="E123">
        <f t="shared" si="9"/>
        <v>598.98390823639124</v>
      </c>
      <c r="H123">
        <f t="shared" si="7"/>
        <v>256.09390781946246</v>
      </c>
      <c r="I123">
        <f t="shared" si="8"/>
        <v>16.76008123425586</v>
      </c>
    </row>
    <row r="124" spans="1:9">
      <c r="A124" s="3">
        <v>41471</v>
      </c>
      <c r="B124" s="4">
        <v>0.6517708333333333</v>
      </c>
      <c r="C124">
        <v>253</v>
      </c>
      <c r="D124">
        <f t="shared" si="5"/>
        <v>938.55</v>
      </c>
      <c r="E124">
        <f t="shared" si="9"/>
        <v>599.01512665620396</v>
      </c>
      <c r="H124">
        <f t="shared" si="7"/>
        <v>254.86581127231557</v>
      </c>
      <c r="I124">
        <f t="shared" si="8"/>
        <v>3.4812517038998396</v>
      </c>
    </row>
    <row r="125" spans="1:9">
      <c r="A125" s="3">
        <v>41471</v>
      </c>
      <c r="B125" s="4">
        <v>0.65256944444444442</v>
      </c>
      <c r="C125">
        <v>250</v>
      </c>
      <c r="D125">
        <f t="shared" si="5"/>
        <v>939.69999999999993</v>
      </c>
      <c r="E125">
        <f t="shared" si="9"/>
        <v>599.04467272551256</v>
      </c>
      <c r="H125">
        <f t="shared" si="7"/>
        <v>253.72061452820301</v>
      </c>
      <c r="I125">
        <f t="shared" si="8"/>
        <v>13.842972467475343</v>
      </c>
    </row>
    <row r="126" spans="1:9">
      <c r="A126" s="3">
        <v>41471</v>
      </c>
      <c r="B126" s="4">
        <v>0.65336805555555555</v>
      </c>
      <c r="C126">
        <v>252</v>
      </c>
      <c r="D126">
        <f t="shared" si="5"/>
        <v>940.84999999999991</v>
      </c>
      <c r="E126">
        <f t="shared" si="9"/>
        <v>599.07263603104889</v>
      </c>
      <c r="H126">
        <f t="shared" si="7"/>
        <v>252.65272162859912</v>
      </c>
      <c r="I126">
        <f t="shared" si="8"/>
        <v>0.42604552444109334</v>
      </c>
    </row>
    <row r="127" spans="1:9">
      <c r="A127" s="3">
        <v>41471</v>
      </c>
      <c r="B127" s="4">
        <v>0.65416666666666667</v>
      </c>
      <c r="C127">
        <v>250</v>
      </c>
      <c r="D127">
        <f t="shared" si="5"/>
        <v>942</v>
      </c>
      <c r="E127">
        <f t="shared" si="9"/>
        <v>599.09910136044186</v>
      </c>
      <c r="H127">
        <f t="shared" si="7"/>
        <v>251.65691435715235</v>
      </c>
      <c r="I127">
        <f t="shared" si="8"/>
        <v>2.7453651869375704</v>
      </c>
    </row>
  </sheetData>
  <mergeCells count="1">
    <mergeCell ref="A5:C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</vt:i4>
      </vt:variant>
    </vt:vector>
  </HeadingPairs>
  <TitlesOfParts>
    <vt:vector size="12" baseType="lpstr">
      <vt:lpstr>Sheet1</vt:lpstr>
      <vt:lpstr>Sheet2</vt:lpstr>
      <vt:lpstr>Sheet3</vt:lpstr>
      <vt:lpstr>CO2Change</vt:lpstr>
      <vt:lpstr>CO2Change2</vt:lpstr>
      <vt:lpstr>CO2Final</vt:lpstr>
      <vt:lpstr>CO2Init</vt:lpstr>
      <vt:lpstr>krate</vt:lpstr>
      <vt:lpstr>krate2</vt:lpstr>
      <vt:lpstr>SumSq</vt:lpstr>
      <vt:lpstr>Tinit</vt:lpstr>
      <vt:lpstr>Tinit2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2013-07-17T14:10:47Z</dcterms:modified>
</cp:coreProperties>
</file>