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1475" windowHeight="10035"/>
  </bookViews>
  <sheets>
    <sheet name="Sensing Code" sheetId="2" r:id="rId1"/>
    <sheet name="Sleep Code " sheetId="3" r:id="rId2"/>
  </sheets>
  <calcPr calcId="145621"/>
</workbook>
</file>

<file path=xl/calcChain.xml><?xml version="1.0" encoding="utf-8"?>
<calcChain xmlns="http://schemas.openxmlformats.org/spreadsheetml/2006/main">
  <c r="H23" i="2" l="1"/>
  <c r="H21" i="2"/>
  <c r="H19" i="2"/>
  <c r="H17" i="2"/>
  <c r="H8" i="2"/>
  <c r="D9" i="2"/>
  <c r="F9" i="2" s="1"/>
  <c r="I9" i="2" s="1"/>
  <c r="D16" i="2"/>
  <c r="F16" i="2" s="1"/>
  <c r="I16" i="2" s="1"/>
  <c r="D17" i="2"/>
  <c r="F17" i="2" s="1"/>
  <c r="F15" i="2"/>
  <c r="I15" i="2" s="1"/>
  <c r="D23" i="2"/>
  <c r="F23" i="2" s="1"/>
  <c r="D22" i="2"/>
  <c r="F22" i="2" s="1"/>
  <c r="I22" i="2" s="1"/>
  <c r="D21" i="2"/>
  <c r="F21" i="2" s="1"/>
  <c r="D20" i="2"/>
  <c r="F20" i="2" s="1"/>
  <c r="I20" i="2" s="1"/>
  <c r="D19" i="2"/>
  <c r="F19" i="2" s="1"/>
  <c r="I19" i="2" s="1"/>
  <c r="D18" i="2"/>
  <c r="F18" i="2" s="1"/>
  <c r="I18" i="2" s="1"/>
  <c r="D13" i="2"/>
  <c r="E13" i="2" s="1"/>
  <c r="D11" i="2"/>
  <c r="E11" i="2" s="1"/>
  <c r="D10" i="2"/>
  <c r="F10" i="2" s="1"/>
  <c r="I10" i="2" s="1"/>
  <c r="D8" i="2"/>
  <c r="F8" i="2" s="1"/>
  <c r="F7" i="2"/>
  <c r="I7" i="2" s="1"/>
  <c r="I23" i="2" l="1"/>
  <c r="I21" i="2"/>
  <c r="I8" i="2"/>
  <c r="I17" i="2"/>
  <c r="D14" i="2"/>
  <c r="F14" i="2" s="1"/>
  <c r="I14" i="2" s="1"/>
  <c r="F13" i="2"/>
  <c r="I13" i="2" s="1"/>
  <c r="F11" i="2"/>
  <c r="I11" i="2" s="1"/>
  <c r="D12" i="2"/>
  <c r="F12" i="2" s="1"/>
  <c r="I12" i="2" s="1"/>
  <c r="I24" i="2" l="1"/>
</calcChain>
</file>

<file path=xl/sharedStrings.xml><?xml version="1.0" encoding="utf-8"?>
<sst xmlns="http://schemas.openxmlformats.org/spreadsheetml/2006/main" count="35" uniqueCount="18">
  <si>
    <t xml:space="preserve">start time </t>
  </si>
  <si>
    <t xml:space="preserve">end time </t>
  </si>
  <si>
    <t>total time</t>
  </si>
  <si>
    <t>45/150</t>
  </si>
  <si>
    <t>Pump on</t>
  </si>
  <si>
    <t>38/184</t>
  </si>
  <si>
    <t>Miliamps</t>
  </si>
  <si>
    <t>Jeenode on</t>
  </si>
  <si>
    <t>oscillates between CO2 Light Flashing</t>
  </si>
  <si>
    <t xml:space="preserve">Stand by… too much power used </t>
  </si>
  <si>
    <t>Joules</t>
  </si>
  <si>
    <t xml:space="preserve">Total </t>
  </si>
  <si>
    <t xml:space="preserve">Loop repeats </t>
  </si>
  <si>
    <t>Multi meter in line with battery and recorded during normal oporating code.</t>
  </si>
  <si>
    <t>Tested sleep mode</t>
  </si>
  <si>
    <t>Found that active Jeenode took 12.8</t>
  </si>
  <si>
    <t>Asleep Jeenode 5.5</t>
  </si>
  <si>
    <t>seconds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</si>
</sst>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" fontId="0" fillId="2" borderId="0" xfId="0" applyNumberFormat="1" applyFill="1"/>
    <xf numFmtId="0" fontId="0" fillId="2" borderId="1" xfId="0" applyFill="1" applyBorder="1"/>
    <xf numFmtId="0" fontId="0" fillId="2" borderId="1" xfId="0" applyFill="1" applyBorder="1" applyAlignment="1">
      <alignment vertical="center"/>
    </xf>
    <xf numFmtId="1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C31" sqref="C31"/>
    </sheetView>
  </sheetViews>
  <sheetFormatPr defaultRowHeight="15" x14ac:dyDescent="0.25"/>
  <cols>
    <col min="2" max="2" width="35" bestFit="1" customWidth="1"/>
    <col min="9" max="9" width="9.140625" style="1"/>
  </cols>
  <sheetData>
    <row r="1" spans="1:10" x14ac:dyDescent="0.25">
      <c r="B1" s="2">
        <v>42213</v>
      </c>
    </row>
    <row r="2" spans="1:10" x14ac:dyDescent="0.25">
      <c r="B2" t="s">
        <v>13</v>
      </c>
    </row>
    <row r="4" spans="1:10" x14ac:dyDescent="0.25">
      <c r="A4" s="3"/>
      <c r="B4" s="3"/>
      <c r="C4" s="3"/>
      <c r="D4" s="3"/>
      <c r="E4" s="3"/>
      <c r="F4" s="3"/>
      <c r="G4" s="3"/>
      <c r="H4" s="3"/>
      <c r="I4" s="4"/>
      <c r="J4" s="3"/>
    </row>
    <row r="5" spans="1:10" x14ac:dyDescent="0.25">
      <c r="A5" s="3"/>
      <c r="B5" s="5"/>
      <c r="C5" s="5"/>
      <c r="D5" s="5" t="s">
        <v>17</v>
      </c>
      <c r="E5" s="5" t="s">
        <v>17</v>
      </c>
      <c r="F5" s="5"/>
      <c r="G5" s="3"/>
      <c r="H5" s="3"/>
      <c r="I5" s="4"/>
      <c r="J5" s="3"/>
    </row>
    <row r="6" spans="1:10" x14ac:dyDescent="0.25">
      <c r="A6" s="3"/>
      <c r="B6" s="5"/>
      <c r="C6" s="6" t="s">
        <v>6</v>
      </c>
      <c r="D6" s="5" t="s">
        <v>0</v>
      </c>
      <c r="E6" s="5" t="s">
        <v>1</v>
      </c>
      <c r="F6" s="5" t="s">
        <v>2</v>
      </c>
      <c r="G6" s="3"/>
      <c r="H6" s="6"/>
      <c r="I6" s="7" t="s">
        <v>10</v>
      </c>
      <c r="J6" s="3"/>
    </row>
    <row r="7" spans="1:10" x14ac:dyDescent="0.25">
      <c r="A7" s="3"/>
      <c r="B7" s="5" t="s">
        <v>7</v>
      </c>
      <c r="C7" s="6">
        <v>12.5</v>
      </c>
      <c r="D7" s="5">
        <v>0</v>
      </c>
      <c r="E7" s="5">
        <v>10</v>
      </c>
      <c r="F7" s="5">
        <f>E7-D7</f>
        <v>10</v>
      </c>
      <c r="G7" s="3"/>
      <c r="H7" s="6">
        <v>12.5</v>
      </c>
      <c r="I7" s="7">
        <f>F7*H7/1000*9</f>
        <v>1.125</v>
      </c>
      <c r="J7" s="3"/>
    </row>
    <row r="8" spans="1:10" x14ac:dyDescent="0.25">
      <c r="A8" s="3"/>
      <c r="B8" s="5" t="s">
        <v>8</v>
      </c>
      <c r="C8" s="5" t="s">
        <v>3</v>
      </c>
      <c r="D8" s="5">
        <f>E7</f>
        <v>10</v>
      </c>
      <c r="E8" s="5">
        <v>20</v>
      </c>
      <c r="F8" s="5">
        <f t="shared" ref="F8:F22" si="0">E8-D8</f>
        <v>10</v>
      </c>
      <c r="G8" s="3"/>
      <c r="H8" s="5">
        <f>(45+150)/2</f>
        <v>97.5</v>
      </c>
      <c r="I8" s="7">
        <f>F8*H8/1000*9</f>
        <v>8.7750000000000004</v>
      </c>
      <c r="J8" s="3"/>
    </row>
    <row r="9" spans="1:10" x14ac:dyDescent="0.25">
      <c r="A9" s="3"/>
      <c r="B9" s="5" t="s">
        <v>4</v>
      </c>
      <c r="C9" s="6">
        <v>150</v>
      </c>
      <c r="D9" s="5">
        <f>E8</f>
        <v>20</v>
      </c>
      <c r="E9" s="5">
        <v>25</v>
      </c>
      <c r="F9" s="5">
        <f t="shared" si="0"/>
        <v>5</v>
      </c>
      <c r="G9" s="3"/>
      <c r="H9" s="6">
        <v>150</v>
      </c>
      <c r="I9" s="7">
        <f>F9*H9/1000*9</f>
        <v>6.75</v>
      </c>
      <c r="J9" s="3"/>
    </row>
    <row r="10" spans="1:10" x14ac:dyDescent="0.25">
      <c r="A10" s="3"/>
      <c r="B10" s="5" t="s">
        <v>9</v>
      </c>
      <c r="C10" s="5">
        <v>38</v>
      </c>
      <c r="D10" s="5">
        <f>E9</f>
        <v>25</v>
      </c>
      <c r="E10" s="5">
        <v>200</v>
      </c>
      <c r="F10" s="5">
        <f t="shared" si="0"/>
        <v>175</v>
      </c>
      <c r="G10" s="3"/>
      <c r="H10" s="5">
        <v>38</v>
      </c>
      <c r="I10" s="7">
        <f>F10*H10/1000*9</f>
        <v>59.85</v>
      </c>
      <c r="J10" s="3"/>
    </row>
    <row r="11" spans="1:10" x14ac:dyDescent="0.25">
      <c r="A11" s="3"/>
      <c r="B11" s="5" t="s">
        <v>4</v>
      </c>
      <c r="C11" s="5">
        <v>150</v>
      </c>
      <c r="D11" s="5">
        <f t="shared" ref="D11:D23" si="1">E10</f>
        <v>200</v>
      </c>
      <c r="E11" s="5">
        <f>D11+5</f>
        <v>205</v>
      </c>
      <c r="F11" s="5">
        <f t="shared" si="0"/>
        <v>5</v>
      </c>
      <c r="G11" s="3"/>
      <c r="H11" s="5">
        <v>150</v>
      </c>
      <c r="I11" s="7">
        <f>F11*H11/1000*9</f>
        <v>6.75</v>
      </c>
      <c r="J11" s="3"/>
    </row>
    <row r="12" spans="1:10" x14ac:dyDescent="0.25">
      <c r="A12" s="3"/>
      <c r="B12" s="5" t="s">
        <v>9</v>
      </c>
      <c r="C12" s="5">
        <v>38</v>
      </c>
      <c r="D12" s="5">
        <f t="shared" si="1"/>
        <v>205</v>
      </c>
      <c r="E12" s="5">
        <v>380</v>
      </c>
      <c r="F12" s="5">
        <f t="shared" si="0"/>
        <v>175</v>
      </c>
      <c r="G12" s="3"/>
      <c r="H12" s="5">
        <v>38</v>
      </c>
      <c r="I12" s="7">
        <f>F12*H12/1000*9</f>
        <v>59.85</v>
      </c>
      <c r="J12" s="3"/>
    </row>
    <row r="13" spans="1:10" x14ac:dyDescent="0.25">
      <c r="A13" s="3"/>
      <c r="B13" s="5" t="s">
        <v>4</v>
      </c>
      <c r="C13" s="5">
        <v>150</v>
      </c>
      <c r="D13" s="5">
        <f t="shared" si="1"/>
        <v>380</v>
      </c>
      <c r="E13" s="5">
        <f>D13+5</f>
        <v>385</v>
      </c>
      <c r="F13" s="5">
        <f t="shared" si="0"/>
        <v>5</v>
      </c>
      <c r="G13" s="3"/>
      <c r="H13" s="5">
        <v>150</v>
      </c>
      <c r="I13" s="7">
        <f>F13*H13/1000*9</f>
        <v>6.75</v>
      </c>
      <c r="J13" s="3"/>
    </row>
    <row r="14" spans="1:10" x14ac:dyDescent="0.25">
      <c r="A14" s="3"/>
      <c r="B14" s="5" t="s">
        <v>9</v>
      </c>
      <c r="C14" s="5">
        <v>38</v>
      </c>
      <c r="D14" s="5">
        <f>E13</f>
        <v>385</v>
      </c>
      <c r="E14" s="5">
        <v>560</v>
      </c>
      <c r="F14" s="5">
        <f t="shared" si="0"/>
        <v>175</v>
      </c>
      <c r="G14" s="3"/>
      <c r="H14" s="5">
        <v>38</v>
      </c>
      <c r="I14" s="7">
        <f>F14*H14/1000*9</f>
        <v>59.85</v>
      </c>
      <c r="J14" s="3"/>
    </row>
    <row r="15" spans="1:10" x14ac:dyDescent="0.25">
      <c r="A15" s="3"/>
      <c r="B15" s="5" t="s">
        <v>4</v>
      </c>
      <c r="C15" s="5">
        <v>150</v>
      </c>
      <c r="D15" s="5">
        <v>560</v>
      </c>
      <c r="E15" s="5">
        <v>565</v>
      </c>
      <c r="F15" s="5">
        <f t="shared" si="0"/>
        <v>5</v>
      </c>
      <c r="G15" s="3"/>
      <c r="H15" s="5">
        <v>150</v>
      </c>
      <c r="I15" s="7">
        <f>F15*H15/1000*9</f>
        <v>6.75</v>
      </c>
      <c r="J15" s="3"/>
    </row>
    <row r="16" spans="1:10" x14ac:dyDescent="0.25">
      <c r="A16" s="3"/>
      <c r="B16" s="5" t="s">
        <v>9</v>
      </c>
      <c r="C16" s="5">
        <v>38</v>
      </c>
      <c r="D16" s="5">
        <f>E15</f>
        <v>565</v>
      </c>
      <c r="E16" s="5">
        <v>620</v>
      </c>
      <c r="F16" s="5">
        <f t="shared" si="0"/>
        <v>55</v>
      </c>
      <c r="G16" s="3"/>
      <c r="H16" s="5">
        <v>38</v>
      </c>
      <c r="I16" s="7">
        <f>F16*H16/1000*9</f>
        <v>18.809999999999999</v>
      </c>
      <c r="J16" s="3"/>
    </row>
    <row r="17" spans="1:10" x14ac:dyDescent="0.25">
      <c r="A17" s="3"/>
      <c r="B17" s="5" t="s">
        <v>8</v>
      </c>
      <c r="C17" s="5" t="s">
        <v>5</v>
      </c>
      <c r="D17" s="5">
        <f>E16</f>
        <v>620</v>
      </c>
      <c r="E17" s="5">
        <v>740</v>
      </c>
      <c r="F17" s="5">
        <f t="shared" si="0"/>
        <v>120</v>
      </c>
      <c r="G17" s="3"/>
      <c r="H17" s="5">
        <f>(38+184)/2</f>
        <v>111</v>
      </c>
      <c r="I17" s="7">
        <f>F17*H17/1000*9</f>
        <v>119.88</v>
      </c>
      <c r="J17" s="3"/>
    </row>
    <row r="18" spans="1:10" x14ac:dyDescent="0.25">
      <c r="A18" s="3"/>
      <c r="B18" s="5" t="s">
        <v>4</v>
      </c>
      <c r="C18" s="5">
        <v>150</v>
      </c>
      <c r="D18" s="5">
        <f t="shared" si="1"/>
        <v>740</v>
      </c>
      <c r="E18" s="5">
        <v>745</v>
      </c>
      <c r="F18" s="5">
        <f t="shared" si="0"/>
        <v>5</v>
      </c>
      <c r="G18" s="3"/>
      <c r="H18" s="5">
        <v>150</v>
      </c>
      <c r="I18" s="7">
        <f>F18*H18/1000*9</f>
        <v>6.75</v>
      </c>
      <c r="J18" s="3"/>
    </row>
    <row r="19" spans="1:10" x14ac:dyDescent="0.25">
      <c r="A19" s="3"/>
      <c r="B19" s="5" t="s">
        <v>8</v>
      </c>
      <c r="C19" s="5" t="s">
        <v>5</v>
      </c>
      <c r="D19" s="5">
        <f t="shared" si="1"/>
        <v>745</v>
      </c>
      <c r="E19" s="5">
        <v>920</v>
      </c>
      <c r="F19" s="5">
        <f t="shared" si="0"/>
        <v>175</v>
      </c>
      <c r="G19" s="3"/>
      <c r="H19" s="5">
        <f>(38+184)/2</f>
        <v>111</v>
      </c>
      <c r="I19" s="7">
        <f>F19*H19/1000*9</f>
        <v>174.82500000000002</v>
      </c>
      <c r="J19" s="3"/>
    </row>
    <row r="20" spans="1:10" x14ac:dyDescent="0.25">
      <c r="A20" s="3"/>
      <c r="B20" s="5" t="s">
        <v>4</v>
      </c>
      <c r="C20" s="5">
        <v>150</v>
      </c>
      <c r="D20" s="5">
        <f t="shared" si="1"/>
        <v>920</v>
      </c>
      <c r="E20" s="5">
        <v>925</v>
      </c>
      <c r="F20" s="5">
        <f t="shared" si="0"/>
        <v>5</v>
      </c>
      <c r="G20" s="3"/>
      <c r="H20" s="5">
        <v>150</v>
      </c>
      <c r="I20" s="7">
        <f>F20*H20/1000*9</f>
        <v>6.75</v>
      </c>
      <c r="J20" s="3"/>
    </row>
    <row r="21" spans="1:10" x14ac:dyDescent="0.25">
      <c r="A21" s="3"/>
      <c r="B21" s="5" t="s">
        <v>8</v>
      </c>
      <c r="C21" s="5" t="s">
        <v>5</v>
      </c>
      <c r="D21" s="5">
        <f t="shared" si="1"/>
        <v>925</v>
      </c>
      <c r="E21" s="5">
        <v>1100</v>
      </c>
      <c r="F21" s="5">
        <f t="shared" si="0"/>
        <v>175</v>
      </c>
      <c r="G21" s="3"/>
      <c r="H21" s="5">
        <f>(38+184)/2</f>
        <v>111</v>
      </c>
      <c r="I21" s="7">
        <f>F21*H21/1000*9</f>
        <v>174.82500000000002</v>
      </c>
      <c r="J21" s="3"/>
    </row>
    <row r="22" spans="1:10" x14ac:dyDescent="0.25">
      <c r="A22" s="3"/>
      <c r="B22" s="5" t="s">
        <v>4</v>
      </c>
      <c r="C22" s="5">
        <v>150</v>
      </c>
      <c r="D22" s="5">
        <f t="shared" si="1"/>
        <v>1100</v>
      </c>
      <c r="E22" s="5">
        <v>1105</v>
      </c>
      <c r="F22" s="5">
        <f t="shared" si="0"/>
        <v>5</v>
      </c>
      <c r="G22" s="3"/>
      <c r="H22" s="5">
        <v>150</v>
      </c>
      <c r="I22" s="7">
        <f>F22*H22/1000*9</f>
        <v>6.75</v>
      </c>
      <c r="J22" s="3"/>
    </row>
    <row r="23" spans="1:10" x14ac:dyDescent="0.25">
      <c r="A23" s="3"/>
      <c r="B23" s="5" t="s">
        <v>8</v>
      </c>
      <c r="C23" s="5" t="s">
        <v>5</v>
      </c>
      <c r="D23" s="5">
        <f t="shared" si="1"/>
        <v>1105</v>
      </c>
      <c r="E23" s="5">
        <v>1220</v>
      </c>
      <c r="F23" s="5">
        <f>E23-D23</f>
        <v>115</v>
      </c>
      <c r="G23" s="3"/>
      <c r="H23" s="5">
        <f>(38+184)/2</f>
        <v>111</v>
      </c>
      <c r="I23" s="7">
        <f>F23*H23/1000*9</f>
        <v>114.88500000000001</v>
      </c>
      <c r="J23" s="3"/>
    </row>
    <row r="24" spans="1:10" x14ac:dyDescent="0.25">
      <c r="A24" s="3"/>
      <c r="B24" s="3" t="s">
        <v>12</v>
      </c>
      <c r="C24" s="3"/>
      <c r="D24" s="3"/>
      <c r="E24" s="3"/>
      <c r="F24" s="3"/>
      <c r="G24" s="3"/>
      <c r="H24" s="3"/>
      <c r="I24" s="4">
        <f>SUM(I7:I23)</f>
        <v>839.92500000000007</v>
      </c>
      <c r="J24" s="4" t="s">
        <v>11</v>
      </c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4"/>
      <c r="J2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B9" sqref="B9"/>
    </sheetView>
  </sheetViews>
  <sheetFormatPr defaultRowHeight="15" x14ac:dyDescent="0.25"/>
  <cols>
    <col min="1" max="1" width="9.7109375" bestFit="1" customWidth="1"/>
  </cols>
  <sheetData>
    <row r="1" spans="1:1" x14ac:dyDescent="0.25">
      <c r="A1" s="2">
        <v>42213</v>
      </c>
    </row>
    <row r="2" spans="1:1" x14ac:dyDescent="0.25">
      <c r="A2" t="s">
        <v>14</v>
      </c>
    </row>
    <row r="3" spans="1:1" x14ac:dyDescent="0.25">
      <c r="A3" t="s">
        <v>15</v>
      </c>
    </row>
    <row r="4" spans="1:1" x14ac:dyDescent="0.25">
      <c r="A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Sensing Code</vt:lpstr>
      <vt:lpstr>Sleep Code 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2015-07-28T23:44:38Z</dcterms:created>
  <dcterms:modified xsi:type="dcterms:W3CDTF">2015-08-10T23:51:56Z</dcterms:modified>
</cp:coreProperties>
</file>