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75" windowWidth="22995" windowHeight="1462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6" i="1"/>
  <c r="F6"/>
  <c r="E6"/>
  <c r="D6"/>
  <c r="C6"/>
  <c r="B6"/>
  <c r="G5"/>
  <c r="F5"/>
  <c r="E5"/>
  <c r="D5"/>
  <c r="C5"/>
  <c r="B5"/>
  <c r="G4"/>
  <c r="F4"/>
  <c r="E4"/>
  <c r="D4"/>
  <c r="C4"/>
  <c r="B4"/>
  <c r="G3"/>
  <c r="F3"/>
  <c r="E3"/>
  <c r="D3"/>
  <c r="C3"/>
  <c r="B3"/>
  <c r="U31"/>
  <c r="U30"/>
  <c r="U29"/>
  <c r="S28"/>
  <c r="R31"/>
  <c r="R30"/>
  <c r="R29"/>
  <c r="Q31"/>
  <c r="Q30"/>
  <c r="Q29"/>
  <c r="N31"/>
  <c r="N30"/>
  <c r="N29"/>
  <c r="M31"/>
  <c r="M30"/>
  <c r="M29"/>
  <c r="O31"/>
  <c r="O30"/>
  <c r="O29"/>
  <c r="S31"/>
  <c r="S30"/>
  <c r="S29"/>
  <c r="O28"/>
  <c r="K31"/>
  <c r="K30"/>
  <c r="K29"/>
  <c r="K28"/>
  <c r="O18"/>
  <c r="O17"/>
  <c r="O16"/>
  <c r="O15"/>
  <c r="O14"/>
  <c r="O13"/>
  <c r="O12"/>
  <c r="K18"/>
  <c r="K17"/>
  <c r="K16"/>
  <c r="S15"/>
  <c r="S13"/>
  <c r="K15"/>
  <c r="K14"/>
  <c r="L17" s="1"/>
  <c r="K13"/>
  <c r="K12"/>
  <c r="S16" l="1"/>
  <c r="T16" s="1"/>
  <c r="M16"/>
  <c r="S18"/>
  <c r="T18" s="1"/>
  <c r="M18"/>
  <c r="M13"/>
  <c r="M15"/>
  <c r="S14"/>
  <c r="Q13"/>
  <c r="Q15"/>
  <c r="Q17"/>
  <c r="P16"/>
  <c r="P18"/>
  <c r="N17"/>
  <c r="N15"/>
  <c r="N13"/>
  <c r="N18"/>
  <c r="N16"/>
  <c r="N14"/>
  <c r="S17"/>
  <c r="M17"/>
  <c r="S12"/>
  <c r="R17"/>
  <c r="R15"/>
  <c r="R13"/>
  <c r="R18"/>
  <c r="R16"/>
  <c r="R14"/>
  <c r="M14"/>
  <c r="Q14"/>
  <c r="Q16"/>
  <c r="Q18"/>
  <c r="L16"/>
  <c r="L18"/>
  <c r="P17"/>
  <c r="U17" l="1"/>
  <c r="U15"/>
  <c r="U13"/>
  <c r="U18"/>
  <c r="U16"/>
  <c r="U14"/>
  <c r="T17"/>
</calcChain>
</file>

<file path=xl/sharedStrings.xml><?xml version="1.0" encoding="utf-8"?>
<sst xmlns="http://schemas.openxmlformats.org/spreadsheetml/2006/main" count="77" uniqueCount="23">
  <si>
    <t>Bright</t>
  </si>
  <si>
    <t>Dim</t>
  </si>
  <si>
    <t>bias</t>
  </si>
  <si>
    <t>Camera</t>
  </si>
  <si>
    <t>Mack</t>
  </si>
  <si>
    <t>Ratio</t>
  </si>
  <si>
    <t>Puck #</t>
  </si>
  <si>
    <t>Pixels</t>
  </si>
  <si>
    <t>Avg</t>
  </si>
  <si>
    <t>Min</t>
  </si>
  <si>
    <t>Max</t>
  </si>
  <si>
    <t>Mag</t>
  </si>
  <si>
    <t>Meas Var.</t>
  </si>
  <si>
    <t>%Diff</t>
  </si>
  <si>
    <t>Bright/Dim</t>
  </si>
  <si>
    <t>Ref Ratio</t>
  </si>
  <si>
    <t>Measured at 422x348</t>
  </si>
  <si>
    <t>8 pixel diameter circle</t>
  </si>
  <si>
    <t>10 second exposure</t>
  </si>
  <si>
    <t>Bias Adjusted</t>
  </si>
  <si>
    <t>none</t>
  </si>
  <si>
    <t>Measured at 452x230</t>
  </si>
  <si>
    <t>Bruce</t>
  </si>
</sst>
</file>

<file path=xl/styles.xml><?xml version="1.0" encoding="utf-8"?>
<styleSheet xmlns="http://schemas.openxmlformats.org/spreadsheetml/2006/main">
  <numFmts count="1">
    <numFmt numFmtId="164" formatCode="0.0%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NumberFormat="1" applyBorder="1"/>
    <xf numFmtId="10" fontId="0" fillId="0" borderId="1" xfId="0" applyNumberFormat="1" applyBorder="1"/>
    <xf numFmtId="0" fontId="0" fillId="0" borderId="0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2"/>
  <sheetViews>
    <sheetView tabSelected="1" workbookViewId="0">
      <selection activeCell="H4" sqref="H4:H6"/>
    </sheetView>
  </sheetViews>
  <sheetFormatPr defaultRowHeight="15"/>
  <cols>
    <col min="19" max="19" width="11.28515625" customWidth="1"/>
  </cols>
  <sheetData>
    <row r="1" spans="1:21">
      <c r="A1" s="1"/>
      <c r="B1" s="8" t="s">
        <v>0</v>
      </c>
      <c r="C1" s="8"/>
      <c r="D1" s="8" t="s">
        <v>1</v>
      </c>
      <c r="E1" s="8"/>
      <c r="F1" s="8" t="s">
        <v>5</v>
      </c>
      <c r="G1" s="8"/>
      <c r="H1" s="10"/>
      <c r="I1" s="10"/>
      <c r="K1" s="10"/>
      <c r="L1" s="10"/>
      <c r="M1" s="10"/>
    </row>
    <row r="2" spans="1:21">
      <c r="A2" s="1"/>
      <c r="B2" s="1" t="s">
        <v>22</v>
      </c>
      <c r="C2" s="1" t="s">
        <v>4</v>
      </c>
      <c r="D2" s="1" t="s">
        <v>22</v>
      </c>
      <c r="E2" s="1" t="s">
        <v>4</v>
      </c>
      <c r="F2" s="1" t="s">
        <v>22</v>
      </c>
      <c r="G2" s="1" t="s">
        <v>4</v>
      </c>
    </row>
    <row r="3" spans="1:21">
      <c r="A3" s="1">
        <v>0</v>
      </c>
      <c r="B3" s="1">
        <f>K28</f>
        <v>7627.0579999999991</v>
      </c>
      <c r="C3" s="1">
        <f>K12</f>
        <v>10498.962</v>
      </c>
      <c r="D3" s="1">
        <f>O28</f>
        <v>669.53800000000001</v>
      </c>
      <c r="E3" s="1">
        <f>O12</f>
        <v>1401.6149999999998</v>
      </c>
      <c r="F3" s="1">
        <f>S28</f>
        <v>11.39152370739226</v>
      </c>
      <c r="G3" s="1">
        <f>S12</f>
        <v>7.4906176089725074</v>
      </c>
    </row>
    <row r="4" spans="1:21">
      <c r="A4" s="1">
        <v>1</v>
      </c>
      <c r="B4" s="1">
        <f>N29</f>
        <v>1.6366265964069162</v>
      </c>
      <c r="C4" s="1">
        <f>N13</f>
        <v>1.5463001406093997</v>
      </c>
      <c r="D4" s="1">
        <f>R29</f>
        <v>1.3237522440231875</v>
      </c>
      <c r="E4" s="1">
        <f>R13</f>
        <v>1.3987098795801116</v>
      </c>
      <c r="F4" s="1">
        <f>U29</f>
        <v>1.2363541620392888</v>
      </c>
      <c r="G4" s="1">
        <f>U13</f>
        <v>1.1055188521822654</v>
      </c>
    </row>
    <row r="5" spans="1:21">
      <c r="A5" s="1">
        <v>2</v>
      </c>
      <c r="B5" s="1">
        <f t="shared" ref="B5:B6" si="0">N30</f>
        <v>0.96793859455420339</v>
      </c>
      <c r="C5" s="1">
        <f t="shared" ref="C5:C6" si="1">N14</f>
        <v>0.98329672610362073</v>
      </c>
      <c r="D5" s="1">
        <f t="shared" ref="D5:D6" si="2">R30</f>
        <v>1.1340336447585044</v>
      </c>
      <c r="E5" s="1">
        <f t="shared" ref="E5:E6" si="3">R14</f>
        <v>1.0645748581949206</v>
      </c>
      <c r="F5" s="1">
        <f t="shared" ref="F5:F6" si="4">U30</f>
        <v>0.85353604721342158</v>
      </c>
      <c r="G5" s="1">
        <f t="shared" ref="G5:G6" si="5">U14</f>
        <v>0.92365202741203745</v>
      </c>
    </row>
    <row r="6" spans="1:21">
      <c r="A6" s="1">
        <v>3</v>
      </c>
      <c r="B6" s="1">
        <f t="shared" si="0"/>
        <v>1.0265777573908459</v>
      </c>
      <c r="C6" s="1">
        <f t="shared" si="1"/>
        <v>1.018711900653156</v>
      </c>
      <c r="D6" s="1">
        <f t="shared" si="2"/>
        <v>1.4413576193869357</v>
      </c>
      <c r="E6" s="1">
        <f t="shared" si="3"/>
        <v>1.3915789327370998</v>
      </c>
      <c r="F6" s="1">
        <f t="shared" si="4"/>
        <v>0.71222973645325338</v>
      </c>
      <c r="G6" s="1">
        <f t="shared" si="5"/>
        <v>0.73205470181231402</v>
      </c>
    </row>
    <row r="8" spans="1:21">
      <c r="A8" s="1" t="s">
        <v>3</v>
      </c>
      <c r="B8" s="1" t="s">
        <v>4</v>
      </c>
      <c r="C8" s="8" t="s">
        <v>17</v>
      </c>
      <c r="D8" s="8"/>
      <c r="E8" s="8"/>
      <c r="F8" s="8" t="s">
        <v>18</v>
      </c>
      <c r="G8" s="8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>
      <c r="A9" s="1" t="s">
        <v>2</v>
      </c>
      <c r="B9" s="1">
        <v>1692</v>
      </c>
      <c r="C9" s="8" t="s">
        <v>16</v>
      </c>
      <c r="D9" s="8"/>
      <c r="E9" s="8"/>
      <c r="F9" s="7"/>
      <c r="G9" s="7"/>
      <c r="H9" s="7"/>
      <c r="I9" s="7"/>
      <c r="J9" s="7"/>
      <c r="K9" s="8" t="s">
        <v>19</v>
      </c>
      <c r="L9" s="8"/>
      <c r="M9" s="8"/>
      <c r="N9" s="8"/>
      <c r="O9" s="8"/>
      <c r="P9" s="8"/>
      <c r="Q9" s="8"/>
      <c r="R9" s="8"/>
      <c r="S9" s="8"/>
      <c r="T9" s="8"/>
      <c r="U9" s="8"/>
    </row>
    <row r="10" spans="1:21">
      <c r="A10" s="8" t="s">
        <v>0</v>
      </c>
      <c r="B10" s="8"/>
      <c r="C10" s="9"/>
      <c r="D10" s="9"/>
      <c r="E10" s="9"/>
      <c r="F10" s="9" t="s">
        <v>1</v>
      </c>
      <c r="G10" s="9"/>
      <c r="H10" s="9"/>
      <c r="I10" s="9"/>
      <c r="J10" s="9"/>
      <c r="K10" s="8" t="s">
        <v>0</v>
      </c>
      <c r="L10" s="8"/>
      <c r="M10" s="8"/>
      <c r="N10" s="8"/>
      <c r="O10" s="8" t="s">
        <v>1</v>
      </c>
      <c r="P10" s="8"/>
      <c r="Q10" s="8"/>
      <c r="R10" s="8"/>
      <c r="S10" s="8" t="s">
        <v>14</v>
      </c>
      <c r="T10" s="8"/>
      <c r="U10" s="8"/>
    </row>
    <row r="11" spans="1:21">
      <c r="A11" s="2" t="s">
        <v>6</v>
      </c>
      <c r="B11" s="2" t="s">
        <v>7</v>
      </c>
      <c r="C11" s="2" t="s">
        <v>8</v>
      </c>
      <c r="D11" s="2" t="s">
        <v>9</v>
      </c>
      <c r="E11" s="2" t="s">
        <v>10</v>
      </c>
      <c r="F11" s="2" t="s">
        <v>6</v>
      </c>
      <c r="G11" s="2" t="s">
        <v>7</v>
      </c>
      <c r="H11" s="2" t="s">
        <v>8</v>
      </c>
      <c r="I11" s="2" t="s">
        <v>9</v>
      </c>
      <c r="J11" s="2" t="s">
        <v>10</v>
      </c>
      <c r="K11" s="2" t="s">
        <v>11</v>
      </c>
      <c r="L11" s="2" t="s">
        <v>12</v>
      </c>
      <c r="M11" s="2" t="s">
        <v>13</v>
      </c>
      <c r="N11" s="2" t="s">
        <v>15</v>
      </c>
      <c r="O11" s="2" t="s">
        <v>11</v>
      </c>
      <c r="P11" s="2" t="s">
        <v>12</v>
      </c>
      <c r="Q11" s="2" t="s">
        <v>13</v>
      </c>
      <c r="R11" s="2" t="s">
        <v>15</v>
      </c>
      <c r="S11" s="2" t="s">
        <v>5</v>
      </c>
      <c r="T11" s="2" t="s">
        <v>12</v>
      </c>
      <c r="U11" s="2" t="s">
        <v>15</v>
      </c>
    </row>
    <row r="12" spans="1:21">
      <c r="A12" s="1">
        <v>0</v>
      </c>
      <c r="B12" s="1">
        <v>52</v>
      </c>
      <c r="C12" s="1">
        <v>12190.962</v>
      </c>
      <c r="D12" s="1">
        <v>4634</v>
      </c>
      <c r="E12" s="1">
        <v>18669</v>
      </c>
      <c r="F12" s="1">
        <v>0</v>
      </c>
      <c r="G12" s="1">
        <v>52</v>
      </c>
      <c r="H12" s="1">
        <v>3093.6149999999998</v>
      </c>
      <c r="I12" s="1">
        <v>1769</v>
      </c>
      <c r="J12" s="1">
        <v>4177</v>
      </c>
      <c r="K12" s="1">
        <f>C12-$B$9</f>
        <v>10498.962</v>
      </c>
      <c r="L12" s="3"/>
      <c r="M12" s="3"/>
      <c r="N12" s="4"/>
      <c r="O12" s="1">
        <f>H12-$B$9</f>
        <v>1401.6149999999998</v>
      </c>
      <c r="P12" s="3"/>
      <c r="Q12" s="3"/>
      <c r="R12" s="3"/>
      <c r="S12" s="1">
        <f>K12/O12</f>
        <v>7.4906176089725074</v>
      </c>
      <c r="T12" s="1"/>
      <c r="U12" s="1"/>
    </row>
    <row r="13" spans="1:21">
      <c r="A13" s="1">
        <v>1</v>
      </c>
      <c r="B13" s="1">
        <v>52</v>
      </c>
      <c r="C13" s="1">
        <v>8481.7309999999998</v>
      </c>
      <c r="D13" s="1">
        <v>3791</v>
      </c>
      <c r="E13" s="1">
        <v>12974</v>
      </c>
      <c r="F13" s="1">
        <v>1</v>
      </c>
      <c r="G13" s="1">
        <v>52</v>
      </c>
      <c r="H13" s="1">
        <v>2694.0770000000002</v>
      </c>
      <c r="I13" s="1">
        <v>1831</v>
      </c>
      <c r="J13" s="1">
        <v>3614</v>
      </c>
      <c r="K13" s="1">
        <f t="shared" ref="K13:K15" si="6">C13-$B$9</f>
        <v>6789.7309999999998</v>
      </c>
      <c r="L13" s="3"/>
      <c r="M13" s="3">
        <f>(K13-K$12)/K$12</f>
        <v>-0.35329502097445442</v>
      </c>
      <c r="N13" s="4">
        <f>K$12/K13</f>
        <v>1.5463001406093997</v>
      </c>
      <c r="O13" s="1">
        <f t="shared" ref="O13:O18" si="7">H13-$B$9</f>
        <v>1002.0770000000002</v>
      </c>
      <c r="P13" s="3"/>
      <c r="Q13" s="3">
        <f>(O13-O$12)/O$12</f>
        <v>-0.28505545388712278</v>
      </c>
      <c r="R13" s="4">
        <f>O$12/O13</f>
        <v>1.3987098795801116</v>
      </c>
      <c r="S13" s="1">
        <f t="shared" ref="S13:S15" si="8">K13/O13</f>
        <v>6.7756579584203589</v>
      </c>
      <c r="T13" s="1"/>
      <c r="U13" s="1">
        <f>S$12/S13</f>
        <v>1.1055188521822654</v>
      </c>
    </row>
    <row r="14" spans="1:21">
      <c r="A14" s="1">
        <v>2</v>
      </c>
      <c r="B14" s="1">
        <v>52</v>
      </c>
      <c r="C14" s="1">
        <v>12369.308000000001</v>
      </c>
      <c r="D14" s="1">
        <v>4207</v>
      </c>
      <c r="E14" s="1">
        <v>19124</v>
      </c>
      <c r="F14" s="1">
        <v>2</v>
      </c>
      <c r="G14" s="1">
        <v>52</v>
      </c>
      <c r="H14" s="1">
        <v>3008.596</v>
      </c>
      <c r="I14" s="1">
        <v>2191</v>
      </c>
      <c r="J14" s="1">
        <v>4177</v>
      </c>
      <c r="K14" s="1">
        <f t="shared" si="6"/>
        <v>10677.308000000001</v>
      </c>
      <c r="L14" s="3"/>
      <c r="M14" s="3">
        <f t="shared" ref="M14:M18" si="9">(K14-K$12)/K$12</f>
        <v>1.698701262086684E-2</v>
      </c>
      <c r="N14" s="4">
        <f t="shared" ref="N14:N18" si="10">K$12/K14</f>
        <v>0.98329672610362073</v>
      </c>
      <c r="O14" s="1">
        <f t="shared" si="7"/>
        <v>1316.596</v>
      </c>
      <c r="P14" s="3"/>
      <c r="Q14" s="3">
        <f t="shared" ref="Q14:Q18" si="11">(O14-O$12)/O$12</f>
        <v>-6.0657883941025025E-2</v>
      </c>
      <c r="R14" s="4">
        <f t="shared" ref="R14:R18" si="12">O$12/O14</f>
        <v>1.0645748581949206</v>
      </c>
      <c r="S14" s="1">
        <f t="shared" si="8"/>
        <v>8.1097831073465212</v>
      </c>
      <c r="T14" s="1"/>
      <c r="U14" s="1">
        <f t="shared" ref="U14:U18" si="13">S$12/S14</f>
        <v>0.92365202741203745</v>
      </c>
    </row>
    <row r="15" spans="1:21">
      <c r="A15" s="1">
        <v>3</v>
      </c>
      <c r="B15" s="1">
        <v>52</v>
      </c>
      <c r="C15" s="1">
        <v>11998.115</v>
      </c>
      <c r="D15" s="1">
        <v>5697</v>
      </c>
      <c r="E15" s="1">
        <v>17259</v>
      </c>
      <c r="F15" s="1">
        <v>3</v>
      </c>
      <c r="G15" s="1">
        <v>52</v>
      </c>
      <c r="H15" s="1">
        <v>2699.212</v>
      </c>
      <c r="I15" s="1">
        <v>2027</v>
      </c>
      <c r="J15" s="1">
        <v>3371</v>
      </c>
      <c r="K15" s="1">
        <f t="shared" si="6"/>
        <v>10306.115</v>
      </c>
      <c r="L15" s="3"/>
      <c r="M15" s="3">
        <f t="shared" si="9"/>
        <v>-1.836819677983402E-2</v>
      </c>
      <c r="N15" s="4">
        <f t="shared" si="10"/>
        <v>1.018711900653156</v>
      </c>
      <c r="O15" s="1">
        <f t="shared" si="7"/>
        <v>1007.212</v>
      </c>
      <c r="P15" s="3"/>
      <c r="Q15" s="3">
        <f t="shared" si="11"/>
        <v>-0.2813918230041772</v>
      </c>
      <c r="R15" s="4">
        <f t="shared" si="12"/>
        <v>1.3915789327370998</v>
      </c>
      <c r="S15" s="1">
        <f t="shared" si="8"/>
        <v>10.232319511681752</v>
      </c>
      <c r="T15" s="1"/>
      <c r="U15" s="1">
        <f t="shared" si="13"/>
        <v>0.73205470181231402</v>
      </c>
    </row>
    <row r="16" spans="1:21">
      <c r="A16" s="1">
        <v>1</v>
      </c>
      <c r="B16" s="1">
        <v>52</v>
      </c>
      <c r="C16" s="1">
        <v>8346.5959999999995</v>
      </c>
      <c r="D16" s="1">
        <v>2874</v>
      </c>
      <c r="E16" s="1">
        <v>13327</v>
      </c>
      <c r="F16" s="1">
        <v>1</v>
      </c>
      <c r="G16" s="1">
        <v>52</v>
      </c>
      <c r="H16" s="1">
        <v>2701.9229999999998</v>
      </c>
      <c r="I16" s="1">
        <v>1999</v>
      </c>
      <c r="J16" s="1">
        <v>3457</v>
      </c>
      <c r="K16" s="1">
        <f t="shared" ref="K16:K18" si="14">C16-$B$9</f>
        <v>6654.5959999999995</v>
      </c>
      <c r="L16" s="3">
        <f>(K13-K16)/K16</f>
        <v>2.0307017886585486E-2</v>
      </c>
      <c r="M16" s="3">
        <f t="shared" si="9"/>
        <v>-0.36616629339167056</v>
      </c>
      <c r="N16" s="4">
        <f t="shared" si="10"/>
        <v>1.5777008852227845</v>
      </c>
      <c r="O16" s="1">
        <f t="shared" si="7"/>
        <v>1009.9229999999998</v>
      </c>
      <c r="P16" s="3">
        <f>(O13-O16)/O16</f>
        <v>-7.768909114852866E-3</v>
      </c>
      <c r="Q16" s="3">
        <f t="shared" si="11"/>
        <v>-0.27945762566753357</v>
      </c>
      <c r="R16" s="4">
        <f t="shared" si="12"/>
        <v>1.387843429647607</v>
      </c>
      <c r="S16" s="1">
        <f t="shared" ref="S16:S18" si="15">K16/O16</f>
        <v>6.5892112566997696</v>
      </c>
      <c r="T16" s="5">
        <f>(S13-S16)/S16</f>
        <v>2.8295754143717013E-2</v>
      </c>
      <c r="U16" s="1">
        <f t="shared" si="13"/>
        <v>1.1368003418248591</v>
      </c>
    </row>
    <row r="17" spans="1:21">
      <c r="A17" s="1">
        <v>2</v>
      </c>
      <c r="B17" s="1">
        <v>52</v>
      </c>
      <c r="C17" s="1">
        <v>12284.019</v>
      </c>
      <c r="D17" s="1">
        <v>4301</v>
      </c>
      <c r="E17" s="1">
        <v>19563</v>
      </c>
      <c r="F17" s="1">
        <v>2</v>
      </c>
      <c r="G17" s="1">
        <v>52</v>
      </c>
      <c r="H17" s="1">
        <v>3017.096</v>
      </c>
      <c r="I17" s="1">
        <v>2112</v>
      </c>
      <c r="J17" s="1">
        <v>4107</v>
      </c>
      <c r="K17" s="1">
        <f t="shared" si="14"/>
        <v>10592.019</v>
      </c>
      <c r="L17" s="3">
        <f t="shared" ref="L17:P18" si="16">(K14-K17)/K17</f>
        <v>8.0521947704210745E-3</v>
      </c>
      <c r="M17" s="3">
        <f t="shared" si="9"/>
        <v>8.8634476436814137E-3</v>
      </c>
      <c r="N17" s="4">
        <f t="shared" si="10"/>
        <v>0.99121442285932448</v>
      </c>
      <c r="O17" s="1">
        <f t="shared" si="7"/>
        <v>1325.096</v>
      </c>
      <c r="P17" s="3">
        <f t="shared" si="16"/>
        <v>-6.4146295815548458E-3</v>
      </c>
      <c r="Q17" s="3">
        <f t="shared" si="11"/>
        <v>-5.4593451126022333E-2</v>
      </c>
      <c r="R17" s="4">
        <f t="shared" si="12"/>
        <v>1.057746004817764</v>
      </c>
      <c r="S17" s="1">
        <f t="shared" si="15"/>
        <v>7.9933974595048207</v>
      </c>
      <c r="T17" s="5">
        <f t="shared" ref="T17:T18" si="17">(S14-S17)/S17</f>
        <v>1.4560222787784455E-2</v>
      </c>
      <c r="U17" s="1">
        <f t="shared" si="13"/>
        <v>0.93710060670954554</v>
      </c>
    </row>
    <row r="18" spans="1:21">
      <c r="A18" s="1">
        <v>3</v>
      </c>
      <c r="B18" s="1">
        <v>52</v>
      </c>
      <c r="C18" s="1">
        <v>12006.654</v>
      </c>
      <c r="D18" s="1">
        <v>4674</v>
      </c>
      <c r="E18" s="1">
        <v>17042</v>
      </c>
      <c r="F18" s="1">
        <v>3</v>
      </c>
      <c r="G18" s="1">
        <v>52</v>
      </c>
      <c r="H18" s="1">
        <v>2657.75</v>
      </c>
      <c r="I18" s="1">
        <v>1991</v>
      </c>
      <c r="J18" s="1">
        <v>3351</v>
      </c>
      <c r="K18" s="1">
        <f t="shared" si="14"/>
        <v>10314.654</v>
      </c>
      <c r="L18" s="3">
        <f t="shared" si="16"/>
        <v>-8.2785132685988974E-4</v>
      </c>
      <c r="M18" s="3">
        <f t="shared" si="9"/>
        <v>-1.755487828225296E-2</v>
      </c>
      <c r="N18" s="4">
        <f t="shared" si="10"/>
        <v>1.0178685586545122</v>
      </c>
      <c r="O18" s="1">
        <f t="shared" si="7"/>
        <v>965.75</v>
      </c>
      <c r="P18" s="3">
        <f t="shared" si="16"/>
        <v>4.2932435930623854E-2</v>
      </c>
      <c r="Q18" s="3">
        <f t="shared" si="11"/>
        <v>-0.31097341281307622</v>
      </c>
      <c r="R18" s="4">
        <f t="shared" si="12"/>
        <v>1.4513228061092414</v>
      </c>
      <c r="S18" s="1">
        <f t="shared" si="15"/>
        <v>10.680459746311158</v>
      </c>
      <c r="T18" s="5">
        <f t="shared" si="17"/>
        <v>-4.1958889904920603E-2</v>
      </c>
      <c r="U18" s="1">
        <f t="shared" si="13"/>
        <v>0.70133849917459168</v>
      </c>
    </row>
    <row r="23" spans="1:21">
      <c r="A23" s="1" t="s">
        <v>3</v>
      </c>
      <c r="B23" s="1" t="s">
        <v>22</v>
      </c>
      <c r="C23" s="8" t="s">
        <v>17</v>
      </c>
      <c r="D23" s="8"/>
      <c r="E23" s="8"/>
      <c r="F23" s="8" t="s">
        <v>18</v>
      </c>
      <c r="G23" s="8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>
      <c r="A24" s="1" t="s">
        <v>2</v>
      </c>
      <c r="B24" s="1">
        <v>908</v>
      </c>
      <c r="C24" s="8" t="s">
        <v>21</v>
      </c>
      <c r="D24" s="8"/>
      <c r="E24" s="8"/>
      <c r="F24" s="6"/>
      <c r="G24" s="6"/>
      <c r="H24" s="6"/>
      <c r="I24" s="6"/>
      <c r="J24" s="6"/>
      <c r="K24" s="8" t="s">
        <v>19</v>
      </c>
      <c r="L24" s="8"/>
      <c r="M24" s="8"/>
      <c r="N24" s="8"/>
      <c r="O24" s="8"/>
      <c r="P24" s="8"/>
      <c r="Q24" s="8"/>
      <c r="R24" s="8"/>
      <c r="S24" s="8"/>
      <c r="T24" s="8"/>
      <c r="U24" s="8"/>
    </row>
    <row r="25" spans="1:21">
      <c r="A25" s="8" t="s">
        <v>0</v>
      </c>
      <c r="B25" s="8"/>
      <c r="C25" s="8"/>
      <c r="D25" s="8"/>
      <c r="E25" s="8"/>
      <c r="F25" s="8" t="s">
        <v>1</v>
      </c>
      <c r="G25" s="8"/>
      <c r="H25" s="8"/>
      <c r="I25" s="8"/>
      <c r="J25" s="8"/>
      <c r="K25" s="8" t="s">
        <v>0</v>
      </c>
      <c r="L25" s="8"/>
      <c r="M25" s="8"/>
      <c r="N25" s="8"/>
      <c r="O25" s="8" t="s">
        <v>1</v>
      </c>
      <c r="P25" s="8"/>
      <c r="Q25" s="8"/>
      <c r="R25" s="8"/>
      <c r="S25" s="8" t="s">
        <v>14</v>
      </c>
      <c r="T25" s="8"/>
      <c r="U25" s="8"/>
    </row>
    <row r="26" spans="1:21">
      <c r="A26" s="2" t="s">
        <v>6</v>
      </c>
      <c r="B26" s="2" t="s">
        <v>7</v>
      </c>
      <c r="C26" s="2" t="s">
        <v>8</v>
      </c>
      <c r="D26" s="2" t="s">
        <v>9</v>
      </c>
      <c r="E26" s="2" t="s">
        <v>10</v>
      </c>
      <c r="F26" s="2" t="s">
        <v>6</v>
      </c>
      <c r="G26" s="2" t="s">
        <v>7</v>
      </c>
      <c r="H26" s="2" t="s">
        <v>8</v>
      </c>
      <c r="I26" s="2" t="s">
        <v>9</v>
      </c>
      <c r="J26" s="2" t="s">
        <v>10</v>
      </c>
      <c r="K26" s="2" t="s">
        <v>11</v>
      </c>
      <c r="L26" s="2" t="s">
        <v>12</v>
      </c>
      <c r="M26" s="2" t="s">
        <v>13</v>
      </c>
      <c r="N26" s="2" t="s">
        <v>15</v>
      </c>
      <c r="O26" s="2" t="s">
        <v>11</v>
      </c>
      <c r="P26" s="2" t="s">
        <v>12</v>
      </c>
      <c r="Q26" s="2" t="s">
        <v>13</v>
      </c>
      <c r="R26" s="2" t="s">
        <v>15</v>
      </c>
      <c r="S26" s="2" t="s">
        <v>5</v>
      </c>
      <c r="T26" s="2" t="s">
        <v>12</v>
      </c>
      <c r="U26" s="2" t="s">
        <v>15</v>
      </c>
    </row>
    <row r="27" spans="1:21">
      <c r="A27" s="1" t="s">
        <v>20</v>
      </c>
      <c r="B27" s="1">
        <v>52</v>
      </c>
      <c r="C27" s="1">
        <v>908.654</v>
      </c>
      <c r="D27" s="1">
        <v>491</v>
      </c>
      <c r="E27" s="1">
        <v>1301</v>
      </c>
      <c r="F27" s="1" t="s">
        <v>20</v>
      </c>
      <c r="G27" s="1">
        <v>52</v>
      </c>
      <c r="H27" s="1">
        <v>908.654</v>
      </c>
      <c r="I27" s="1">
        <v>491</v>
      </c>
      <c r="J27" s="1">
        <v>1301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>
      <c r="A28" s="1">
        <v>0</v>
      </c>
      <c r="B28" s="1">
        <v>52</v>
      </c>
      <c r="C28" s="1">
        <v>8535.7119999999995</v>
      </c>
      <c r="D28" s="1">
        <v>3437</v>
      </c>
      <c r="E28" s="1">
        <v>12279</v>
      </c>
      <c r="F28" s="1">
        <v>0</v>
      </c>
      <c r="G28" s="1">
        <v>52</v>
      </c>
      <c r="H28" s="1">
        <v>1578.192</v>
      </c>
      <c r="I28" s="1">
        <v>1210</v>
      </c>
      <c r="J28" s="1">
        <v>1975</v>
      </c>
      <c r="K28" s="1">
        <f>C28-C$27</f>
        <v>7627.0579999999991</v>
      </c>
      <c r="L28" s="1"/>
      <c r="M28" s="1"/>
      <c r="N28" s="1"/>
      <c r="O28" s="1">
        <f>H28-H$27</f>
        <v>669.53800000000001</v>
      </c>
      <c r="P28" s="1"/>
      <c r="Q28" s="1"/>
      <c r="R28" s="1"/>
      <c r="S28" s="1">
        <f t="shared" ref="S28:S31" si="18">K28/O28</f>
        <v>11.39152370739226</v>
      </c>
      <c r="T28" s="1"/>
      <c r="U28" s="1"/>
    </row>
    <row r="29" spans="1:21">
      <c r="A29" s="1">
        <v>1</v>
      </c>
      <c r="B29" s="1">
        <v>52</v>
      </c>
      <c r="C29" s="1">
        <v>5568.8850000000002</v>
      </c>
      <c r="D29" s="1">
        <v>2304</v>
      </c>
      <c r="E29" s="1">
        <v>7863</v>
      </c>
      <c r="F29" s="1">
        <v>1</v>
      </c>
      <c r="G29" s="1">
        <v>52</v>
      </c>
      <c r="H29" s="1">
        <v>1414.442</v>
      </c>
      <c r="I29" s="1">
        <v>1039</v>
      </c>
      <c r="J29" s="1">
        <v>1765</v>
      </c>
      <c r="K29" s="1">
        <f t="shared" ref="K29:K31" si="19">C29-C$27</f>
        <v>4660.2309999999998</v>
      </c>
      <c r="L29" s="1"/>
      <c r="M29" s="3">
        <f>(K29-K$28)/K$28</f>
        <v>-0.38898707732391696</v>
      </c>
      <c r="N29" s="4">
        <f>K$28/K29</f>
        <v>1.6366265964069162</v>
      </c>
      <c r="O29" s="1">
        <f t="shared" ref="O29:O31" si="20">H29-H$27</f>
        <v>505.78800000000001</v>
      </c>
      <c r="P29" s="3"/>
      <c r="Q29" s="3">
        <f>(O29-O$28)/O$28</f>
        <v>-0.24457162998963464</v>
      </c>
      <c r="R29" s="4">
        <f>O$28/O29</f>
        <v>1.3237522440231875</v>
      </c>
      <c r="S29" s="1">
        <f t="shared" si="18"/>
        <v>9.2138030162835012</v>
      </c>
      <c r="T29" s="1"/>
      <c r="U29" s="1">
        <f>S$28/S29</f>
        <v>1.2363541620392888</v>
      </c>
    </row>
    <row r="30" spans="1:21">
      <c r="A30" s="1">
        <v>2</v>
      </c>
      <c r="B30" s="1">
        <v>52</v>
      </c>
      <c r="C30" s="1">
        <v>8788.3459999999995</v>
      </c>
      <c r="D30" s="1">
        <v>4844</v>
      </c>
      <c r="E30" s="1">
        <v>12270</v>
      </c>
      <c r="F30" s="1">
        <v>2</v>
      </c>
      <c r="G30" s="1">
        <v>52</v>
      </c>
      <c r="H30" s="1">
        <v>1499.058</v>
      </c>
      <c r="I30" s="1">
        <v>1043</v>
      </c>
      <c r="J30" s="1">
        <v>1847</v>
      </c>
      <c r="K30" s="1">
        <f t="shared" si="19"/>
        <v>7879.6919999999991</v>
      </c>
      <c r="L30" s="1"/>
      <c r="M30" s="3">
        <f t="shared" ref="M30:M31" si="21">(K30-K$28)/K$28</f>
        <v>3.3123387812181319E-2</v>
      </c>
      <c r="N30" s="4">
        <f t="shared" ref="N30:N31" si="22">K$28/K30</f>
        <v>0.96793859455420339</v>
      </c>
      <c r="O30" s="1">
        <f t="shared" si="20"/>
        <v>590.404</v>
      </c>
      <c r="P30" s="3"/>
      <c r="Q30" s="3">
        <f t="shared" ref="Q30:Q31" si="23">(O30-O$28)/O$28</f>
        <v>-0.11819194728305192</v>
      </c>
      <c r="R30" s="4">
        <f t="shared" ref="R30:R31" si="24">O$28/O30</f>
        <v>1.1340336447585044</v>
      </c>
      <c r="S30" s="1">
        <f t="shared" si="18"/>
        <v>13.346271366725157</v>
      </c>
      <c r="T30" s="1"/>
      <c r="U30" s="1">
        <f t="shared" ref="U30:U31" si="25">S$28/S30</f>
        <v>0.85353604721342158</v>
      </c>
    </row>
    <row r="31" spans="1:21">
      <c r="A31" s="1">
        <v>3</v>
      </c>
      <c r="B31" s="1">
        <v>52</v>
      </c>
      <c r="C31" s="1">
        <v>8338.25</v>
      </c>
      <c r="D31" s="1">
        <v>5727</v>
      </c>
      <c r="E31" s="1">
        <v>10822</v>
      </c>
      <c r="F31" s="1">
        <v>3</v>
      </c>
      <c r="G31" s="1">
        <v>52</v>
      </c>
      <c r="H31" s="1">
        <v>1373.173</v>
      </c>
      <c r="I31" s="1">
        <v>979</v>
      </c>
      <c r="J31" s="1">
        <v>1650</v>
      </c>
      <c r="K31" s="1">
        <f t="shared" si="19"/>
        <v>7429.5959999999995</v>
      </c>
      <c r="L31" s="1"/>
      <c r="M31" s="3">
        <f t="shared" si="21"/>
        <v>-2.588966807384965E-2</v>
      </c>
      <c r="N31" s="4">
        <f t="shared" si="22"/>
        <v>1.0265777573908459</v>
      </c>
      <c r="O31" s="1">
        <f t="shared" si="20"/>
        <v>464.51900000000001</v>
      </c>
      <c r="P31" s="3"/>
      <c r="Q31" s="3">
        <f t="shared" si="23"/>
        <v>-0.30620965501584674</v>
      </c>
      <c r="R31" s="4">
        <f t="shared" si="24"/>
        <v>1.4413576193869357</v>
      </c>
      <c r="S31" s="1">
        <f t="shared" si="18"/>
        <v>15.994170313808477</v>
      </c>
      <c r="T31" s="1"/>
      <c r="U31" s="1">
        <f t="shared" si="25"/>
        <v>0.71222973645325338</v>
      </c>
    </row>
    <row r="32" spans="1:2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</sheetData>
  <mergeCells count="21">
    <mergeCell ref="B1:C1"/>
    <mergeCell ref="D1:E1"/>
    <mergeCell ref="F1:G1"/>
    <mergeCell ref="S10:U10"/>
    <mergeCell ref="K9:U9"/>
    <mergeCell ref="C8:E8"/>
    <mergeCell ref="C9:E9"/>
    <mergeCell ref="F8:G8"/>
    <mergeCell ref="F10:J10"/>
    <mergeCell ref="A10:E10"/>
    <mergeCell ref="K10:N10"/>
    <mergeCell ref="O10:R10"/>
    <mergeCell ref="C23:E23"/>
    <mergeCell ref="F23:G23"/>
    <mergeCell ref="C24:E24"/>
    <mergeCell ref="K24:U24"/>
    <mergeCell ref="A25:E25"/>
    <mergeCell ref="F25:J25"/>
    <mergeCell ref="K25:N25"/>
    <mergeCell ref="O25:R25"/>
    <mergeCell ref="S25:U25"/>
  </mergeCells>
  <pageMargins left="0.7" right="0.7" top="0.75" bottom="0.75" header="0.3" footer="0.3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mbari</cp:lastModifiedBy>
  <cp:lastPrinted>2012-08-07T16:25:29Z</cp:lastPrinted>
  <dcterms:created xsi:type="dcterms:W3CDTF">2012-08-07T14:38:47Z</dcterms:created>
  <dcterms:modified xsi:type="dcterms:W3CDTF">2012-08-07T19:31:21Z</dcterms:modified>
</cp:coreProperties>
</file>