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autoCompressPictures="0"/>
  <bookViews>
    <workbookView xWindow="4480" yWindow="0" windowWidth="22160" windowHeight="183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" i="1" l="1"/>
  <c r="H7" i="1"/>
  <c r="H9" i="1"/>
  <c r="C11" i="1"/>
  <c r="D1" i="1"/>
  <c r="D11" i="1"/>
  <c r="E11" i="1"/>
  <c r="C10" i="1"/>
  <c r="D10" i="1"/>
  <c r="E10" i="1"/>
  <c r="C9" i="1"/>
  <c r="D9" i="1"/>
  <c r="E9" i="1"/>
  <c r="C8" i="1"/>
  <c r="D8" i="1"/>
  <c r="E8" i="1"/>
  <c r="C7" i="1"/>
  <c r="D7" i="1"/>
  <c r="E7" i="1"/>
  <c r="C6" i="1"/>
  <c r="D6" i="1"/>
  <c r="E6" i="1"/>
  <c r="C5" i="1"/>
  <c r="D5" i="1"/>
  <c r="E5" i="1"/>
  <c r="C4" i="1"/>
  <c r="D4" i="1"/>
  <c r="E4" i="1"/>
  <c r="C3" i="1"/>
  <c r="D3" i="1"/>
  <c r="E3" i="1"/>
  <c r="C2" i="1"/>
  <c r="D2" i="1"/>
  <c r="E2" i="1"/>
  <c r="C21" i="1"/>
  <c r="D21" i="1"/>
  <c r="C20" i="1"/>
  <c r="D20" i="1"/>
  <c r="C19" i="1"/>
  <c r="D19" i="1"/>
  <c r="C18" i="1"/>
  <c r="D18" i="1"/>
  <c r="C17" i="1"/>
  <c r="D17" i="1"/>
  <c r="C16" i="1"/>
  <c r="D16" i="1"/>
  <c r="C15" i="1"/>
  <c r="D15" i="1"/>
  <c r="C14" i="1"/>
  <c r="D14" i="1"/>
  <c r="C13" i="1"/>
  <c r="D13" i="1"/>
  <c r="H10" i="1"/>
</calcChain>
</file>

<file path=xl/sharedStrings.xml><?xml version="1.0" encoding="utf-8"?>
<sst xmlns="http://schemas.openxmlformats.org/spreadsheetml/2006/main" count="9" uniqueCount="9">
  <si>
    <t>DV</t>
  </si>
  <si>
    <t>V</t>
  </si>
  <si>
    <t>a</t>
  </si>
  <si>
    <t>b</t>
  </si>
  <si>
    <t>c</t>
  </si>
  <si>
    <t>Rb+</t>
  </si>
  <si>
    <t>Rb-</t>
  </si>
  <si>
    <t>Voff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</si>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</sst>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Sheet1!$A$3:$A$11</c:f>
              <c:numCache>
                <c:formatCode>General</c:formatCode>
                <c:ptCount val="9"/>
                <c:pt idx="0">
                  <c:v>70.0</c:v>
                </c:pt>
                <c:pt idx="1">
                  <c:v>118.0</c:v>
                </c:pt>
                <c:pt idx="2">
                  <c:v>216.0</c:v>
                </c:pt>
                <c:pt idx="3">
                  <c:v>299.0</c:v>
                </c:pt>
                <c:pt idx="4">
                  <c:v>396.0</c:v>
                </c:pt>
                <c:pt idx="5">
                  <c:v>304.0</c:v>
                </c:pt>
                <c:pt idx="6">
                  <c:v>205.0</c:v>
                </c:pt>
                <c:pt idx="7">
                  <c:v>108.0</c:v>
                </c:pt>
                <c:pt idx="8">
                  <c:v>75.5</c:v>
                </c:pt>
              </c:numCache>
            </c:numRef>
          </c:xVal>
          <c:yVal>
            <c:numRef>
              <c:f>Sheet1!$B$3:$B$11</c:f>
              <c:numCache>
                <c:formatCode>General</c:formatCode>
                <c:ptCount val="9"/>
                <c:pt idx="0">
                  <c:v>13.5</c:v>
                </c:pt>
                <c:pt idx="1">
                  <c:v>8.5</c:v>
                </c:pt>
                <c:pt idx="2">
                  <c:v>5.24</c:v>
                </c:pt>
                <c:pt idx="3">
                  <c:v>3.49</c:v>
                </c:pt>
                <c:pt idx="4">
                  <c:v>2.82</c:v>
                </c:pt>
                <c:pt idx="5">
                  <c:v>3.25</c:v>
                </c:pt>
                <c:pt idx="6">
                  <c:v>4.13</c:v>
                </c:pt>
                <c:pt idx="7">
                  <c:v>7.87</c:v>
                </c:pt>
                <c:pt idx="8">
                  <c:v>10.45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Sheet1!$A$13:$A$21</c:f>
              <c:numCache>
                <c:formatCode>General</c:formatCode>
                <c:ptCount val="9"/>
                <c:pt idx="0">
                  <c:v>71.0</c:v>
                </c:pt>
                <c:pt idx="1">
                  <c:v>100.0</c:v>
                </c:pt>
                <c:pt idx="2">
                  <c:v>203.0</c:v>
                </c:pt>
                <c:pt idx="3">
                  <c:v>300.0</c:v>
                </c:pt>
                <c:pt idx="4">
                  <c:v>395.0</c:v>
                </c:pt>
                <c:pt idx="5">
                  <c:v>293.0</c:v>
                </c:pt>
                <c:pt idx="6">
                  <c:v>205.0</c:v>
                </c:pt>
                <c:pt idx="7">
                  <c:v>108.0</c:v>
                </c:pt>
                <c:pt idx="8">
                  <c:v>69.0</c:v>
                </c:pt>
              </c:numCache>
            </c:numRef>
          </c:xVal>
          <c:yVal>
            <c:numRef>
              <c:f>Sheet1!$B$13:$B$21</c:f>
              <c:numCache>
                <c:formatCode>General</c:formatCode>
                <c:ptCount val="9"/>
                <c:pt idx="0">
                  <c:v>13.4</c:v>
                </c:pt>
                <c:pt idx="1">
                  <c:v>9.84</c:v>
                </c:pt>
                <c:pt idx="2">
                  <c:v>5.23</c:v>
                </c:pt>
                <c:pt idx="3">
                  <c:v>3.28</c:v>
                </c:pt>
                <c:pt idx="4">
                  <c:v>2.74</c:v>
                </c:pt>
                <c:pt idx="5">
                  <c:v>3.22</c:v>
                </c:pt>
                <c:pt idx="6">
                  <c:v>4.04</c:v>
                </c:pt>
                <c:pt idx="7">
                  <c:v>7.9</c:v>
                </c:pt>
                <c:pt idx="8">
                  <c:v>11.55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5663784"/>
        <c:axId val="-2145660792"/>
      </c:scatterChart>
      <c:scatterChart>
        <c:scatterStyle val="lineMarker"/>
        <c:varyColors val="0"/>
        <c:ser>
          <c:idx val="2"/>
          <c:order val="2"/>
          <c:tx>
            <c:v>volt</c:v>
          </c:tx>
          <c:marker>
            <c:symbol val="none"/>
          </c:marker>
          <c:xVal>
            <c:numRef>
              <c:f>Sheet1!$A$3:$A$11</c:f>
              <c:numCache>
                <c:formatCode>General</c:formatCode>
                <c:ptCount val="9"/>
                <c:pt idx="0">
                  <c:v>70.0</c:v>
                </c:pt>
                <c:pt idx="1">
                  <c:v>118.0</c:v>
                </c:pt>
                <c:pt idx="2">
                  <c:v>216.0</c:v>
                </c:pt>
                <c:pt idx="3">
                  <c:v>299.0</c:v>
                </c:pt>
                <c:pt idx="4">
                  <c:v>396.0</c:v>
                </c:pt>
                <c:pt idx="5">
                  <c:v>304.0</c:v>
                </c:pt>
                <c:pt idx="6">
                  <c:v>205.0</c:v>
                </c:pt>
                <c:pt idx="7">
                  <c:v>108.0</c:v>
                </c:pt>
                <c:pt idx="8">
                  <c:v>75.5</c:v>
                </c:pt>
              </c:numCache>
            </c:numRef>
          </c:xVal>
          <c:yVal>
            <c:numRef>
              <c:f>Sheet1!$C$3:$C$11</c:f>
              <c:numCache>
                <c:formatCode>General</c:formatCode>
                <c:ptCount val="9"/>
                <c:pt idx="0">
                  <c:v>2.961976964971417</c:v>
                </c:pt>
                <c:pt idx="1">
                  <c:v>2.975946659301022</c:v>
                </c:pt>
                <c:pt idx="2">
                  <c:v>2.985126084809897</c:v>
                </c:pt>
                <c:pt idx="3">
                  <c:v>2.99007708784927</c:v>
                </c:pt>
                <c:pt idx="4">
                  <c:v>2.991976964971418</c:v>
                </c:pt>
                <c:pt idx="5">
                  <c:v>2.990757363438532</c:v>
                </c:pt>
                <c:pt idx="6">
                  <c:v>2.988264531658658</c:v>
                </c:pt>
                <c:pt idx="7">
                  <c:v>2.977716193965122</c:v>
                </c:pt>
                <c:pt idx="8">
                  <c:v>2.97048283304744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5654520"/>
        <c:axId val="-2145657464"/>
      </c:scatterChart>
      <c:valAx>
        <c:axId val="-2145663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5660792"/>
        <c:crosses val="autoZero"/>
        <c:crossBetween val="midCat"/>
      </c:valAx>
      <c:valAx>
        <c:axId val="-2145660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5663784"/>
        <c:crosses val="autoZero"/>
        <c:crossBetween val="midCat"/>
      </c:valAx>
      <c:valAx>
        <c:axId val="-21456574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-2145654520"/>
        <c:crosses val="max"/>
        <c:crossBetween val="midCat"/>
      </c:valAx>
      <c:valAx>
        <c:axId val="-2145654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456574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388937</xdr:colOff>
      <xdr:row>22</xdr:row>
      <xdr:rowOff>131762</xdr:rowOff>
    </xdr:from>
    <xdr:to>
      <xdr:col>8</xdr:col>
      <xdr:colOff>84137</xdr:colOff>
      <xdr:row>37</xdr:row>
      <xdr:rowOff>30162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M11" sqref="M11"/>
    </sheetView>
  </sheetViews>
  <sheetFormatPr baseColWidth="10" defaultColWidth="8.83203125" defaultRowHeight="14" x14ac:dyDescent="0"/>
  <sheetData>
    <row r="1" spans="1:8">
      <c r="A1">
        <v>0</v>
      </c>
      <c r="C1" t="s">
        <v>7</v>
      </c>
      <c r="D1">
        <f>2.962</f>
        <v>2.9620000000000002</v>
      </c>
      <c r="E1" t="s">
        <v>8</v>
      </c>
    </row>
    <row r="2" spans="1:8">
      <c r="A2">
        <v>6</v>
      </c>
      <c r="B2">
        <v>136</v>
      </c>
      <c r="C2">
        <f>$H$3*($H$9/($H$9+B2))</f>
        <v>2.6564626530601827</v>
      </c>
      <c r="D2">
        <f>(C2-$D$1)*100</f>
        <v>-30.553734693981749</v>
      </c>
      <c r="E2">
        <f>D2/3.3*4095</f>
        <v>-37914.407142986449</v>
      </c>
      <c r="G2" t="s">
        <v>0</v>
      </c>
      <c r="H2">
        <v>0.03</v>
      </c>
    </row>
    <row r="3" spans="1:8">
      <c r="A3">
        <v>70</v>
      </c>
      <c r="B3">
        <v>13.5</v>
      </c>
      <c r="C3">
        <f t="shared" ref="C3:C11" si="0">$H$3*($H$9/($H$9+B3))</f>
        <v>2.9619769649714174</v>
      </c>
      <c r="D3">
        <f t="shared" ref="D3:D11" si="1">(C3-$D$1)*100</f>
        <v>-2.3035028582807371E-3</v>
      </c>
      <c r="E3">
        <f t="shared" ref="E3:E11" si="2">D3/3.3*4095</f>
        <v>-2.858437637775642</v>
      </c>
      <c r="G3" t="s">
        <v>1</v>
      </c>
      <c r="H3">
        <v>3</v>
      </c>
    </row>
    <row r="4" spans="1:8">
      <c r="A4">
        <v>118</v>
      </c>
      <c r="B4">
        <v>8.5</v>
      </c>
      <c r="C4">
        <f t="shared" si="0"/>
        <v>2.9759466593010218</v>
      </c>
      <c r="D4">
        <f t="shared" si="1"/>
        <v>1.3946659301021569</v>
      </c>
      <c r="E4">
        <f t="shared" si="2"/>
        <v>1730.6536314449495</v>
      </c>
    </row>
    <row r="5" spans="1:8">
      <c r="A5">
        <v>216</v>
      </c>
      <c r="B5">
        <v>5.24</v>
      </c>
      <c r="C5">
        <f t="shared" si="0"/>
        <v>2.9851260848098975</v>
      </c>
      <c r="D5">
        <f t="shared" si="1"/>
        <v>2.3126084809897307</v>
      </c>
      <c r="E5">
        <f t="shared" si="2"/>
        <v>2869.7368877736208</v>
      </c>
      <c r="G5" t="s">
        <v>2</v>
      </c>
      <c r="H5">
        <v>1</v>
      </c>
    </row>
    <row r="6" spans="1:8">
      <c r="A6">
        <v>299</v>
      </c>
      <c r="B6">
        <v>3.49</v>
      </c>
      <c r="C6">
        <f t="shared" si="0"/>
        <v>2.9900770878492704</v>
      </c>
      <c r="D6">
        <f t="shared" si="1"/>
        <v>2.807708784927021</v>
      </c>
      <c r="E6">
        <f t="shared" si="2"/>
        <v>3484.1113558412585</v>
      </c>
      <c r="G6" t="s">
        <v>3</v>
      </c>
      <c r="H6">
        <f>(B3+B7)-H3/H2*(B3-B7)</f>
        <v>-1051.68</v>
      </c>
    </row>
    <row r="7" spans="1:8">
      <c r="A7">
        <v>396</v>
      </c>
      <c r="B7">
        <v>2.82</v>
      </c>
      <c r="C7">
        <f t="shared" si="0"/>
        <v>2.9919769649714176</v>
      </c>
      <c r="D7">
        <f t="shared" si="1"/>
        <v>2.9976964971417441</v>
      </c>
      <c r="E7">
        <f t="shared" si="2"/>
        <v>3719.8688350895281</v>
      </c>
      <c r="G7" t="s">
        <v>4</v>
      </c>
      <c r="H7">
        <f>B3*B7</f>
        <v>38.07</v>
      </c>
    </row>
    <row r="8" spans="1:8">
      <c r="A8">
        <v>304</v>
      </c>
      <c r="B8">
        <v>3.25</v>
      </c>
      <c r="C8">
        <f t="shared" si="0"/>
        <v>2.990757363438532</v>
      </c>
      <c r="D8">
        <f t="shared" si="1"/>
        <v>2.8757363438531858</v>
      </c>
      <c r="E8">
        <f t="shared" si="2"/>
        <v>3568.5273721450899</v>
      </c>
    </row>
    <row r="9" spans="1:8">
      <c r="A9">
        <v>205</v>
      </c>
      <c r="B9">
        <v>4.13</v>
      </c>
      <c r="C9">
        <f t="shared" si="0"/>
        <v>2.9882645316586585</v>
      </c>
      <c r="D9">
        <f t="shared" si="1"/>
        <v>2.6264531658658274</v>
      </c>
      <c r="E9">
        <f t="shared" si="2"/>
        <v>3259.1896103698682</v>
      </c>
      <c r="G9" t="s">
        <v>5</v>
      </c>
      <c r="H9">
        <f>(-H6+SQRT(H6^2-4*H5*H7))/2*H5</f>
        <v>1051.6437995298247</v>
      </c>
    </row>
    <row r="10" spans="1:8">
      <c r="A10">
        <v>108</v>
      </c>
      <c r="B10">
        <v>7.87</v>
      </c>
      <c r="C10">
        <f t="shared" si="0"/>
        <v>2.9777161939651218</v>
      </c>
      <c r="D10">
        <f t="shared" si="1"/>
        <v>1.5716193965121583</v>
      </c>
      <c r="E10">
        <f t="shared" si="2"/>
        <v>1950.2367965809967</v>
      </c>
      <c r="G10" t="s">
        <v>6</v>
      </c>
      <c r="H10">
        <f>(-H6-SQRT(H6^2-4*H5*H7))/2*H5</f>
        <v>3.620047017534489E-2</v>
      </c>
    </row>
    <row r="11" spans="1:8">
      <c r="A11">
        <v>75.5</v>
      </c>
      <c r="B11">
        <v>10.45</v>
      </c>
      <c r="C11">
        <f t="shared" si="0"/>
        <v>2.9704828330474404</v>
      </c>
      <c r="D11">
        <f t="shared" si="1"/>
        <v>0.84828330474402414</v>
      </c>
      <c r="E11">
        <f t="shared" si="2"/>
        <v>1052.6424645232664</v>
      </c>
    </row>
    <row r="12" spans="1:8">
      <c r="A12">
        <v>0</v>
      </c>
    </row>
    <row r="13" spans="1:8">
      <c r="A13">
        <v>71</v>
      </c>
      <c r="B13">
        <v>13.4</v>
      </c>
      <c r="C13">
        <f>$H$3*($H$9/($H$9+B13))</f>
        <v>2.962255073436654</v>
      </c>
      <c r="D13">
        <f>(C13-$D$1)*100</f>
        <v>2.5507343665376325E-2</v>
      </c>
    </row>
    <row r="14" spans="1:8">
      <c r="A14">
        <v>100</v>
      </c>
      <c r="B14">
        <v>9.84</v>
      </c>
      <c r="C14">
        <f t="shared" ref="C14:C21" si="3">$H$3*($H$9/($H$9+B14))</f>
        <v>2.9721898723154556</v>
      </c>
      <c r="D14">
        <f t="shared" ref="D14:D21" si="4">(C14-$D$1)*100</f>
        <v>1.0189872315455428</v>
      </c>
    </row>
    <row r="15" spans="1:8">
      <c r="A15">
        <v>203</v>
      </c>
      <c r="B15">
        <v>5.23</v>
      </c>
      <c r="C15">
        <f t="shared" si="3"/>
        <v>2.9851543296777914</v>
      </c>
      <c r="D15">
        <f t="shared" si="4"/>
        <v>2.3154329677791186</v>
      </c>
    </row>
    <row r="16" spans="1:8">
      <c r="A16">
        <v>300</v>
      </c>
      <c r="B16">
        <v>3.28</v>
      </c>
      <c r="C16">
        <f t="shared" si="3"/>
        <v>2.9906723120623635</v>
      </c>
      <c r="D16">
        <f t="shared" si="4"/>
        <v>2.8672312062363314</v>
      </c>
    </row>
    <row r="17" spans="1:4">
      <c r="A17">
        <v>395</v>
      </c>
      <c r="B17">
        <v>2.74</v>
      </c>
      <c r="C17">
        <f t="shared" si="3"/>
        <v>2.9922039773338081</v>
      </c>
      <c r="D17">
        <f t="shared" si="4"/>
        <v>3.0203977333807863</v>
      </c>
    </row>
    <row r="18" spans="1:4">
      <c r="A18">
        <v>293</v>
      </c>
      <c r="B18">
        <v>3.22</v>
      </c>
      <c r="C18">
        <f t="shared" si="3"/>
        <v>2.9908424196523704</v>
      </c>
      <c r="D18">
        <f t="shared" si="4"/>
        <v>2.8842419652370221</v>
      </c>
    </row>
    <row r="19" spans="1:4">
      <c r="A19">
        <v>205</v>
      </c>
      <c r="B19">
        <v>4.04</v>
      </c>
      <c r="C19">
        <f t="shared" si="3"/>
        <v>2.9885192895776198</v>
      </c>
      <c r="D19">
        <f t="shared" si="4"/>
        <v>2.651928957761962</v>
      </c>
    </row>
    <row r="20" spans="1:4">
      <c r="A20">
        <v>108</v>
      </c>
      <c r="B20">
        <v>7.9</v>
      </c>
      <c r="C20">
        <f t="shared" si="3"/>
        <v>2.9776318826927994</v>
      </c>
      <c r="D20">
        <f t="shared" si="4"/>
        <v>1.5631882692799248</v>
      </c>
    </row>
    <row r="21" spans="1:4">
      <c r="A21">
        <v>69</v>
      </c>
      <c r="B21">
        <v>11.55</v>
      </c>
      <c r="C21">
        <f t="shared" si="3"/>
        <v>2.9674095164820158</v>
      </c>
      <c r="D21">
        <f t="shared" si="4"/>
        <v>0.54095164820155972</v>
      </c>
    </row>
    <row r="22" spans="1:4">
      <c r="A22">
        <v>0</v>
      </c>
    </row>
  </sheetData>
  <phoneticPr fontId="1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Roman 1068</cp:lastModifiedBy>
  <cp:lastPrinted>2016-06-22T18:26:57Z</cp:lastPrinted>
  <dcterms:created xsi:type="dcterms:W3CDTF">2016-06-09T15:41:29Z</dcterms:created>
  <dcterms:modified xsi:type="dcterms:W3CDTF">2016-06-22T18:36:02Z</dcterms:modified>
</cp:coreProperties>
</file>