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155" windowHeight="997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0" i="2" l="1"/>
  <c r="C40" i="2"/>
  <c r="E39" i="2"/>
  <c r="C39" i="2"/>
  <c r="E38" i="2"/>
  <c r="C38" i="2"/>
  <c r="E37" i="2"/>
  <c r="C37" i="2"/>
  <c r="E36" i="2"/>
  <c r="C36" i="2"/>
  <c r="E35" i="2"/>
  <c r="C35" i="2"/>
  <c r="C41" i="2" s="1"/>
  <c r="E34" i="2"/>
  <c r="C34" i="2"/>
  <c r="E33" i="2"/>
  <c r="C33" i="2"/>
  <c r="E32" i="2"/>
  <c r="C32" i="2"/>
  <c r="E31" i="2"/>
  <c r="C31" i="2"/>
  <c r="E30" i="2"/>
  <c r="C30" i="2"/>
  <c r="E29" i="2"/>
  <c r="C29" i="2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B40" i="2"/>
  <c r="B26" i="2"/>
  <c r="B25" i="2"/>
  <c r="B24" i="2"/>
  <c r="E24" i="2" s="1"/>
  <c r="B23" i="2"/>
  <c r="B22" i="2"/>
  <c r="B21" i="2"/>
  <c r="B20" i="2"/>
  <c r="B19" i="2"/>
  <c r="E19" i="2" s="1"/>
  <c r="B18" i="2"/>
  <c r="B17" i="2"/>
  <c r="E23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C26" i="2"/>
  <c r="E20" i="2"/>
  <c r="C21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C17" i="2"/>
  <c r="B7" i="1"/>
  <c r="C5" i="1"/>
  <c r="C22" i="1" s="1"/>
  <c r="C15" i="1"/>
  <c r="C14" i="1"/>
  <c r="C13" i="1"/>
  <c r="C12" i="1"/>
  <c r="C11" i="1"/>
  <c r="C10" i="1"/>
  <c r="C9" i="1"/>
  <c r="C8" i="1"/>
  <c r="C7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5" i="2" l="1"/>
  <c r="C22" i="2"/>
  <c r="C18" i="2"/>
  <c r="D17" i="2"/>
  <c r="D18" i="2" s="1"/>
  <c r="C19" i="2"/>
  <c r="C23" i="2"/>
  <c r="E17" i="2"/>
  <c r="E21" i="2"/>
  <c r="E25" i="2"/>
  <c r="C20" i="2"/>
  <c r="C24" i="2"/>
  <c r="E18" i="2"/>
  <c r="E22" i="2"/>
  <c r="E26" i="2"/>
  <c r="C16" i="1"/>
  <c r="C18" i="1"/>
  <c r="C19" i="1"/>
  <c r="C20" i="1"/>
  <c r="C17" i="1"/>
  <c r="C21" i="1"/>
  <c r="C27" i="2" l="1"/>
  <c r="D19" i="2"/>
  <c r="D20" i="2" s="1"/>
  <c r="D21" i="2" s="1"/>
  <c r="D22" i="2" s="1"/>
  <c r="D23" i="2" s="1"/>
  <c r="D24" i="2" s="1"/>
  <c r="D25" i="2" s="1"/>
  <c r="D26" i="2" s="1"/>
</calcChain>
</file>

<file path=xl/sharedStrings.xml><?xml version="1.0" encoding="utf-8"?>
<sst xmlns="http://schemas.openxmlformats.org/spreadsheetml/2006/main" count="9" uniqueCount="9">
  <si>
    <t>a</t>
  </si>
  <si>
    <t>r</t>
  </si>
  <si>
    <t>c</t>
  </si>
  <si>
    <t>`</t>
  </si>
  <si>
    <t>Volts</t>
  </si>
  <si>
    <t>Ahr</t>
  </si>
  <si>
    <t>Int. Whr</t>
  </si>
  <si>
    <t>Whr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</si>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</sst>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Sheet1!$A$7:$A$22</c:f>
              <c:numCache>
                <c:formatCode>General</c:formatCode>
                <c:ptCount val="16"/>
                <c:pt idx="0">
                  <c:v>-500</c:v>
                </c:pt>
                <c:pt idx="1">
                  <c:v>-200</c:v>
                </c:pt>
                <c:pt idx="2">
                  <c:v>-100</c:v>
                </c:pt>
                <c:pt idx="3">
                  <c:v>-10</c:v>
                </c:pt>
                <c:pt idx="4">
                  <c:v>0.02</c:v>
                </c:pt>
                <c:pt idx="5">
                  <c:v>0.05</c:v>
                </c:pt>
                <c:pt idx="6">
                  <c:v>0.1</c:v>
                </c:pt>
                <c:pt idx="7">
                  <c:v>0.2</c:v>
                </c:pt>
                <c:pt idx="8">
                  <c:v>0.5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  <c:pt idx="12">
                  <c:v>10</c:v>
                </c:pt>
                <c:pt idx="13">
                  <c:v>20</c:v>
                </c:pt>
                <c:pt idx="14">
                  <c:v>50</c:v>
                </c:pt>
                <c:pt idx="15">
                  <c:v>100</c:v>
                </c:pt>
              </c:numCache>
            </c:numRef>
          </c:xVal>
          <c:yVal>
            <c:numRef>
              <c:f>Sheet1!$C$7:$C$22</c:f>
              <c:numCache>
                <c:formatCode>General</c:formatCode>
                <c:ptCount val="16"/>
                <c:pt idx="0">
                  <c:v>-4.0000001600000068E-8</c:v>
                </c:pt>
                <c:pt idx="1">
                  <c:v>-1.00000010000001E-7</c:v>
                </c:pt>
                <c:pt idx="2">
                  <c:v>-2.0000004000000802E-7</c:v>
                </c:pt>
                <c:pt idx="3">
                  <c:v>-2.0000040000080002E-6</c:v>
                </c:pt>
                <c:pt idx="4">
                  <c:v>9.99000999000999E-4</c:v>
                </c:pt>
                <c:pt idx="5">
                  <c:v>3.9984006397441018E-4</c:v>
                </c:pt>
                <c:pt idx="6">
                  <c:v>1.9996000799840031E-4</c:v>
                </c:pt>
                <c:pt idx="7">
                  <c:v>9.9990000999900015E-5</c:v>
                </c:pt>
                <c:pt idx="8">
                  <c:v>3.9998400063997439E-5</c:v>
                </c:pt>
                <c:pt idx="9">
                  <c:v>1.9999600007999844E-5</c:v>
                </c:pt>
                <c:pt idx="10">
                  <c:v>9.9999000009999908E-6</c:v>
                </c:pt>
                <c:pt idx="11">
                  <c:v>3.9999840000640003E-6</c:v>
                </c:pt>
                <c:pt idx="12">
                  <c:v>1.999996000008E-6</c:v>
                </c:pt>
                <c:pt idx="13">
                  <c:v>9.9999900000100006E-7</c:v>
                </c:pt>
                <c:pt idx="14">
                  <c:v>3.9999984000006399E-7</c:v>
                </c:pt>
                <c:pt idx="15">
                  <c:v>1.99999960000008E-7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10144"/>
        <c:axId val="45169664"/>
      </c:scatterChart>
      <c:valAx>
        <c:axId val="46310144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169664"/>
        <c:crosses val="autoZero"/>
        <c:crossBetween val="midCat"/>
      </c:valAx>
      <c:valAx>
        <c:axId val="45169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3101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Sheet2!$A$2:$A$26</c:f>
              <c:numCache>
                <c:formatCode>General</c:formatCode>
                <c:ptCount val="25"/>
                <c:pt idx="0">
                  <c:v>13</c:v>
                </c:pt>
                <c:pt idx="1">
                  <c:v>12.62</c:v>
                </c:pt>
                <c:pt idx="2">
                  <c:v>12.49</c:v>
                </c:pt>
                <c:pt idx="3">
                  <c:v>12.29</c:v>
                </c:pt>
                <c:pt idx="4">
                  <c:v>12.19</c:v>
                </c:pt>
                <c:pt idx="5">
                  <c:v>12.13</c:v>
                </c:pt>
                <c:pt idx="6">
                  <c:v>11.77</c:v>
                </c:pt>
                <c:pt idx="7">
                  <c:v>11.75</c:v>
                </c:pt>
                <c:pt idx="8">
                  <c:v>11.7</c:v>
                </c:pt>
                <c:pt idx="9">
                  <c:v>11.59</c:v>
                </c:pt>
                <c:pt idx="10">
                  <c:v>11.59</c:v>
                </c:pt>
                <c:pt idx="11">
                  <c:v>11.52</c:v>
                </c:pt>
                <c:pt idx="12">
                  <c:v>11.08</c:v>
                </c:pt>
                <c:pt idx="13">
                  <c:v>11.03</c:v>
                </c:pt>
                <c:pt idx="14">
                  <c:v>10.99</c:v>
                </c:pt>
                <c:pt idx="15">
                  <c:v>10.8</c:v>
                </c:pt>
                <c:pt idx="16">
                  <c:v>10.67</c:v>
                </c:pt>
                <c:pt idx="17">
                  <c:v>10.65</c:v>
                </c:pt>
                <c:pt idx="18">
                  <c:v>10.63</c:v>
                </c:pt>
                <c:pt idx="19">
                  <c:v>10.59</c:v>
                </c:pt>
                <c:pt idx="20">
                  <c:v>10.56</c:v>
                </c:pt>
                <c:pt idx="21">
                  <c:v>10.53</c:v>
                </c:pt>
                <c:pt idx="22">
                  <c:v>10.5</c:v>
                </c:pt>
                <c:pt idx="23">
                  <c:v>10.44</c:v>
                </c:pt>
                <c:pt idx="24">
                  <c:v>10</c:v>
                </c:pt>
              </c:numCache>
            </c:numRef>
          </c:xVal>
          <c:yVal>
            <c:numRef>
              <c:f>Sheet2!$D$2:$D$26</c:f>
              <c:numCache>
                <c:formatCode>General</c:formatCode>
                <c:ptCount val="25"/>
                <c:pt idx="0">
                  <c:v>0</c:v>
                </c:pt>
                <c:pt idx="1">
                  <c:v>45.603599999999993</c:v>
                </c:pt>
                <c:pt idx="2">
                  <c:v>67.574849999999984</c:v>
                </c:pt>
                <c:pt idx="3">
                  <c:v>113.54174999999998</c:v>
                </c:pt>
                <c:pt idx="4">
                  <c:v>156.01454999999999</c:v>
                </c:pt>
                <c:pt idx="5">
                  <c:v>192.73774999999998</c:v>
                </c:pt>
                <c:pt idx="6">
                  <c:v>666.31624999999997</c:v>
                </c:pt>
                <c:pt idx="7">
                  <c:v>697.71545000000003</c:v>
                </c:pt>
                <c:pt idx="8">
                  <c:v>759.38895000000002</c:v>
                </c:pt>
                <c:pt idx="9">
                  <c:v>875.37315000000001</c:v>
                </c:pt>
                <c:pt idx="10">
                  <c:v>897.85775000000001</c:v>
                </c:pt>
                <c:pt idx="11">
                  <c:v>959.9081000000001</c:v>
                </c:pt>
                <c:pt idx="12">
                  <c:v>1327.9491</c:v>
                </c:pt>
                <c:pt idx="13">
                  <c:v>1351.3857</c:v>
                </c:pt>
                <c:pt idx="14">
                  <c:v>1391.1318000000001</c:v>
                </c:pt>
                <c:pt idx="15">
                  <c:v>1496.9222500000001</c:v>
                </c:pt>
                <c:pt idx="16">
                  <c:v>1563.9086500000001</c:v>
                </c:pt>
                <c:pt idx="17">
                  <c:v>1574.8884500000001</c:v>
                </c:pt>
                <c:pt idx="18">
                  <c:v>1581.9108500000002</c:v>
                </c:pt>
                <c:pt idx="19">
                  <c:v>1588.4890500000004</c:v>
                </c:pt>
                <c:pt idx="20">
                  <c:v>1604.6688000000004</c:v>
                </c:pt>
                <c:pt idx="21">
                  <c:v>1614.7920000000001</c:v>
                </c:pt>
                <c:pt idx="22">
                  <c:v>1627.4100000000003</c:v>
                </c:pt>
                <c:pt idx="23">
                  <c:v>1648.1406000000002</c:v>
                </c:pt>
                <c:pt idx="24">
                  <c:v>1777.4236000000003</c:v>
                </c:pt>
              </c:numCache>
            </c:numRef>
          </c:yVal>
          <c:smooth val="1"/>
        </c:ser>
        <c:ser>
          <c:idx val="1"/>
          <c:order val="1"/>
          <c:tx>
            <c:v>moran</c:v>
          </c:tx>
          <c:marker>
            <c:symbol val="none"/>
          </c:marker>
          <c:xVal>
            <c:numRef>
              <c:f>Sheet2!$A$29:$A$40</c:f>
              <c:numCache>
                <c:formatCode>General</c:formatCode>
                <c:ptCount val="12"/>
                <c:pt idx="0">
                  <c:v>14</c:v>
                </c:pt>
                <c:pt idx="1">
                  <c:v>12.73</c:v>
                </c:pt>
                <c:pt idx="2">
                  <c:v>12.08</c:v>
                </c:pt>
                <c:pt idx="3">
                  <c:v>12.05</c:v>
                </c:pt>
                <c:pt idx="4">
                  <c:v>11.95</c:v>
                </c:pt>
                <c:pt idx="5">
                  <c:v>11.89</c:v>
                </c:pt>
                <c:pt idx="6">
                  <c:v>11.84</c:v>
                </c:pt>
                <c:pt idx="7">
                  <c:v>11.44</c:v>
                </c:pt>
                <c:pt idx="8">
                  <c:v>11.43</c:v>
                </c:pt>
                <c:pt idx="9">
                  <c:v>11.34</c:v>
                </c:pt>
                <c:pt idx="10">
                  <c:v>11.31</c:v>
                </c:pt>
                <c:pt idx="11">
                  <c:v>10</c:v>
                </c:pt>
              </c:numCache>
            </c:numRef>
          </c:xVal>
          <c:yVal>
            <c:numRef>
              <c:f>Sheet2!$D$29:$D$40</c:f>
              <c:numCache>
                <c:formatCode>General</c:formatCode>
                <c:ptCount val="12"/>
                <c:pt idx="0">
                  <c:v>0</c:v>
                </c:pt>
                <c:pt idx="1">
                  <c:v>4.2767999999999997</c:v>
                </c:pt>
                <c:pt idx="2">
                  <c:v>95.205449999999999</c:v>
                </c:pt>
                <c:pt idx="3">
                  <c:v>107.51174999999999</c:v>
                </c:pt>
                <c:pt idx="4">
                  <c:v>162.71174999999999</c:v>
                </c:pt>
                <c:pt idx="5">
                  <c:v>209.08055000000002</c:v>
                </c:pt>
                <c:pt idx="6">
                  <c:v>258.91354999999999</c:v>
                </c:pt>
                <c:pt idx="7">
                  <c:v>733.12715000000003</c:v>
                </c:pt>
                <c:pt idx="8">
                  <c:v>769.03305</c:v>
                </c:pt>
                <c:pt idx="9">
                  <c:v>820.94865000000004</c:v>
                </c:pt>
                <c:pt idx="10">
                  <c:v>859.11390000000006</c:v>
                </c:pt>
                <c:pt idx="11">
                  <c:v>1482.9641500000002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32096"/>
        <c:axId val="56884224"/>
      </c:scatterChart>
      <c:valAx>
        <c:axId val="66532096"/>
        <c:scaling>
          <c:orientation val="minMax"/>
          <c:max val="13"/>
          <c:min val="10"/>
        </c:scaling>
        <c:delete val="0"/>
        <c:axPos val="b"/>
        <c:numFmt formatCode="General" sourceLinked="1"/>
        <c:majorTickMark val="out"/>
        <c:minorTickMark val="none"/>
        <c:tickLblPos val="nextTo"/>
        <c:crossAx val="56884224"/>
        <c:crosses val="autoZero"/>
        <c:crossBetween val="midCat"/>
      </c:valAx>
      <c:valAx>
        <c:axId val="56884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65320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v/t</c:v>
          </c:tx>
          <c:marker>
            <c:symbol val="none"/>
          </c:marker>
          <c:xVal>
            <c:numRef>
              <c:f>Sheet2!$E$2:$E$26</c:f>
              <c:numCache>
                <c:formatCode>General</c:formatCode>
                <c:ptCount val="25"/>
                <c:pt idx="0">
                  <c:v>0</c:v>
                </c:pt>
                <c:pt idx="1">
                  <c:v>1.4239999999999999</c:v>
                </c:pt>
                <c:pt idx="2">
                  <c:v>2.1239999999999997</c:v>
                </c:pt>
                <c:pt idx="3">
                  <c:v>3.6079999999999997</c:v>
                </c:pt>
                <c:pt idx="4">
                  <c:v>4.9960000000000004</c:v>
                </c:pt>
                <c:pt idx="5">
                  <c:v>6.2039999999999997</c:v>
                </c:pt>
                <c:pt idx="6">
                  <c:v>22.056000000000001</c:v>
                </c:pt>
                <c:pt idx="7">
                  <c:v>23.124000000000002</c:v>
                </c:pt>
                <c:pt idx="8">
                  <c:v>25.228000000000002</c:v>
                </c:pt>
                <c:pt idx="9">
                  <c:v>29.212</c:v>
                </c:pt>
                <c:pt idx="10">
                  <c:v>29.988</c:v>
                </c:pt>
                <c:pt idx="11">
                  <c:v>32.136000000000003</c:v>
                </c:pt>
                <c:pt idx="12">
                  <c:v>45.164000000000001</c:v>
                </c:pt>
                <c:pt idx="13">
                  <c:v>46.012</c:v>
                </c:pt>
                <c:pt idx="14">
                  <c:v>47.456000000000003</c:v>
                </c:pt>
                <c:pt idx="15">
                  <c:v>51.339999999999996</c:v>
                </c:pt>
                <c:pt idx="16">
                  <c:v>53.835999999999999</c:v>
                </c:pt>
                <c:pt idx="17">
                  <c:v>54.248000000000005</c:v>
                </c:pt>
                <c:pt idx="18">
                  <c:v>54.512</c:v>
                </c:pt>
                <c:pt idx="19">
                  <c:v>54.760000000000005</c:v>
                </c:pt>
                <c:pt idx="20">
                  <c:v>55.372</c:v>
                </c:pt>
                <c:pt idx="21">
                  <c:v>55.755999999999993</c:v>
                </c:pt>
                <c:pt idx="22">
                  <c:v>56.236000000000004</c:v>
                </c:pt>
                <c:pt idx="23">
                  <c:v>57.027999999999999</c:v>
                </c:pt>
                <c:pt idx="24">
                  <c:v>62.088000000000001</c:v>
                </c:pt>
              </c:numCache>
            </c:numRef>
          </c:xVal>
          <c:yVal>
            <c:numRef>
              <c:f>Sheet2!$A$2:$A$26</c:f>
              <c:numCache>
                <c:formatCode>General</c:formatCode>
                <c:ptCount val="25"/>
                <c:pt idx="0">
                  <c:v>13</c:v>
                </c:pt>
                <c:pt idx="1">
                  <c:v>12.62</c:v>
                </c:pt>
                <c:pt idx="2">
                  <c:v>12.49</c:v>
                </c:pt>
                <c:pt idx="3">
                  <c:v>12.29</c:v>
                </c:pt>
                <c:pt idx="4">
                  <c:v>12.19</c:v>
                </c:pt>
                <c:pt idx="5">
                  <c:v>12.13</c:v>
                </c:pt>
                <c:pt idx="6">
                  <c:v>11.77</c:v>
                </c:pt>
                <c:pt idx="7">
                  <c:v>11.75</c:v>
                </c:pt>
                <c:pt idx="8">
                  <c:v>11.7</c:v>
                </c:pt>
                <c:pt idx="9">
                  <c:v>11.59</c:v>
                </c:pt>
                <c:pt idx="10">
                  <c:v>11.59</c:v>
                </c:pt>
                <c:pt idx="11">
                  <c:v>11.52</c:v>
                </c:pt>
                <c:pt idx="12">
                  <c:v>11.08</c:v>
                </c:pt>
                <c:pt idx="13">
                  <c:v>11.03</c:v>
                </c:pt>
                <c:pt idx="14">
                  <c:v>10.99</c:v>
                </c:pt>
                <c:pt idx="15">
                  <c:v>10.8</c:v>
                </c:pt>
                <c:pt idx="16">
                  <c:v>10.67</c:v>
                </c:pt>
                <c:pt idx="17">
                  <c:v>10.65</c:v>
                </c:pt>
                <c:pt idx="18">
                  <c:v>10.63</c:v>
                </c:pt>
                <c:pt idx="19">
                  <c:v>10.59</c:v>
                </c:pt>
                <c:pt idx="20">
                  <c:v>10.56</c:v>
                </c:pt>
                <c:pt idx="21">
                  <c:v>10.53</c:v>
                </c:pt>
                <c:pt idx="22">
                  <c:v>10.5</c:v>
                </c:pt>
                <c:pt idx="23">
                  <c:v>10.44</c:v>
                </c:pt>
                <c:pt idx="24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35520"/>
        <c:axId val="120764672"/>
      </c:scatterChart>
      <c:valAx>
        <c:axId val="12183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764672"/>
        <c:crosses val="autoZero"/>
        <c:crossBetween val="midCat"/>
      </c:valAx>
      <c:valAx>
        <c:axId val="120764672"/>
        <c:scaling>
          <c:orientation val="minMax"/>
          <c:max val="13"/>
          <c:min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835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223837</xdr:colOff>
      <xdr:row>9</xdr:row>
      <xdr:rowOff>71437</xdr:rowOff>
    </xdr:from>
    <xdr:to>
      <xdr:col>14</xdr:col>
      <xdr:colOff>528637</xdr:colOff>
      <xdr:row>23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290512</xdr:colOff>
      <xdr:row>16</xdr:row>
      <xdr:rowOff>157162</xdr:rowOff>
    </xdr:from>
    <xdr:to>
      <xdr:col>18</xdr:col>
      <xdr:colOff>595312</xdr:colOff>
      <xdr:row>31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433387</xdr:colOff>
      <xdr:row>0</xdr:row>
      <xdr:rowOff>171450</xdr:rowOff>
    </xdr:from>
    <xdr:to>
      <xdr:col>18</xdr:col>
      <xdr:colOff>128587</xdr:colOff>
      <xdr:row>15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0"/>
  <sheetViews>
    <sheetView workbookViewId="0">
      <selection activeCell="A9" sqref="A9"/>
    </sheetView>
  </sheetViews>
  <sheetFormatPr defaultRowHeight="15" x14ac:dyDescent="0.25"/>
  <cols>
    <col min="2" max="2" width="9.7109375" customWidth="1"/>
  </cols>
  <sheetData>
    <row r="2" spans="1:3" x14ac:dyDescent="0.25">
      <c r="A2" t="s">
        <v>1</v>
      </c>
      <c r="C2" s="1">
        <v>1</v>
      </c>
    </row>
    <row r="3" spans="1:3" x14ac:dyDescent="0.25">
      <c r="A3" t="s">
        <v>2</v>
      </c>
      <c r="C3" s="1">
        <v>1.0000000000000001E-5</v>
      </c>
    </row>
    <row r="5" spans="1:3" x14ac:dyDescent="0.25">
      <c r="A5" t="s">
        <v>0</v>
      </c>
      <c r="C5" s="1">
        <f>2*C2*C3</f>
        <v>2.0000000000000002E-5</v>
      </c>
    </row>
    <row r="6" spans="1:3" x14ac:dyDescent="0.25">
      <c r="C6" t="s">
        <v>3</v>
      </c>
    </row>
    <row r="7" spans="1:3" x14ac:dyDescent="0.25">
      <c r="A7">
        <v>-500</v>
      </c>
      <c r="B7">
        <f>10^A7</f>
        <v>0</v>
      </c>
      <c r="C7">
        <f>(A7*C$5)/(A7^2+A7*C$5)</f>
        <v>-4.0000001600000068E-8</v>
      </c>
    </row>
    <row r="8" spans="1:3" x14ac:dyDescent="0.25">
      <c r="A8">
        <v>-200</v>
      </c>
      <c r="C8">
        <f t="shared" ref="C8:C22" si="0">(A8*C$5)/(A8^2+A8*C$5)</f>
        <v>-1.00000010000001E-7</v>
      </c>
    </row>
    <row r="9" spans="1:3" x14ac:dyDescent="0.25">
      <c r="A9">
        <v>-100</v>
      </c>
      <c r="C9">
        <f t="shared" si="0"/>
        <v>-2.0000004000000802E-7</v>
      </c>
    </row>
    <row r="10" spans="1:3" x14ac:dyDescent="0.25">
      <c r="A10">
        <v>-10</v>
      </c>
      <c r="C10">
        <f t="shared" si="0"/>
        <v>-2.0000040000080002E-6</v>
      </c>
    </row>
    <row r="11" spans="1:3" x14ac:dyDescent="0.25">
      <c r="A11">
        <v>0.02</v>
      </c>
      <c r="C11">
        <f t="shared" si="0"/>
        <v>9.99000999000999E-4</v>
      </c>
    </row>
    <row r="12" spans="1:3" x14ac:dyDescent="0.25">
      <c r="A12">
        <v>0.05</v>
      </c>
      <c r="C12">
        <f t="shared" si="0"/>
        <v>3.9984006397441018E-4</v>
      </c>
    </row>
    <row r="13" spans="1:3" x14ac:dyDescent="0.25">
      <c r="A13">
        <v>0.1</v>
      </c>
      <c r="C13">
        <f t="shared" si="0"/>
        <v>1.9996000799840031E-4</v>
      </c>
    </row>
    <row r="14" spans="1:3" x14ac:dyDescent="0.25">
      <c r="A14">
        <v>0.2</v>
      </c>
      <c r="C14">
        <f t="shared" si="0"/>
        <v>9.9990000999900015E-5</v>
      </c>
    </row>
    <row r="15" spans="1:3" x14ac:dyDescent="0.25">
      <c r="A15">
        <v>0.5</v>
      </c>
      <c r="C15">
        <f t="shared" si="0"/>
        <v>3.9998400063997439E-5</v>
      </c>
    </row>
    <row r="16" spans="1:3" x14ac:dyDescent="0.25">
      <c r="A16">
        <v>1</v>
      </c>
      <c r="C16">
        <f t="shared" si="0"/>
        <v>1.9999600007999844E-5</v>
      </c>
    </row>
    <row r="17" spans="1:3" x14ac:dyDescent="0.25">
      <c r="A17">
        <v>2</v>
      </c>
      <c r="C17">
        <f t="shared" si="0"/>
        <v>9.9999000009999908E-6</v>
      </c>
    </row>
    <row r="18" spans="1:3" x14ac:dyDescent="0.25">
      <c r="A18">
        <v>5</v>
      </c>
      <c r="C18">
        <f t="shared" si="0"/>
        <v>3.9999840000640003E-6</v>
      </c>
    </row>
    <row r="19" spans="1:3" x14ac:dyDescent="0.25">
      <c r="A19">
        <v>10</v>
      </c>
      <c r="C19">
        <f t="shared" si="0"/>
        <v>1.999996000008E-6</v>
      </c>
    </row>
    <row r="20" spans="1:3" x14ac:dyDescent="0.25">
      <c r="A20">
        <v>20</v>
      </c>
      <c r="C20">
        <f t="shared" si="0"/>
        <v>9.9999900000100006E-7</v>
      </c>
    </row>
    <row r="21" spans="1:3" x14ac:dyDescent="0.25">
      <c r="A21">
        <v>50</v>
      </c>
      <c r="C21">
        <f t="shared" si="0"/>
        <v>3.9999984000006399E-7</v>
      </c>
    </row>
    <row r="22" spans="1:3" x14ac:dyDescent="0.25">
      <c r="A22">
        <v>100</v>
      </c>
      <c r="C22">
        <f t="shared" si="0"/>
        <v>1.99999960000008E-7</v>
      </c>
    </row>
    <row r="23" spans="1:3" x14ac:dyDescent="0.25">
      <c r="A23">
        <v>14</v>
      </c>
      <c r="C23">
        <f>(A23)/(A23^2+A23)</f>
        <v>6.6666666666666666E-2</v>
      </c>
    </row>
    <row r="24" spans="1:3" x14ac:dyDescent="0.25">
      <c r="A24">
        <v>15</v>
      </c>
      <c r="C24">
        <f>(A24)/(A24^2+A24)</f>
        <v>6.25E-2</v>
      </c>
    </row>
    <row r="25" spans="1:3" x14ac:dyDescent="0.25">
      <c r="A25">
        <v>16</v>
      </c>
      <c r="C25">
        <f>(A25)/(A25^2+A25)</f>
        <v>5.8823529411764705E-2</v>
      </c>
    </row>
    <row r="26" spans="1:3" x14ac:dyDescent="0.25">
      <c r="A26">
        <v>17</v>
      </c>
      <c r="C26">
        <f>(A26)/(A26^2+A26)</f>
        <v>5.5555555555555552E-2</v>
      </c>
    </row>
    <row r="27" spans="1:3" x14ac:dyDescent="0.25">
      <c r="A27">
        <v>18</v>
      </c>
      <c r="C27">
        <f>(A27)/(A27^2+A27)</f>
        <v>5.2631578947368418E-2</v>
      </c>
    </row>
    <row r="28" spans="1:3" x14ac:dyDescent="0.25">
      <c r="A28">
        <v>19</v>
      </c>
      <c r="C28">
        <f>(A28)/(A28^2+A28)</f>
        <v>0.05</v>
      </c>
    </row>
    <row r="29" spans="1:3" x14ac:dyDescent="0.25">
      <c r="A29">
        <v>20</v>
      </c>
      <c r="C29">
        <f>(A29)/(A29^2+A29)</f>
        <v>4.7619047619047616E-2</v>
      </c>
    </row>
    <row r="30" spans="1:3" x14ac:dyDescent="0.25">
      <c r="A30">
        <v>21</v>
      </c>
      <c r="C30">
        <f>(A30)/(A30^2+A30)</f>
        <v>4.5454545454545456E-2</v>
      </c>
    </row>
    <row r="31" spans="1:3" x14ac:dyDescent="0.25">
      <c r="A31">
        <v>22</v>
      </c>
      <c r="C31">
        <f>(A31)/(A31^2+A31)</f>
        <v>4.3478260869565216E-2</v>
      </c>
    </row>
    <row r="32" spans="1:3" x14ac:dyDescent="0.25">
      <c r="A32">
        <v>23</v>
      </c>
      <c r="C32">
        <f>(A32)/(A32^2+A32)</f>
        <v>4.1666666666666664E-2</v>
      </c>
    </row>
    <row r="33" spans="1:3" x14ac:dyDescent="0.25">
      <c r="A33">
        <v>24</v>
      </c>
      <c r="C33">
        <f>(A33)/(A33^2+A33)</f>
        <v>0.04</v>
      </c>
    </row>
    <row r="34" spans="1:3" x14ac:dyDescent="0.25">
      <c r="A34">
        <v>25</v>
      </c>
      <c r="C34">
        <f>(A34)/(A34^2+A34)</f>
        <v>3.8461538461538464E-2</v>
      </c>
    </row>
    <row r="35" spans="1:3" x14ac:dyDescent="0.25">
      <c r="A35">
        <v>26</v>
      </c>
      <c r="C35">
        <f>(A35)/(A35^2+A35)</f>
        <v>3.7037037037037035E-2</v>
      </c>
    </row>
    <row r="36" spans="1:3" x14ac:dyDescent="0.25">
      <c r="A36">
        <v>27</v>
      </c>
      <c r="C36">
        <f>(A36)/(A36^2+A36)</f>
        <v>3.5714285714285712E-2</v>
      </c>
    </row>
    <row r="37" spans="1:3" x14ac:dyDescent="0.25">
      <c r="A37">
        <v>28</v>
      </c>
      <c r="C37">
        <f>(A37)/(A37^2+A37)</f>
        <v>3.4482758620689655E-2</v>
      </c>
    </row>
    <row r="38" spans="1:3" x14ac:dyDescent="0.25">
      <c r="A38">
        <v>29</v>
      </c>
      <c r="C38">
        <f>(A38)/(A38^2+A38)</f>
        <v>3.3333333333333333E-2</v>
      </c>
    </row>
    <row r="39" spans="1:3" x14ac:dyDescent="0.25">
      <c r="A39">
        <v>30</v>
      </c>
      <c r="C39">
        <f>(A39)/(A39^2+A39)</f>
        <v>3.2258064516129031E-2</v>
      </c>
    </row>
    <row r="40" spans="1:3" x14ac:dyDescent="0.25">
      <c r="A40">
        <v>31</v>
      </c>
      <c r="C40">
        <f>(A40)/(A40^2+A40)</f>
        <v>3.125E-2</v>
      </c>
    </row>
    <row r="41" spans="1:3" x14ac:dyDescent="0.25">
      <c r="A41">
        <v>32</v>
      </c>
      <c r="C41">
        <f>(A41)/(A41^2+A41)</f>
        <v>3.0303030303030304E-2</v>
      </c>
    </row>
    <row r="42" spans="1:3" x14ac:dyDescent="0.25">
      <c r="A42">
        <v>33</v>
      </c>
      <c r="C42">
        <f>(A42)/(A42^2+A42)</f>
        <v>2.9411764705882353E-2</v>
      </c>
    </row>
    <row r="43" spans="1:3" x14ac:dyDescent="0.25">
      <c r="A43">
        <v>34</v>
      </c>
      <c r="C43">
        <f>(A43)/(A43^2+A43)</f>
        <v>2.8571428571428571E-2</v>
      </c>
    </row>
    <row r="44" spans="1:3" x14ac:dyDescent="0.25">
      <c r="A44">
        <v>35</v>
      </c>
      <c r="C44">
        <f>(A44)/(A44^2+A44)</f>
        <v>2.7777777777777776E-2</v>
      </c>
    </row>
    <row r="45" spans="1:3" x14ac:dyDescent="0.25">
      <c r="A45">
        <v>36</v>
      </c>
      <c r="C45">
        <f>(A45)/(A45^2+A45)</f>
        <v>2.7027027027027029E-2</v>
      </c>
    </row>
    <row r="46" spans="1:3" x14ac:dyDescent="0.25">
      <c r="A46">
        <v>37</v>
      </c>
      <c r="C46">
        <f>(A46)/(A46^2+A46)</f>
        <v>2.6315789473684209E-2</v>
      </c>
    </row>
    <row r="47" spans="1:3" x14ac:dyDescent="0.25">
      <c r="A47">
        <v>38</v>
      </c>
      <c r="C47">
        <f>(A47)/(A47^2+A47)</f>
        <v>2.564102564102564E-2</v>
      </c>
    </row>
    <row r="48" spans="1:3" x14ac:dyDescent="0.25">
      <c r="A48">
        <v>39</v>
      </c>
      <c r="C48">
        <f>(A48)/(A48^2+A48)</f>
        <v>2.5000000000000001E-2</v>
      </c>
    </row>
    <row r="49" spans="1:3" x14ac:dyDescent="0.25">
      <c r="A49">
        <v>40</v>
      </c>
      <c r="C49">
        <f>(A49)/(A49^2+A49)</f>
        <v>2.4390243902439025E-2</v>
      </c>
    </row>
    <row r="50" spans="1:3" x14ac:dyDescent="0.25">
      <c r="A50">
        <v>41</v>
      </c>
      <c r="C50">
        <f>(A50)/(A50^2+A50)</f>
        <v>2.3809523809523808E-2</v>
      </c>
    </row>
    <row r="51" spans="1:3" x14ac:dyDescent="0.25">
      <c r="A51">
        <v>42</v>
      </c>
      <c r="C51">
        <f>(A51)/(A51^2+A51)</f>
        <v>2.3255813953488372E-2</v>
      </c>
    </row>
    <row r="52" spans="1:3" x14ac:dyDescent="0.25">
      <c r="A52">
        <v>43</v>
      </c>
      <c r="C52">
        <f>(A52)/(A52^2+A52)</f>
        <v>2.2727272727272728E-2</v>
      </c>
    </row>
    <row r="53" spans="1:3" x14ac:dyDescent="0.25">
      <c r="A53">
        <v>44</v>
      </c>
      <c r="C53">
        <f>(A53)/(A53^2+A53)</f>
        <v>2.2222222222222223E-2</v>
      </c>
    </row>
    <row r="54" spans="1:3" x14ac:dyDescent="0.25">
      <c r="A54">
        <v>45</v>
      </c>
      <c r="C54">
        <f>(A54)/(A54^2+A54)</f>
        <v>2.1739130434782608E-2</v>
      </c>
    </row>
    <row r="55" spans="1:3" x14ac:dyDescent="0.25">
      <c r="A55">
        <v>46</v>
      </c>
      <c r="C55">
        <f>(A55)/(A55^2+A55)</f>
        <v>2.1276595744680851E-2</v>
      </c>
    </row>
    <row r="56" spans="1:3" x14ac:dyDescent="0.25">
      <c r="A56">
        <v>47</v>
      </c>
      <c r="C56">
        <f>(A56)/(A56^2+A56)</f>
        <v>2.0833333333333332E-2</v>
      </c>
    </row>
    <row r="57" spans="1:3" x14ac:dyDescent="0.25">
      <c r="A57">
        <v>48</v>
      </c>
      <c r="C57">
        <f>(A57)/(A57^2+A57)</f>
        <v>2.0408163265306121E-2</v>
      </c>
    </row>
    <row r="58" spans="1:3" x14ac:dyDescent="0.25">
      <c r="A58">
        <v>49</v>
      </c>
      <c r="C58">
        <f>(A58)/(A58^2+A58)</f>
        <v>0.02</v>
      </c>
    </row>
    <row r="59" spans="1:3" x14ac:dyDescent="0.25">
      <c r="A59">
        <v>50</v>
      </c>
      <c r="C59">
        <f>(A59)/(A59^2+A59)</f>
        <v>1.9607843137254902E-2</v>
      </c>
    </row>
    <row r="60" spans="1:3" x14ac:dyDescent="0.25">
      <c r="A60">
        <v>51</v>
      </c>
      <c r="C60">
        <f>(A60)/(A60^2+A60)</f>
        <v>1.9230769230769232E-2</v>
      </c>
    </row>
    <row r="61" spans="1:3" x14ac:dyDescent="0.25">
      <c r="A61">
        <v>52</v>
      </c>
      <c r="C61">
        <f>(A61)/(A61^2+A61)</f>
        <v>1.8867924528301886E-2</v>
      </c>
    </row>
    <row r="62" spans="1:3" x14ac:dyDescent="0.25">
      <c r="A62">
        <v>53</v>
      </c>
      <c r="C62">
        <f>(A62)/(A62^2+A62)</f>
        <v>1.8518518518518517E-2</v>
      </c>
    </row>
    <row r="63" spans="1:3" x14ac:dyDescent="0.25">
      <c r="A63">
        <v>54</v>
      </c>
      <c r="C63">
        <f>(A63)/(A63^2+A63)</f>
        <v>1.8181818181818181E-2</v>
      </c>
    </row>
    <row r="64" spans="1:3" x14ac:dyDescent="0.25">
      <c r="A64">
        <v>55</v>
      </c>
      <c r="C64">
        <f>(A64)/(A64^2+A64)</f>
        <v>1.7857142857142856E-2</v>
      </c>
    </row>
    <row r="65" spans="1:3" x14ac:dyDescent="0.25">
      <c r="A65">
        <v>56</v>
      </c>
      <c r="C65">
        <f>(A65)/(A65^2+A65)</f>
        <v>1.7543859649122806E-2</v>
      </c>
    </row>
    <row r="66" spans="1:3" x14ac:dyDescent="0.25">
      <c r="A66">
        <v>57</v>
      </c>
      <c r="C66">
        <f>(A66)/(A66^2+A66)</f>
        <v>1.7241379310344827E-2</v>
      </c>
    </row>
    <row r="67" spans="1:3" x14ac:dyDescent="0.25">
      <c r="A67">
        <v>58</v>
      </c>
      <c r="C67">
        <f>(A67)/(A67^2+A67)</f>
        <v>1.6949152542372881E-2</v>
      </c>
    </row>
    <row r="68" spans="1:3" x14ac:dyDescent="0.25">
      <c r="A68">
        <v>59</v>
      </c>
      <c r="C68">
        <f>(A68)/(A68^2+A68)</f>
        <v>1.6666666666666666E-2</v>
      </c>
    </row>
    <row r="69" spans="1:3" x14ac:dyDescent="0.25">
      <c r="A69">
        <v>60</v>
      </c>
      <c r="C69">
        <f>(A69)/(A69^2+A69)</f>
        <v>1.6393442622950821E-2</v>
      </c>
    </row>
    <row r="70" spans="1:3" x14ac:dyDescent="0.25">
      <c r="A70">
        <v>61</v>
      </c>
      <c r="C70">
        <f>(A70)/(A70^2+A70)</f>
        <v>1.6129032258064516E-2</v>
      </c>
    </row>
    <row r="71" spans="1:3" x14ac:dyDescent="0.25">
      <c r="A71">
        <v>62</v>
      </c>
      <c r="C71">
        <f>(A71)/(A71^2+A71)</f>
        <v>1.5873015873015872E-2</v>
      </c>
    </row>
    <row r="72" spans="1:3" x14ac:dyDescent="0.25">
      <c r="A72">
        <v>63</v>
      </c>
      <c r="C72">
        <f>(A72)/(A72^2+A72)</f>
        <v>1.5625E-2</v>
      </c>
    </row>
    <row r="73" spans="1:3" x14ac:dyDescent="0.25">
      <c r="A73">
        <v>64</v>
      </c>
      <c r="C73">
        <f>(A73)/(A73^2+A73)</f>
        <v>1.5384615384615385E-2</v>
      </c>
    </row>
    <row r="74" spans="1:3" x14ac:dyDescent="0.25">
      <c r="A74">
        <v>65</v>
      </c>
      <c r="C74">
        <f>(A74)/(A74^2+A74)</f>
        <v>1.5151515151515152E-2</v>
      </c>
    </row>
    <row r="75" spans="1:3" x14ac:dyDescent="0.25">
      <c r="A75">
        <v>66</v>
      </c>
      <c r="C75">
        <f t="shared" ref="C75:C109" si="1">(A75)/(A75^2+A75)</f>
        <v>1.4925373134328358E-2</v>
      </c>
    </row>
    <row r="76" spans="1:3" x14ac:dyDescent="0.25">
      <c r="A76">
        <v>67</v>
      </c>
      <c r="C76">
        <f t="shared" si="1"/>
        <v>1.4705882352941176E-2</v>
      </c>
    </row>
    <row r="77" spans="1:3" x14ac:dyDescent="0.25">
      <c r="A77">
        <v>68</v>
      </c>
      <c r="C77">
        <f t="shared" si="1"/>
        <v>1.4492753623188406E-2</v>
      </c>
    </row>
    <row r="78" spans="1:3" x14ac:dyDescent="0.25">
      <c r="A78">
        <v>69</v>
      </c>
      <c r="C78">
        <f t="shared" si="1"/>
        <v>1.4285714285714285E-2</v>
      </c>
    </row>
    <row r="79" spans="1:3" x14ac:dyDescent="0.25">
      <c r="A79">
        <v>70</v>
      </c>
      <c r="C79">
        <f t="shared" si="1"/>
        <v>1.4084507042253521E-2</v>
      </c>
    </row>
    <row r="80" spans="1:3" x14ac:dyDescent="0.25">
      <c r="A80">
        <v>71</v>
      </c>
      <c r="C80">
        <f t="shared" si="1"/>
        <v>1.3888888888888888E-2</v>
      </c>
    </row>
    <row r="81" spans="1:3" x14ac:dyDescent="0.25">
      <c r="A81">
        <v>72</v>
      </c>
      <c r="C81">
        <f t="shared" si="1"/>
        <v>1.3698630136986301E-2</v>
      </c>
    </row>
    <row r="82" spans="1:3" x14ac:dyDescent="0.25">
      <c r="A82">
        <v>73</v>
      </c>
      <c r="C82">
        <f t="shared" si="1"/>
        <v>1.3513513513513514E-2</v>
      </c>
    </row>
    <row r="83" spans="1:3" x14ac:dyDescent="0.25">
      <c r="A83">
        <v>74</v>
      </c>
      <c r="C83">
        <f t="shared" si="1"/>
        <v>1.3333333333333334E-2</v>
      </c>
    </row>
    <row r="84" spans="1:3" x14ac:dyDescent="0.25">
      <c r="A84">
        <v>75</v>
      </c>
      <c r="C84">
        <f t="shared" si="1"/>
        <v>1.3157894736842105E-2</v>
      </c>
    </row>
    <row r="85" spans="1:3" x14ac:dyDescent="0.25">
      <c r="A85">
        <v>76</v>
      </c>
      <c r="C85">
        <f t="shared" si="1"/>
        <v>1.2987012987012988E-2</v>
      </c>
    </row>
    <row r="86" spans="1:3" x14ac:dyDescent="0.25">
      <c r="A86">
        <v>77</v>
      </c>
      <c r="C86">
        <f t="shared" si="1"/>
        <v>1.282051282051282E-2</v>
      </c>
    </row>
    <row r="87" spans="1:3" x14ac:dyDescent="0.25">
      <c r="A87">
        <v>78</v>
      </c>
      <c r="C87">
        <f t="shared" si="1"/>
        <v>1.2658227848101266E-2</v>
      </c>
    </row>
    <row r="88" spans="1:3" x14ac:dyDescent="0.25">
      <c r="A88">
        <v>79</v>
      </c>
      <c r="C88">
        <f t="shared" si="1"/>
        <v>1.2500000000000001E-2</v>
      </c>
    </row>
    <row r="89" spans="1:3" x14ac:dyDescent="0.25">
      <c r="A89">
        <v>80</v>
      </c>
      <c r="C89">
        <f t="shared" si="1"/>
        <v>1.2345679012345678E-2</v>
      </c>
    </row>
    <row r="90" spans="1:3" x14ac:dyDescent="0.25">
      <c r="A90">
        <v>81</v>
      </c>
      <c r="C90">
        <f t="shared" si="1"/>
        <v>1.2195121951219513E-2</v>
      </c>
    </row>
    <row r="91" spans="1:3" x14ac:dyDescent="0.25">
      <c r="A91">
        <v>82</v>
      </c>
      <c r="C91">
        <f t="shared" si="1"/>
        <v>1.2048192771084338E-2</v>
      </c>
    </row>
    <row r="92" spans="1:3" x14ac:dyDescent="0.25">
      <c r="A92">
        <v>83</v>
      </c>
      <c r="C92">
        <f t="shared" si="1"/>
        <v>1.1904761904761904E-2</v>
      </c>
    </row>
    <row r="93" spans="1:3" x14ac:dyDescent="0.25">
      <c r="A93">
        <v>84</v>
      </c>
      <c r="C93">
        <f t="shared" si="1"/>
        <v>1.1764705882352941E-2</v>
      </c>
    </row>
    <row r="94" spans="1:3" x14ac:dyDescent="0.25">
      <c r="A94">
        <v>85</v>
      </c>
      <c r="C94">
        <f t="shared" si="1"/>
        <v>1.1627906976744186E-2</v>
      </c>
    </row>
    <row r="95" spans="1:3" x14ac:dyDescent="0.25">
      <c r="A95">
        <v>86</v>
      </c>
      <c r="C95">
        <f t="shared" si="1"/>
        <v>1.1494252873563218E-2</v>
      </c>
    </row>
    <row r="96" spans="1:3" x14ac:dyDescent="0.25">
      <c r="A96">
        <v>87</v>
      </c>
      <c r="C96">
        <f t="shared" si="1"/>
        <v>1.1363636363636364E-2</v>
      </c>
    </row>
    <row r="97" spans="1:3" x14ac:dyDescent="0.25">
      <c r="A97">
        <v>88</v>
      </c>
      <c r="C97">
        <f t="shared" si="1"/>
        <v>1.1235955056179775E-2</v>
      </c>
    </row>
    <row r="98" spans="1:3" x14ac:dyDescent="0.25">
      <c r="A98">
        <v>89</v>
      </c>
      <c r="C98">
        <f t="shared" si="1"/>
        <v>1.1111111111111112E-2</v>
      </c>
    </row>
    <row r="99" spans="1:3" x14ac:dyDescent="0.25">
      <c r="A99">
        <v>90</v>
      </c>
      <c r="C99">
        <f t="shared" si="1"/>
        <v>1.098901098901099E-2</v>
      </c>
    </row>
    <row r="100" spans="1:3" x14ac:dyDescent="0.25">
      <c r="A100">
        <v>91</v>
      </c>
      <c r="C100">
        <f t="shared" si="1"/>
        <v>1.0869565217391304E-2</v>
      </c>
    </row>
    <row r="101" spans="1:3" x14ac:dyDescent="0.25">
      <c r="A101">
        <v>92</v>
      </c>
      <c r="C101">
        <f t="shared" si="1"/>
        <v>1.0752688172043012E-2</v>
      </c>
    </row>
    <row r="102" spans="1:3" x14ac:dyDescent="0.25">
      <c r="A102">
        <v>93</v>
      </c>
      <c r="C102">
        <f t="shared" si="1"/>
        <v>1.0638297872340425E-2</v>
      </c>
    </row>
    <row r="103" spans="1:3" x14ac:dyDescent="0.25">
      <c r="A103">
        <v>94</v>
      </c>
      <c r="C103">
        <f t="shared" si="1"/>
        <v>1.0526315789473684E-2</v>
      </c>
    </row>
    <row r="104" spans="1:3" x14ac:dyDescent="0.25">
      <c r="A104">
        <v>95</v>
      </c>
      <c r="C104">
        <f t="shared" si="1"/>
        <v>1.0416666666666666E-2</v>
      </c>
    </row>
    <row r="105" spans="1:3" x14ac:dyDescent="0.25">
      <c r="A105">
        <v>96</v>
      </c>
      <c r="C105">
        <f t="shared" si="1"/>
        <v>1.0309278350515464E-2</v>
      </c>
    </row>
    <row r="106" spans="1:3" x14ac:dyDescent="0.25">
      <c r="A106">
        <v>97</v>
      </c>
      <c r="C106">
        <f t="shared" si="1"/>
        <v>1.020408163265306E-2</v>
      </c>
    </row>
    <row r="107" spans="1:3" x14ac:dyDescent="0.25">
      <c r="A107">
        <v>98</v>
      </c>
      <c r="C107">
        <f t="shared" si="1"/>
        <v>1.0101010101010102E-2</v>
      </c>
    </row>
    <row r="108" spans="1:3" x14ac:dyDescent="0.25">
      <c r="A108">
        <v>99</v>
      </c>
      <c r="C108">
        <f t="shared" si="1"/>
        <v>0.01</v>
      </c>
    </row>
    <row r="109" spans="1:3" x14ac:dyDescent="0.25">
      <c r="A109">
        <v>100</v>
      </c>
      <c r="C109">
        <f t="shared" si="1"/>
        <v>9.9009900990099011E-3</v>
      </c>
    </row>
    <row r="110" spans="1:3" x14ac:dyDescent="0.25">
      <c r="A110">
        <v>101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D28" sqref="D28"/>
    </sheetView>
  </sheetViews>
  <sheetFormatPr defaultRowHeight="15" x14ac:dyDescent="0.25"/>
  <sheetData>
    <row r="1" spans="1:5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</row>
    <row r="2" spans="1:5" x14ac:dyDescent="0.25">
      <c r="A2">
        <v>13</v>
      </c>
      <c r="B2">
        <v>0</v>
      </c>
      <c r="D2">
        <v>0</v>
      </c>
      <c r="E2">
        <f>B2/2.5</f>
        <v>0</v>
      </c>
    </row>
    <row r="3" spans="1:5" x14ac:dyDescent="0.25">
      <c r="A3">
        <v>12.62</v>
      </c>
      <c r="B3">
        <v>3.56</v>
      </c>
      <c r="C3">
        <f>(A3+A2)*(B3-B2)/2</f>
        <v>45.603599999999993</v>
      </c>
      <c r="D3">
        <f>D2+C3</f>
        <v>45.603599999999993</v>
      </c>
      <c r="E3">
        <f>B3/2.5</f>
        <v>1.4239999999999999</v>
      </c>
    </row>
    <row r="4" spans="1:5" x14ac:dyDescent="0.25">
      <c r="A4">
        <v>12.49</v>
      </c>
      <c r="B4">
        <v>5.31</v>
      </c>
      <c r="C4">
        <f>(A4+A3)*(B4-B3)/2</f>
        <v>21.971249999999994</v>
      </c>
      <c r="D4">
        <f t="shared" ref="D4:D26" si="0">D3+C4</f>
        <v>67.574849999999984</v>
      </c>
      <c r="E4">
        <f>B4/2.5</f>
        <v>2.1239999999999997</v>
      </c>
    </row>
    <row r="5" spans="1:5" x14ac:dyDescent="0.25">
      <c r="A5">
        <v>12.29</v>
      </c>
      <c r="B5">
        <v>9.02</v>
      </c>
      <c r="C5">
        <f>(A5+A4)*(B5-B4)/2</f>
        <v>45.966900000000003</v>
      </c>
      <c r="D5">
        <f t="shared" si="0"/>
        <v>113.54174999999998</v>
      </c>
      <c r="E5">
        <f>B5/2.5</f>
        <v>3.6079999999999997</v>
      </c>
    </row>
    <row r="6" spans="1:5" x14ac:dyDescent="0.25">
      <c r="A6">
        <v>12.19</v>
      </c>
      <c r="B6">
        <v>12.49</v>
      </c>
      <c r="C6">
        <f>(A6+A5)*(B6-B5)/2</f>
        <v>42.472799999999999</v>
      </c>
      <c r="D6">
        <f t="shared" si="0"/>
        <v>156.01454999999999</v>
      </c>
      <c r="E6">
        <f>B6/2.5</f>
        <v>4.9960000000000004</v>
      </c>
    </row>
    <row r="7" spans="1:5" x14ac:dyDescent="0.25">
      <c r="A7">
        <v>12.13</v>
      </c>
      <c r="B7">
        <v>15.51</v>
      </c>
      <c r="C7">
        <f>(A7+A6)*(B7-B6)/2</f>
        <v>36.723199999999999</v>
      </c>
      <c r="D7">
        <f t="shared" si="0"/>
        <v>192.73774999999998</v>
      </c>
      <c r="E7">
        <f>B7/2.5</f>
        <v>6.2039999999999997</v>
      </c>
    </row>
    <row r="8" spans="1:5" x14ac:dyDescent="0.25">
      <c r="A8">
        <v>11.77</v>
      </c>
      <c r="B8">
        <v>55.14</v>
      </c>
      <c r="C8">
        <f>(A8+A7)*(B8-B7)/2</f>
        <v>473.57850000000002</v>
      </c>
      <c r="D8">
        <f t="shared" si="0"/>
        <v>666.31624999999997</v>
      </c>
      <c r="E8">
        <f>B8/2.5</f>
        <v>22.056000000000001</v>
      </c>
    </row>
    <row r="9" spans="1:5" x14ac:dyDescent="0.25">
      <c r="A9">
        <v>11.75</v>
      </c>
      <c r="B9">
        <v>57.81</v>
      </c>
      <c r="C9">
        <f>(A9+A8)*(B9-B8)/2</f>
        <v>31.399200000000018</v>
      </c>
      <c r="D9">
        <f t="shared" si="0"/>
        <v>697.71545000000003</v>
      </c>
      <c r="E9">
        <f>B9/2.5</f>
        <v>23.124000000000002</v>
      </c>
    </row>
    <row r="10" spans="1:5" x14ac:dyDescent="0.25">
      <c r="A10">
        <v>11.7</v>
      </c>
      <c r="B10">
        <v>63.07</v>
      </c>
      <c r="C10">
        <f>(A10+A9)*(B10-B9)/2</f>
        <v>61.673499999999976</v>
      </c>
      <c r="D10">
        <f t="shared" si="0"/>
        <v>759.38895000000002</v>
      </c>
      <c r="E10">
        <f>B10/2.5</f>
        <v>25.228000000000002</v>
      </c>
    </row>
    <row r="11" spans="1:5" x14ac:dyDescent="0.25">
      <c r="A11">
        <v>11.59</v>
      </c>
      <c r="B11">
        <v>73.03</v>
      </c>
      <c r="C11">
        <f>(A11+A10)*(B11-B10)/2</f>
        <v>115.9842</v>
      </c>
      <c r="D11">
        <f t="shared" si="0"/>
        <v>875.37315000000001</v>
      </c>
      <c r="E11">
        <f>B11/2.5</f>
        <v>29.212</v>
      </c>
    </row>
    <row r="12" spans="1:5" x14ac:dyDescent="0.25">
      <c r="A12">
        <v>11.59</v>
      </c>
      <c r="B12">
        <v>74.97</v>
      </c>
      <c r="C12">
        <f>(A12+A11)*(B12-B11)/2</f>
        <v>22.484599999999972</v>
      </c>
      <c r="D12">
        <f t="shared" si="0"/>
        <v>897.85775000000001</v>
      </c>
      <c r="E12">
        <f>B12/2.5</f>
        <v>29.988</v>
      </c>
    </row>
    <row r="13" spans="1:5" x14ac:dyDescent="0.25">
      <c r="A13">
        <v>11.52</v>
      </c>
      <c r="B13">
        <v>80.34</v>
      </c>
      <c r="C13">
        <f>(A13+A12)*(B13-B12)/2</f>
        <v>62.050350000000051</v>
      </c>
      <c r="D13">
        <f t="shared" si="0"/>
        <v>959.9081000000001</v>
      </c>
      <c r="E13">
        <f>B13/2.5</f>
        <v>32.136000000000003</v>
      </c>
    </row>
    <row r="14" spans="1:5" x14ac:dyDescent="0.25">
      <c r="A14">
        <v>11.08</v>
      </c>
      <c r="B14">
        <v>112.91</v>
      </c>
      <c r="C14">
        <f>(A14+A13)*(B14-B13)/2</f>
        <v>368.04099999999994</v>
      </c>
      <c r="D14">
        <f t="shared" si="0"/>
        <v>1327.9491</v>
      </c>
      <c r="E14">
        <f>B14/2.5</f>
        <v>45.164000000000001</v>
      </c>
    </row>
    <row r="15" spans="1:5" x14ac:dyDescent="0.25">
      <c r="A15">
        <v>11.03</v>
      </c>
      <c r="B15">
        <v>115.03</v>
      </c>
      <c r="C15">
        <f>(A15+A14)*(B15-B14)/2</f>
        <v>23.436600000000048</v>
      </c>
      <c r="D15">
        <f t="shared" si="0"/>
        <v>1351.3857</v>
      </c>
      <c r="E15">
        <f>B15/2.5</f>
        <v>46.012</v>
      </c>
    </row>
    <row r="16" spans="1:5" x14ac:dyDescent="0.25">
      <c r="A16">
        <v>10.99</v>
      </c>
      <c r="B16">
        <v>118.64</v>
      </c>
      <c r="C16">
        <f>(A16+A15)*(B16-B15)/2</f>
        <v>39.746099999999991</v>
      </c>
      <c r="D16">
        <f t="shared" si="0"/>
        <v>1391.1318000000001</v>
      </c>
      <c r="E16">
        <f>B16/2.5</f>
        <v>47.456000000000003</v>
      </c>
    </row>
    <row r="17" spans="1:5" x14ac:dyDescent="0.25">
      <c r="A17">
        <v>10.8</v>
      </c>
      <c r="B17">
        <f>8.35+120</f>
        <v>128.35</v>
      </c>
      <c r="C17">
        <f>(A17+A16)*(B17-B16)/2</f>
        <v>105.79044999999992</v>
      </c>
      <c r="D17">
        <f t="shared" si="0"/>
        <v>1496.9222500000001</v>
      </c>
      <c r="E17">
        <f>B17/2.5</f>
        <v>51.339999999999996</v>
      </c>
    </row>
    <row r="18" spans="1:5" x14ac:dyDescent="0.25">
      <c r="A18">
        <v>10.67</v>
      </c>
      <c r="B18">
        <f>14.59+120</f>
        <v>134.59</v>
      </c>
      <c r="C18">
        <f>(A18+A17)*(B18-B17)/2</f>
        <v>66.986400000000089</v>
      </c>
      <c r="D18">
        <f t="shared" si="0"/>
        <v>1563.9086500000001</v>
      </c>
      <c r="E18">
        <f>B18/2.5</f>
        <v>53.835999999999999</v>
      </c>
    </row>
    <row r="19" spans="1:5" x14ac:dyDescent="0.25">
      <c r="A19">
        <v>10.65</v>
      </c>
      <c r="B19">
        <f>15.62+120</f>
        <v>135.62</v>
      </c>
      <c r="C19">
        <f>(A19+A18)*(B19-B18)/2</f>
        <v>10.979800000000012</v>
      </c>
      <c r="D19">
        <f t="shared" si="0"/>
        <v>1574.8884500000001</v>
      </c>
      <c r="E19">
        <f>B19/2.5</f>
        <v>54.248000000000005</v>
      </c>
    </row>
    <row r="20" spans="1:5" x14ac:dyDescent="0.25">
      <c r="A20">
        <v>10.63</v>
      </c>
      <c r="B20">
        <f>16.28+120</f>
        <v>136.28</v>
      </c>
      <c r="C20">
        <f>(A20+A19)*(B20-B19)/2</f>
        <v>7.0223999999999638</v>
      </c>
      <c r="D20">
        <f t="shared" si="0"/>
        <v>1581.9108500000002</v>
      </c>
      <c r="E20">
        <f>B20/2.5</f>
        <v>54.512</v>
      </c>
    </row>
    <row r="21" spans="1:5" x14ac:dyDescent="0.25">
      <c r="A21">
        <v>10.59</v>
      </c>
      <c r="B21">
        <f>16.9+120</f>
        <v>136.9</v>
      </c>
      <c r="C21">
        <f>(A21+A20)*(B21-B20)/2</f>
        <v>6.5782000000000478</v>
      </c>
      <c r="D21">
        <f t="shared" si="0"/>
        <v>1588.4890500000004</v>
      </c>
      <c r="E21">
        <f>B21/2.5</f>
        <v>54.760000000000005</v>
      </c>
    </row>
    <row r="22" spans="1:5" x14ac:dyDescent="0.25">
      <c r="A22">
        <v>10.56</v>
      </c>
      <c r="B22">
        <f>18.43+120</f>
        <v>138.43</v>
      </c>
      <c r="C22">
        <f>(A22+A21)*(B22-B21)/2</f>
        <v>16.179750000000009</v>
      </c>
      <c r="D22">
        <f t="shared" si="0"/>
        <v>1604.6688000000004</v>
      </c>
      <c r="E22">
        <f>B22/2.5</f>
        <v>55.372</v>
      </c>
    </row>
    <row r="23" spans="1:5" x14ac:dyDescent="0.25">
      <c r="A23">
        <v>10.53</v>
      </c>
      <c r="B23">
        <f>19.39+120</f>
        <v>139.38999999999999</v>
      </c>
      <c r="C23">
        <f>(A23+A22)*(B23-B22)/2</f>
        <v>10.123199999999784</v>
      </c>
      <c r="D23">
        <f t="shared" si="0"/>
        <v>1614.7920000000001</v>
      </c>
      <c r="E23">
        <f>B23/2.5</f>
        <v>55.755999999999993</v>
      </c>
    </row>
    <row r="24" spans="1:5" x14ac:dyDescent="0.25">
      <c r="A24">
        <v>10.5</v>
      </c>
      <c r="B24">
        <f>20.59+120</f>
        <v>140.59</v>
      </c>
      <c r="C24">
        <f>(A24+A23)*(B24-B23)/2</f>
        <v>12.61800000000018</v>
      </c>
      <c r="D24">
        <f t="shared" si="0"/>
        <v>1627.4100000000003</v>
      </c>
      <c r="E24">
        <f>B24/2.5</f>
        <v>56.236000000000004</v>
      </c>
    </row>
    <row r="25" spans="1:5" x14ac:dyDescent="0.25">
      <c r="A25">
        <v>10.44</v>
      </c>
      <c r="B25">
        <f>22.57+120</f>
        <v>142.57</v>
      </c>
      <c r="C25">
        <f>(A25+A24)*(B25-B24)/2</f>
        <v>20.730599999999889</v>
      </c>
      <c r="D25">
        <f t="shared" si="0"/>
        <v>1648.1406000000002</v>
      </c>
      <c r="E25">
        <f>B25/2.5</f>
        <v>57.027999999999999</v>
      </c>
    </row>
    <row r="26" spans="1:5" x14ac:dyDescent="0.25">
      <c r="A26">
        <v>10</v>
      </c>
      <c r="B26">
        <f>35.22+120</f>
        <v>155.22</v>
      </c>
      <c r="C26">
        <f>(A26+A25)*(B26-B25)/2</f>
        <v>129.28300000000004</v>
      </c>
      <c r="D26">
        <f t="shared" si="0"/>
        <v>1777.4236000000003</v>
      </c>
      <c r="E26">
        <f>B26/2.5</f>
        <v>62.088000000000001</v>
      </c>
    </row>
    <row r="27" spans="1:5" x14ac:dyDescent="0.25">
      <c r="C27">
        <f>SUM(C3:C26)</f>
        <v>1777.4236000000003</v>
      </c>
    </row>
    <row r="29" spans="1:5" x14ac:dyDescent="0.25">
      <c r="A29">
        <v>14</v>
      </c>
      <c r="B29">
        <v>0</v>
      </c>
      <c r="C29">
        <f t="shared" ref="C29:C40" si="1">(A29+A28)*(B29-B28)/2</f>
        <v>0</v>
      </c>
      <c r="D29">
        <f t="shared" ref="D29:D40" si="2">D28+C29</f>
        <v>0</v>
      </c>
      <c r="E29">
        <f t="shared" ref="E29:E40" si="3">B29/2.5</f>
        <v>0</v>
      </c>
    </row>
    <row r="30" spans="1:5" x14ac:dyDescent="0.25">
      <c r="A30">
        <v>12.73</v>
      </c>
      <c r="B30">
        <v>0.32</v>
      </c>
      <c r="C30">
        <f t="shared" si="1"/>
        <v>4.2767999999999997</v>
      </c>
      <c r="D30">
        <f t="shared" si="2"/>
        <v>4.2767999999999997</v>
      </c>
      <c r="E30">
        <f t="shared" si="3"/>
        <v>0.128</v>
      </c>
    </row>
    <row r="31" spans="1:5" x14ac:dyDescent="0.25">
      <c r="A31">
        <v>12.08</v>
      </c>
      <c r="B31">
        <v>7.65</v>
      </c>
      <c r="C31">
        <f t="shared" si="1"/>
        <v>90.928650000000005</v>
      </c>
      <c r="D31">
        <f t="shared" si="2"/>
        <v>95.205449999999999</v>
      </c>
      <c r="E31">
        <f t="shared" si="3"/>
        <v>3.06</v>
      </c>
    </row>
    <row r="32" spans="1:5" x14ac:dyDescent="0.25">
      <c r="A32">
        <v>12.05</v>
      </c>
      <c r="B32">
        <v>8.67</v>
      </c>
      <c r="C32">
        <f t="shared" si="1"/>
        <v>12.306299999999997</v>
      </c>
      <c r="D32">
        <f t="shared" si="2"/>
        <v>107.51174999999999</v>
      </c>
      <c r="E32">
        <f t="shared" si="3"/>
        <v>3.468</v>
      </c>
    </row>
    <row r="33" spans="1:5" x14ac:dyDescent="0.25">
      <c r="A33">
        <v>11.95</v>
      </c>
      <c r="B33">
        <v>13.27</v>
      </c>
      <c r="C33">
        <f t="shared" si="1"/>
        <v>55.199999999999996</v>
      </c>
      <c r="D33">
        <f t="shared" si="2"/>
        <v>162.71174999999999</v>
      </c>
      <c r="E33">
        <f t="shared" si="3"/>
        <v>5.3079999999999998</v>
      </c>
    </row>
    <row r="34" spans="1:5" x14ac:dyDescent="0.25">
      <c r="A34">
        <v>11.89</v>
      </c>
      <c r="B34">
        <v>17.16</v>
      </c>
      <c r="C34">
        <f t="shared" si="1"/>
        <v>46.368800000000007</v>
      </c>
      <c r="D34">
        <f t="shared" si="2"/>
        <v>209.08055000000002</v>
      </c>
      <c r="E34">
        <f t="shared" si="3"/>
        <v>6.8639999999999999</v>
      </c>
    </row>
    <row r="35" spans="1:5" x14ac:dyDescent="0.25">
      <c r="A35">
        <v>11.84</v>
      </c>
      <c r="B35">
        <v>21.36</v>
      </c>
      <c r="C35">
        <f t="shared" si="1"/>
        <v>49.832999999999991</v>
      </c>
      <c r="D35">
        <f t="shared" si="2"/>
        <v>258.91354999999999</v>
      </c>
      <c r="E35">
        <f t="shared" si="3"/>
        <v>8.5440000000000005</v>
      </c>
    </row>
    <row r="36" spans="1:5" x14ac:dyDescent="0.25">
      <c r="A36">
        <v>11.44</v>
      </c>
      <c r="B36">
        <v>62.1</v>
      </c>
      <c r="C36">
        <f t="shared" si="1"/>
        <v>474.21360000000004</v>
      </c>
      <c r="D36">
        <f t="shared" si="2"/>
        <v>733.12715000000003</v>
      </c>
      <c r="E36">
        <f t="shared" si="3"/>
        <v>24.84</v>
      </c>
    </row>
    <row r="37" spans="1:5" x14ac:dyDescent="0.25">
      <c r="A37">
        <v>11.43</v>
      </c>
      <c r="B37">
        <v>65.239999999999995</v>
      </c>
      <c r="C37">
        <f t="shared" si="1"/>
        <v>35.905899999999924</v>
      </c>
      <c r="D37">
        <f t="shared" si="2"/>
        <v>769.03305</v>
      </c>
      <c r="E37">
        <f t="shared" si="3"/>
        <v>26.095999999999997</v>
      </c>
    </row>
    <row r="38" spans="1:5" x14ac:dyDescent="0.25">
      <c r="A38">
        <v>11.34</v>
      </c>
      <c r="B38">
        <v>69.8</v>
      </c>
      <c r="C38">
        <f t="shared" si="1"/>
        <v>51.915600000000026</v>
      </c>
      <c r="D38">
        <f t="shared" si="2"/>
        <v>820.94865000000004</v>
      </c>
      <c r="E38">
        <f t="shared" si="3"/>
        <v>27.919999999999998</v>
      </c>
    </row>
    <row r="39" spans="1:5" x14ac:dyDescent="0.25">
      <c r="A39">
        <v>11.31</v>
      </c>
      <c r="B39">
        <v>73.17</v>
      </c>
      <c r="C39">
        <f t="shared" si="1"/>
        <v>38.16525000000005</v>
      </c>
      <c r="D39">
        <f t="shared" si="2"/>
        <v>859.11390000000006</v>
      </c>
      <c r="E39">
        <f t="shared" si="3"/>
        <v>29.268000000000001</v>
      </c>
    </row>
    <row r="40" spans="1:5" x14ac:dyDescent="0.25">
      <c r="A40">
        <v>10</v>
      </c>
      <c r="B40">
        <f>11.72+120</f>
        <v>131.72</v>
      </c>
      <c r="C40">
        <f t="shared" si="1"/>
        <v>623.85025000000007</v>
      </c>
      <c r="D40">
        <f t="shared" si="2"/>
        <v>1482.9641500000002</v>
      </c>
      <c r="E40">
        <f t="shared" si="3"/>
        <v>52.688000000000002</v>
      </c>
    </row>
    <row r="41" spans="1:5" x14ac:dyDescent="0.25">
      <c r="C41">
        <f>SUM(C29:C40)</f>
        <v>1482.9641500000002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2016-11-30T18:22:59Z</dcterms:created>
  <dcterms:modified xsi:type="dcterms:W3CDTF">2016-12-16T22:55:02Z</dcterms:modified>
</cp:coreProperties>
</file>