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9020" windowHeight="9855" activeTab="1"/>
  </bookViews>
  <sheets>
    <sheet name="1Watt" sheetId="1" r:id="rId1"/>
    <sheet name="250mW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56" i="2"/>
  <c r="G56"/>
  <c r="D56"/>
  <c r="H55"/>
  <c r="G55"/>
  <c r="D55"/>
  <c r="H54"/>
  <c r="G54"/>
  <c r="D54"/>
  <c r="H53"/>
  <c r="G53"/>
  <c r="D53"/>
  <c r="H52"/>
  <c r="G52"/>
  <c r="D52"/>
  <c r="H51"/>
  <c r="G51"/>
  <c r="D51"/>
  <c r="H50"/>
  <c r="G50"/>
  <c r="D50"/>
  <c r="H49"/>
  <c r="G49"/>
  <c r="D49"/>
  <c r="H48"/>
  <c r="G48"/>
  <c r="D48"/>
  <c r="H47"/>
  <c r="G47"/>
  <c r="D47"/>
  <c r="H46"/>
  <c r="G46"/>
  <c r="D46"/>
  <c r="H45"/>
  <c r="G45"/>
  <c r="D45"/>
  <c r="H44"/>
  <c r="G44"/>
  <c r="D44"/>
  <c r="H43"/>
  <c r="G43"/>
  <c r="D43"/>
  <c r="H42"/>
  <c r="G42"/>
  <c r="D42"/>
  <c r="H41"/>
  <c r="G41"/>
  <c r="D41"/>
  <c r="H40"/>
  <c r="G40"/>
  <c r="D40"/>
  <c r="H39"/>
  <c r="G39"/>
  <c r="D39"/>
  <c r="H38"/>
  <c r="G38"/>
  <c r="D38"/>
  <c r="H37"/>
  <c r="G37"/>
  <c r="D37"/>
  <c r="H36"/>
  <c r="G36"/>
  <c r="D36"/>
  <c r="H35"/>
  <c r="G35"/>
  <c r="D35"/>
  <c r="H34"/>
  <c r="G34"/>
  <c r="D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G33"/>
  <c r="D33"/>
  <c r="G32"/>
  <c r="D32"/>
  <c r="G31"/>
  <c r="D31"/>
  <c r="G30"/>
  <c r="D30"/>
  <c r="I32"/>
  <c r="I33" s="1"/>
  <c r="I30"/>
  <c r="I29"/>
  <c r="G29"/>
  <c r="D29"/>
  <c r="G28"/>
  <c r="D28"/>
  <c r="G25"/>
  <c r="D25"/>
  <c r="G27"/>
  <c r="D27"/>
  <c r="G26"/>
  <c r="D26"/>
  <c r="G24"/>
  <c r="D24"/>
  <c r="G23"/>
  <c r="D23"/>
  <c r="G22"/>
  <c r="D22"/>
  <c r="G21"/>
  <c r="D21"/>
  <c r="G20"/>
  <c r="D20"/>
  <c r="G19"/>
  <c r="D19"/>
  <c r="D11"/>
  <c r="G11" s="1"/>
  <c r="C29" i="1"/>
  <c r="F29" s="1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D15" i="2"/>
  <c r="G15" s="1"/>
  <c r="D13"/>
  <c r="G13"/>
  <c r="D17"/>
  <c r="G17"/>
  <c r="D14"/>
  <c r="G14"/>
  <c r="D12"/>
  <c r="G12" s="1"/>
  <c r="D16"/>
  <c r="G16" s="1"/>
  <c r="J32" l="1"/>
  <c r="D18"/>
  <c r="G18" s="1"/>
</calcChain>
</file>

<file path=xl/sharedStrings.xml><?xml version="1.0" encoding="utf-8"?>
<sst xmlns="http://schemas.openxmlformats.org/spreadsheetml/2006/main" count="13" uniqueCount="8">
  <si>
    <t>Volts</t>
  </si>
  <si>
    <t>Time</t>
  </si>
  <si>
    <t>Hours</t>
  </si>
  <si>
    <t>Watts</t>
  </si>
  <si>
    <t>Day</t>
  </si>
  <si>
    <t>%Total E</t>
  </si>
  <si>
    <t>Watt-Hrs</t>
  </si>
  <si>
    <t>Volts/hour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</si>
</sst>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'1Watt'!$D$10</c:f>
              <c:strCache>
                <c:ptCount val="1"/>
                <c:pt idx="0">
                  <c:v>Volts</c:v>
                </c:pt>
              </c:strCache>
            </c:strRef>
          </c:tx>
          <c:xVal>
            <c:numRef>
              <c:f>'1Watt'!$C$11:$C$28</c:f>
              <c:numCache>
                <c:formatCode>General</c:formatCode>
                <c:ptCount val="18"/>
                <c:pt idx="0">
                  <c:v>14.75</c:v>
                </c:pt>
                <c:pt idx="1">
                  <c:v>16.966666666666669</c:v>
                </c:pt>
                <c:pt idx="2">
                  <c:v>23.366666666666667</c:v>
                </c:pt>
                <c:pt idx="3">
                  <c:v>86.6</c:v>
                </c:pt>
                <c:pt idx="4">
                  <c:v>96.166666666666671</c:v>
                </c:pt>
                <c:pt idx="5">
                  <c:v>112.03333333333333</c:v>
                </c:pt>
                <c:pt idx="6">
                  <c:v>118.9</c:v>
                </c:pt>
                <c:pt idx="7">
                  <c:v>120.35</c:v>
                </c:pt>
                <c:pt idx="8">
                  <c:v>135.1</c:v>
                </c:pt>
                <c:pt idx="9">
                  <c:v>138.75</c:v>
                </c:pt>
                <c:pt idx="10">
                  <c:v>139.83333333333334</c:v>
                </c:pt>
                <c:pt idx="11">
                  <c:v>143.56666666666666</c:v>
                </c:pt>
                <c:pt idx="12">
                  <c:v>159.31666666666666</c:v>
                </c:pt>
                <c:pt idx="13">
                  <c:v>159.85</c:v>
                </c:pt>
                <c:pt idx="14">
                  <c:v>160.65</c:v>
                </c:pt>
                <c:pt idx="15">
                  <c:v>166.13333333333333</c:v>
                </c:pt>
                <c:pt idx="16">
                  <c:v>167.45</c:v>
                </c:pt>
                <c:pt idx="17">
                  <c:v>168.66666666666666</c:v>
                </c:pt>
              </c:numCache>
            </c:numRef>
          </c:xVal>
          <c:yVal>
            <c:numRef>
              <c:f>'1Watt'!$D$11:$D$28</c:f>
              <c:numCache>
                <c:formatCode>General</c:formatCode>
                <c:ptCount val="18"/>
                <c:pt idx="0">
                  <c:v>16</c:v>
                </c:pt>
                <c:pt idx="1">
                  <c:v>14.3</c:v>
                </c:pt>
                <c:pt idx="2">
                  <c:v>14.1</c:v>
                </c:pt>
                <c:pt idx="3">
                  <c:v>12.66</c:v>
                </c:pt>
                <c:pt idx="4">
                  <c:v>12.57</c:v>
                </c:pt>
                <c:pt idx="5">
                  <c:v>12.27</c:v>
                </c:pt>
                <c:pt idx="6">
                  <c:v>12.15</c:v>
                </c:pt>
                <c:pt idx="7">
                  <c:v>12.14</c:v>
                </c:pt>
                <c:pt idx="8">
                  <c:v>11.71</c:v>
                </c:pt>
                <c:pt idx="9">
                  <c:v>11.63</c:v>
                </c:pt>
                <c:pt idx="10">
                  <c:v>11.58</c:v>
                </c:pt>
                <c:pt idx="11">
                  <c:v>11.43</c:v>
                </c:pt>
                <c:pt idx="12">
                  <c:v>10.16</c:v>
                </c:pt>
                <c:pt idx="13">
                  <c:v>10.08</c:v>
                </c:pt>
                <c:pt idx="14">
                  <c:v>9.9700000000000006</c:v>
                </c:pt>
                <c:pt idx="15">
                  <c:v>8.99</c:v>
                </c:pt>
                <c:pt idx="16">
                  <c:v>8.64</c:v>
                </c:pt>
                <c:pt idx="17">
                  <c:v>8.1</c:v>
                </c:pt>
              </c:numCache>
            </c:numRef>
          </c:yVal>
        </c:ser>
        <c:axId val="165223808"/>
        <c:axId val="173868160"/>
      </c:scatterChart>
      <c:valAx>
        <c:axId val="165223808"/>
        <c:scaling>
          <c:orientation val="minMax"/>
        </c:scaling>
        <c:axPos val="b"/>
        <c:numFmt formatCode="General" sourceLinked="1"/>
        <c:tickLblPos val="nextTo"/>
        <c:crossAx val="173868160"/>
        <c:crosses val="autoZero"/>
        <c:crossBetween val="midCat"/>
      </c:valAx>
      <c:valAx>
        <c:axId val="173868160"/>
        <c:scaling>
          <c:orientation val="minMax"/>
        </c:scaling>
        <c:axPos val="l"/>
        <c:majorGridlines/>
        <c:numFmt formatCode="General" sourceLinked="1"/>
        <c:tickLblPos val="nextTo"/>
        <c:crossAx val="1652238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1"/>
          <c:order val="0"/>
          <c:tx>
            <c:strRef>
              <c:f>'1Watt'!$F$10</c:f>
              <c:strCache>
                <c:ptCount val="1"/>
                <c:pt idx="0">
                  <c:v>%Total E</c:v>
                </c:pt>
              </c:strCache>
            </c:strRef>
          </c:tx>
          <c:xVal>
            <c:numRef>
              <c:f>'1Watt'!$D$11:$D$28</c:f>
              <c:numCache>
                <c:formatCode>General</c:formatCode>
                <c:ptCount val="18"/>
                <c:pt idx="0">
                  <c:v>16</c:v>
                </c:pt>
                <c:pt idx="1">
                  <c:v>14.3</c:v>
                </c:pt>
                <c:pt idx="2">
                  <c:v>14.1</c:v>
                </c:pt>
                <c:pt idx="3">
                  <c:v>12.66</c:v>
                </c:pt>
                <c:pt idx="4">
                  <c:v>12.57</c:v>
                </c:pt>
                <c:pt idx="5">
                  <c:v>12.27</c:v>
                </c:pt>
                <c:pt idx="6">
                  <c:v>12.15</c:v>
                </c:pt>
                <c:pt idx="7">
                  <c:v>12.14</c:v>
                </c:pt>
                <c:pt idx="8">
                  <c:v>11.71</c:v>
                </c:pt>
                <c:pt idx="9">
                  <c:v>11.63</c:v>
                </c:pt>
                <c:pt idx="10">
                  <c:v>11.58</c:v>
                </c:pt>
                <c:pt idx="11">
                  <c:v>11.43</c:v>
                </c:pt>
                <c:pt idx="12">
                  <c:v>10.16</c:v>
                </c:pt>
                <c:pt idx="13">
                  <c:v>10.08</c:v>
                </c:pt>
                <c:pt idx="14">
                  <c:v>9.9700000000000006</c:v>
                </c:pt>
                <c:pt idx="15">
                  <c:v>8.99</c:v>
                </c:pt>
                <c:pt idx="16">
                  <c:v>8.64</c:v>
                </c:pt>
                <c:pt idx="17">
                  <c:v>8.1</c:v>
                </c:pt>
              </c:numCache>
            </c:numRef>
          </c:xVal>
          <c:yVal>
            <c:numRef>
              <c:f>'1Watt'!$F$11:$F$28</c:f>
              <c:numCache>
                <c:formatCode>General</c:formatCode>
                <c:ptCount val="18"/>
                <c:pt idx="0">
                  <c:v>9.2274006881451362E-2</c:v>
                </c:pt>
                <c:pt idx="1">
                  <c:v>0.10614117401730791</c:v>
                </c:pt>
                <c:pt idx="2">
                  <c:v>0.14617870920654782</c:v>
                </c:pt>
                <c:pt idx="3">
                  <c:v>0.54175789802940255</c:v>
                </c:pt>
                <c:pt idx="4">
                  <c:v>0.60160567198415182</c:v>
                </c:pt>
                <c:pt idx="5">
                  <c:v>0.7008653946408091</c:v>
                </c:pt>
                <c:pt idx="6">
                  <c:v>0.74382233343759785</c:v>
                </c:pt>
                <c:pt idx="7">
                  <c:v>0.75289333750390985</c:v>
                </c:pt>
                <c:pt idx="8">
                  <c:v>0.84516734438536123</c:v>
                </c:pt>
                <c:pt idx="9">
                  <c:v>0.86800125117297466</c:v>
                </c:pt>
                <c:pt idx="10">
                  <c:v>0.87477843811907008</c:v>
                </c:pt>
                <c:pt idx="11">
                  <c:v>0.89813366697945995</c:v>
                </c:pt>
                <c:pt idx="12">
                  <c:v>0.99666353873422997</c:v>
                </c:pt>
                <c:pt idx="13">
                  <c:v>1</c:v>
                </c:pt>
                <c:pt idx="14">
                  <c:v>1.005004691898655</c:v>
                </c:pt>
                <c:pt idx="15">
                  <c:v>1.0393076842873528</c:v>
                </c:pt>
                <c:pt idx="16">
                  <c:v>1.0475445730372224</c:v>
                </c:pt>
                <c:pt idx="17">
                  <c:v>1.0551558752997601</c:v>
                </c:pt>
              </c:numCache>
            </c:numRef>
          </c:yVal>
        </c:ser>
        <c:axId val="173905024"/>
        <c:axId val="173906560"/>
      </c:scatterChart>
      <c:valAx>
        <c:axId val="173905024"/>
        <c:scaling>
          <c:orientation val="minMax"/>
        </c:scaling>
        <c:axPos val="b"/>
        <c:numFmt formatCode="General" sourceLinked="1"/>
        <c:tickLblPos val="nextTo"/>
        <c:crossAx val="173906560"/>
        <c:crosses val="autoZero"/>
        <c:crossBetween val="midCat"/>
      </c:valAx>
      <c:valAx>
        <c:axId val="173906560"/>
        <c:scaling>
          <c:orientation val="minMax"/>
        </c:scaling>
        <c:axPos val="l"/>
        <c:majorGridlines/>
        <c:numFmt formatCode="General" sourceLinked="1"/>
        <c:tickLblPos val="nextTo"/>
        <c:crossAx val="1739050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'250mW'!$E$10</c:f>
              <c:strCache>
                <c:ptCount val="1"/>
                <c:pt idx="0">
                  <c:v>Volts</c:v>
                </c:pt>
              </c:strCache>
            </c:strRef>
          </c:tx>
          <c:xVal>
            <c:numRef>
              <c:f>'250mW'!$D$12:$D$54</c:f>
              <c:numCache>
                <c:formatCode>General</c:formatCode>
                <c:ptCount val="43"/>
                <c:pt idx="0">
                  <c:v>0.11666666666666625</c:v>
                </c:pt>
                <c:pt idx="1">
                  <c:v>0.29999999999999982</c:v>
                </c:pt>
                <c:pt idx="2">
                  <c:v>1.583333333333333</c:v>
                </c:pt>
                <c:pt idx="3">
                  <c:v>2.8666666666666663</c:v>
                </c:pt>
                <c:pt idx="4">
                  <c:v>4.166666666666667</c:v>
                </c:pt>
                <c:pt idx="5">
                  <c:v>7.55</c:v>
                </c:pt>
                <c:pt idx="6">
                  <c:v>72.599999999999994</c:v>
                </c:pt>
                <c:pt idx="7">
                  <c:v>81.766666666666666</c:v>
                </c:pt>
                <c:pt idx="8">
                  <c:v>96.61666666666666</c:v>
                </c:pt>
                <c:pt idx="9">
                  <c:v>102.78333333333333</c:v>
                </c:pt>
                <c:pt idx="10">
                  <c:v>120.21666666666665</c:v>
                </c:pt>
                <c:pt idx="11">
                  <c:v>129.15</c:v>
                </c:pt>
                <c:pt idx="12">
                  <c:v>143.88333333333335</c:v>
                </c:pt>
                <c:pt idx="13">
                  <c:v>153</c:v>
                </c:pt>
                <c:pt idx="14">
                  <c:v>245.36666666666667</c:v>
                </c:pt>
                <c:pt idx="15">
                  <c:v>250.4</c:v>
                </c:pt>
                <c:pt idx="16">
                  <c:v>264.48333333333329</c:v>
                </c:pt>
                <c:pt idx="17">
                  <c:v>273.48333333333329</c:v>
                </c:pt>
                <c:pt idx="18">
                  <c:v>288.36666666666667</c:v>
                </c:pt>
                <c:pt idx="19">
                  <c:v>297.23333333333329</c:v>
                </c:pt>
                <c:pt idx="20">
                  <c:v>312.25</c:v>
                </c:pt>
                <c:pt idx="21">
                  <c:v>321.18333333333334</c:v>
                </c:pt>
                <c:pt idx="22">
                  <c:v>335.7833333333333</c:v>
                </c:pt>
                <c:pt idx="23">
                  <c:v>345.66666666666663</c:v>
                </c:pt>
                <c:pt idx="24">
                  <c:v>371.21666666666664</c:v>
                </c:pt>
                <c:pt idx="25">
                  <c:v>411.11666666666667</c:v>
                </c:pt>
                <c:pt idx="26">
                  <c:v>432.46666666666664</c:v>
                </c:pt>
                <c:pt idx="27">
                  <c:v>441.59999999999997</c:v>
                </c:pt>
                <c:pt idx="28">
                  <c:v>456.04999999999995</c:v>
                </c:pt>
                <c:pt idx="29">
                  <c:v>465.21666666666664</c:v>
                </c:pt>
                <c:pt idx="30">
                  <c:v>480.34999999999997</c:v>
                </c:pt>
                <c:pt idx="31">
                  <c:v>576.20000000000005</c:v>
                </c:pt>
                <c:pt idx="32">
                  <c:v>585.30000000000007</c:v>
                </c:pt>
                <c:pt idx="33">
                  <c:v>603.20000000000005</c:v>
                </c:pt>
                <c:pt idx="34">
                  <c:v>609.48333333333335</c:v>
                </c:pt>
                <c:pt idx="35">
                  <c:v>624.4666666666667</c:v>
                </c:pt>
                <c:pt idx="36">
                  <c:v>633.23333333333335</c:v>
                </c:pt>
                <c:pt idx="37">
                  <c:v>647.85</c:v>
                </c:pt>
                <c:pt idx="38">
                  <c:v>657.5</c:v>
                </c:pt>
                <c:pt idx="39">
                  <c:v>768.2</c:v>
                </c:pt>
                <c:pt idx="40">
                  <c:v>777.58333333333337</c:v>
                </c:pt>
                <c:pt idx="41">
                  <c:v>791.7166666666667</c:v>
                </c:pt>
                <c:pt idx="42">
                  <c:v>816.4666666666667</c:v>
                </c:pt>
              </c:numCache>
            </c:numRef>
          </c:xVal>
          <c:yVal>
            <c:numRef>
              <c:f>'250mW'!$E$12:$E$54</c:f>
              <c:numCache>
                <c:formatCode>General</c:formatCode>
                <c:ptCount val="43"/>
                <c:pt idx="0">
                  <c:v>15.89</c:v>
                </c:pt>
                <c:pt idx="1">
                  <c:v>15.91</c:v>
                </c:pt>
                <c:pt idx="2">
                  <c:v>15.88</c:v>
                </c:pt>
                <c:pt idx="3">
                  <c:v>15.83</c:v>
                </c:pt>
                <c:pt idx="4">
                  <c:v>15.78</c:v>
                </c:pt>
                <c:pt idx="5">
                  <c:v>15.66</c:v>
                </c:pt>
                <c:pt idx="6">
                  <c:v>14.64</c:v>
                </c:pt>
                <c:pt idx="7">
                  <c:v>14.58</c:v>
                </c:pt>
                <c:pt idx="8">
                  <c:v>14.47</c:v>
                </c:pt>
                <c:pt idx="9">
                  <c:v>14.44</c:v>
                </c:pt>
                <c:pt idx="10">
                  <c:v>14.38</c:v>
                </c:pt>
                <c:pt idx="11">
                  <c:v>14.35</c:v>
                </c:pt>
                <c:pt idx="12">
                  <c:v>14.29</c:v>
                </c:pt>
                <c:pt idx="13">
                  <c:v>14.27</c:v>
                </c:pt>
                <c:pt idx="14">
                  <c:v>13.95</c:v>
                </c:pt>
                <c:pt idx="15">
                  <c:v>13.94</c:v>
                </c:pt>
                <c:pt idx="16">
                  <c:v>13.89</c:v>
                </c:pt>
                <c:pt idx="17">
                  <c:v>13.87</c:v>
                </c:pt>
                <c:pt idx="18">
                  <c:v>13.8</c:v>
                </c:pt>
                <c:pt idx="19">
                  <c:v>13.78</c:v>
                </c:pt>
                <c:pt idx="20">
                  <c:v>13.72</c:v>
                </c:pt>
                <c:pt idx="21">
                  <c:v>13.7</c:v>
                </c:pt>
                <c:pt idx="22">
                  <c:v>13.65</c:v>
                </c:pt>
                <c:pt idx="23">
                  <c:v>13.62</c:v>
                </c:pt>
                <c:pt idx="24">
                  <c:v>13.51</c:v>
                </c:pt>
                <c:pt idx="25">
                  <c:v>13.37</c:v>
                </c:pt>
                <c:pt idx="26">
                  <c:v>13.32</c:v>
                </c:pt>
                <c:pt idx="27">
                  <c:v>13.3</c:v>
                </c:pt>
                <c:pt idx="28">
                  <c:v>13.26</c:v>
                </c:pt>
                <c:pt idx="29">
                  <c:v>13.26</c:v>
                </c:pt>
                <c:pt idx="30">
                  <c:v>13.21</c:v>
                </c:pt>
                <c:pt idx="31">
                  <c:v>12.99</c:v>
                </c:pt>
                <c:pt idx="32">
                  <c:v>12.98</c:v>
                </c:pt>
                <c:pt idx="33">
                  <c:v>12.91</c:v>
                </c:pt>
                <c:pt idx="34">
                  <c:v>12.91</c:v>
                </c:pt>
                <c:pt idx="35">
                  <c:v>12.86</c:v>
                </c:pt>
                <c:pt idx="36">
                  <c:v>12.84</c:v>
                </c:pt>
                <c:pt idx="37">
                  <c:v>12.78</c:v>
                </c:pt>
                <c:pt idx="38">
                  <c:v>12.76</c:v>
                </c:pt>
                <c:pt idx="39">
                  <c:v>12.16</c:v>
                </c:pt>
                <c:pt idx="40">
                  <c:v>12.12</c:v>
                </c:pt>
                <c:pt idx="41">
                  <c:v>11.98</c:v>
                </c:pt>
                <c:pt idx="42">
                  <c:v>11.69</c:v>
                </c:pt>
              </c:numCache>
            </c:numRef>
          </c:yVal>
        </c:ser>
        <c:axId val="174109440"/>
        <c:axId val="174110976"/>
      </c:scatterChart>
      <c:scatterChart>
        <c:scatterStyle val="lineMarker"/>
        <c:ser>
          <c:idx val="1"/>
          <c:order val="1"/>
          <c:xVal>
            <c:numRef>
              <c:f>'250mW'!$D$12:$D$54</c:f>
              <c:numCache>
                <c:formatCode>General</c:formatCode>
                <c:ptCount val="43"/>
                <c:pt idx="0">
                  <c:v>0.11666666666666625</c:v>
                </c:pt>
                <c:pt idx="1">
                  <c:v>0.29999999999999982</c:v>
                </c:pt>
                <c:pt idx="2">
                  <c:v>1.583333333333333</c:v>
                </c:pt>
                <c:pt idx="3">
                  <c:v>2.8666666666666663</c:v>
                </c:pt>
                <c:pt idx="4">
                  <c:v>4.166666666666667</c:v>
                </c:pt>
                <c:pt idx="5">
                  <c:v>7.55</c:v>
                </c:pt>
                <c:pt idx="6">
                  <c:v>72.599999999999994</c:v>
                </c:pt>
                <c:pt idx="7">
                  <c:v>81.766666666666666</c:v>
                </c:pt>
                <c:pt idx="8">
                  <c:v>96.61666666666666</c:v>
                </c:pt>
                <c:pt idx="9">
                  <c:v>102.78333333333333</c:v>
                </c:pt>
                <c:pt idx="10">
                  <c:v>120.21666666666665</c:v>
                </c:pt>
                <c:pt idx="11">
                  <c:v>129.15</c:v>
                </c:pt>
                <c:pt idx="12">
                  <c:v>143.88333333333335</c:v>
                </c:pt>
                <c:pt idx="13">
                  <c:v>153</c:v>
                </c:pt>
                <c:pt idx="14">
                  <c:v>245.36666666666667</c:v>
                </c:pt>
                <c:pt idx="15">
                  <c:v>250.4</c:v>
                </c:pt>
                <c:pt idx="16">
                  <c:v>264.48333333333329</c:v>
                </c:pt>
                <c:pt idx="17">
                  <c:v>273.48333333333329</c:v>
                </c:pt>
                <c:pt idx="18">
                  <c:v>288.36666666666667</c:v>
                </c:pt>
                <c:pt idx="19">
                  <c:v>297.23333333333329</c:v>
                </c:pt>
                <c:pt idx="20">
                  <c:v>312.25</c:v>
                </c:pt>
                <c:pt idx="21">
                  <c:v>321.18333333333334</c:v>
                </c:pt>
                <c:pt idx="22">
                  <c:v>335.7833333333333</c:v>
                </c:pt>
                <c:pt idx="23">
                  <c:v>345.66666666666663</c:v>
                </c:pt>
                <c:pt idx="24">
                  <c:v>371.21666666666664</c:v>
                </c:pt>
                <c:pt idx="25">
                  <c:v>411.11666666666667</c:v>
                </c:pt>
                <c:pt idx="26">
                  <c:v>432.46666666666664</c:v>
                </c:pt>
                <c:pt idx="27">
                  <c:v>441.59999999999997</c:v>
                </c:pt>
                <c:pt idx="28">
                  <c:v>456.04999999999995</c:v>
                </c:pt>
                <c:pt idx="29">
                  <c:v>465.21666666666664</c:v>
                </c:pt>
                <c:pt idx="30">
                  <c:v>480.34999999999997</c:v>
                </c:pt>
                <c:pt idx="31">
                  <c:v>576.20000000000005</c:v>
                </c:pt>
                <c:pt idx="32">
                  <c:v>585.30000000000007</c:v>
                </c:pt>
                <c:pt idx="33">
                  <c:v>603.20000000000005</c:v>
                </c:pt>
                <c:pt idx="34">
                  <c:v>609.48333333333335</c:v>
                </c:pt>
                <c:pt idx="35">
                  <c:v>624.4666666666667</c:v>
                </c:pt>
                <c:pt idx="36">
                  <c:v>633.23333333333335</c:v>
                </c:pt>
                <c:pt idx="37">
                  <c:v>647.85</c:v>
                </c:pt>
                <c:pt idx="38">
                  <c:v>657.5</c:v>
                </c:pt>
                <c:pt idx="39">
                  <c:v>768.2</c:v>
                </c:pt>
                <c:pt idx="40">
                  <c:v>777.58333333333337</c:v>
                </c:pt>
                <c:pt idx="41">
                  <c:v>791.7166666666667</c:v>
                </c:pt>
                <c:pt idx="42">
                  <c:v>816.4666666666667</c:v>
                </c:pt>
              </c:numCache>
            </c:numRef>
          </c:xVal>
          <c:yVal>
            <c:numRef>
              <c:f>'250mW'!$H$12:$H$54</c:f>
              <c:numCache>
                <c:formatCode>General</c:formatCode>
                <c:ptCount val="43"/>
                <c:pt idx="0">
                  <c:v>2.2941176470588059E-2</c:v>
                </c:pt>
                <c:pt idx="1">
                  <c:v>0.10909090909090663</c:v>
                </c:pt>
                <c:pt idx="2">
                  <c:v>-2.3376623376622881E-2</c:v>
                </c:pt>
                <c:pt idx="3">
                  <c:v>-3.8961038961039515E-2</c:v>
                </c:pt>
                <c:pt idx="4">
                  <c:v>-3.8461538461538984E-2</c:v>
                </c:pt>
                <c:pt idx="5">
                  <c:v>-3.5467980295566276E-2</c:v>
                </c:pt>
                <c:pt idx="6">
                  <c:v>-1.5680245964642577E-2</c:v>
                </c:pt>
                <c:pt idx="7">
                  <c:v>-6.5454545454545964E-3</c:v>
                </c:pt>
                <c:pt idx="8">
                  <c:v>-7.4074074074073721E-3</c:v>
                </c:pt>
                <c:pt idx="9">
                  <c:v>-4.8648648648650459E-3</c:v>
                </c:pt>
                <c:pt idx="10">
                  <c:v>-3.4416826003823378E-3</c:v>
                </c:pt>
                <c:pt idx="11">
                  <c:v>-3.3582089552240011E-3</c:v>
                </c:pt>
                <c:pt idx="12">
                  <c:v>-4.0723981900452786E-3</c:v>
                </c:pt>
                <c:pt idx="13">
                  <c:v>-2.1937842778793001E-3</c:v>
                </c:pt>
                <c:pt idx="14">
                  <c:v>-3.4644532659689671E-3</c:v>
                </c:pt>
                <c:pt idx="15">
                  <c:v>-1.9867549668873756E-3</c:v>
                </c:pt>
                <c:pt idx="16">
                  <c:v>-3.5502958579881018E-3</c:v>
                </c:pt>
                <c:pt idx="17">
                  <c:v>-2.2222222222223723E-3</c:v>
                </c:pt>
                <c:pt idx="18">
                  <c:v>-4.7032474804030193E-3</c:v>
                </c:pt>
                <c:pt idx="19">
                  <c:v>-2.2556390977445258E-3</c:v>
                </c:pt>
                <c:pt idx="20">
                  <c:v>-3.995560488346186E-3</c:v>
                </c:pt>
                <c:pt idx="21">
                  <c:v>-2.2388059701494039E-3</c:v>
                </c:pt>
                <c:pt idx="22">
                  <c:v>-3.4246575342465105E-3</c:v>
                </c:pt>
                <c:pt idx="23">
                  <c:v>-3.0354131534571158E-3</c:v>
                </c:pt>
                <c:pt idx="24">
                  <c:v>-4.3052837573385279E-3</c:v>
                </c:pt>
                <c:pt idx="25">
                  <c:v>-3.5087719298245727E-3</c:v>
                </c:pt>
                <c:pt idx="26">
                  <c:v>-2.341920374707214E-3</c:v>
                </c:pt>
                <c:pt idx="27">
                  <c:v>-2.1897810218977653E-3</c:v>
                </c:pt>
                <c:pt idx="28">
                  <c:v>-2.7681660899654642E-3</c:v>
                </c:pt>
                <c:pt idx="29">
                  <c:v>0</c:v>
                </c:pt>
                <c:pt idx="30">
                  <c:v>-3.3039647577091822E-3</c:v>
                </c:pt>
                <c:pt idx="31">
                  <c:v>-2.2952529994783562E-3</c:v>
                </c:pt>
                <c:pt idx="32">
                  <c:v>-1.0989010989010727E-3</c:v>
                </c:pt>
                <c:pt idx="33">
                  <c:v>-3.9106145251396858E-3</c:v>
                </c:pt>
                <c:pt idx="34">
                  <c:v>0</c:v>
                </c:pt>
                <c:pt idx="35">
                  <c:v>-3.3370411568409784E-3</c:v>
                </c:pt>
                <c:pt idx="36">
                  <c:v>-2.2813688212927311E-3</c:v>
                </c:pt>
                <c:pt idx="37">
                  <c:v>-4.1049030786773407E-3</c:v>
                </c:pt>
                <c:pt idx="38">
                  <c:v>-2.0725388601035878E-3</c:v>
                </c:pt>
                <c:pt idx="39">
                  <c:v>-5.4200542005420002E-3</c:v>
                </c:pt>
                <c:pt idx="40">
                  <c:v>-4.2628774422736361E-3</c:v>
                </c:pt>
                <c:pt idx="41">
                  <c:v>-9.9056603773584103E-3</c:v>
                </c:pt>
                <c:pt idx="42">
                  <c:v>-1.1717171717171754E-2</c:v>
                </c:pt>
              </c:numCache>
            </c:numRef>
          </c:yVal>
        </c:ser>
        <c:axId val="174126592"/>
        <c:axId val="174125056"/>
      </c:scatterChart>
      <c:valAx>
        <c:axId val="174109440"/>
        <c:scaling>
          <c:orientation val="minMax"/>
        </c:scaling>
        <c:axPos val="b"/>
        <c:numFmt formatCode="General" sourceLinked="1"/>
        <c:tickLblPos val="nextTo"/>
        <c:crossAx val="174110976"/>
        <c:crosses val="autoZero"/>
        <c:crossBetween val="midCat"/>
      </c:valAx>
      <c:valAx>
        <c:axId val="174110976"/>
        <c:scaling>
          <c:orientation val="minMax"/>
          <c:min val="10"/>
        </c:scaling>
        <c:axPos val="l"/>
        <c:majorGridlines/>
        <c:numFmt formatCode="General" sourceLinked="1"/>
        <c:tickLblPos val="nextTo"/>
        <c:crossAx val="174109440"/>
        <c:crosses val="autoZero"/>
        <c:crossBetween val="midCat"/>
      </c:valAx>
      <c:valAx>
        <c:axId val="174125056"/>
        <c:scaling>
          <c:orientation val="minMax"/>
        </c:scaling>
        <c:axPos val="r"/>
        <c:numFmt formatCode="General" sourceLinked="1"/>
        <c:tickLblPos val="nextTo"/>
        <c:crossAx val="174126592"/>
        <c:crosses val="max"/>
        <c:crossBetween val="midCat"/>
      </c:valAx>
      <c:valAx>
        <c:axId val="174126592"/>
        <c:scaling>
          <c:orientation val="minMax"/>
        </c:scaling>
        <c:delete val="1"/>
        <c:axPos val="b"/>
        <c:numFmt formatCode="General" sourceLinked="1"/>
        <c:tickLblPos val="none"/>
        <c:crossAx val="1741250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5</xdr:row>
      <xdr:rowOff>95250</xdr:rowOff>
    </xdr:from>
    <xdr:to>
      <xdr:col>14</xdr:col>
      <xdr:colOff>409575</xdr:colOff>
      <xdr:row>19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247650</xdr:colOff>
      <xdr:row>20</xdr:row>
      <xdr:rowOff>57150</xdr:rowOff>
    </xdr:from>
    <xdr:to>
      <xdr:col>14</xdr:col>
      <xdr:colOff>552450</xdr:colOff>
      <xdr:row>34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10</xdr:row>
      <xdr:rowOff>19050</xdr:rowOff>
    </xdr:from>
    <xdr:to>
      <xdr:col>16</xdr:col>
      <xdr:colOff>533400</xdr:colOff>
      <xdr:row>25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F29"/>
  <sheetViews>
    <sheetView topLeftCell="A7" workbookViewId="0">
      <selection activeCell="A10" sqref="A10:F12"/>
    </sheetView>
  </sheetViews>
  <sheetFormatPr defaultRowHeight="15"/>
  <sheetData>
    <row r="10" spans="1:6">
      <c r="A10" t="s">
        <v>4</v>
      </c>
      <c r="B10" t="s">
        <v>1</v>
      </c>
      <c r="C10" t="s">
        <v>2</v>
      </c>
      <c r="D10" t="s">
        <v>0</v>
      </c>
      <c r="E10" t="s">
        <v>3</v>
      </c>
      <c r="F10" t="s">
        <v>5</v>
      </c>
    </row>
    <row r="11" spans="1:6">
      <c r="A11">
        <v>0</v>
      </c>
      <c r="B11">
        <v>1445</v>
      </c>
      <c r="C11">
        <f>TRUNC(B11/100)+((B11-TRUNC(B11/100)*100)/60)+24*A11</f>
        <v>14.75</v>
      </c>
      <c r="D11">
        <v>16</v>
      </c>
      <c r="E11">
        <v>1</v>
      </c>
      <c r="F11">
        <f>C11/C$24</f>
        <v>9.2274006881451362E-2</v>
      </c>
    </row>
    <row r="12" spans="1:6">
      <c r="A12">
        <v>1</v>
      </c>
      <c r="B12">
        <v>743</v>
      </c>
      <c r="C12">
        <f>TRUNC(B12/100)+((B12-TRUNC(B12/100)*100)/60)+24*A12-C$11</f>
        <v>16.966666666666669</v>
      </c>
      <c r="D12">
        <v>14.3</v>
      </c>
      <c r="E12">
        <v>1</v>
      </c>
      <c r="F12">
        <f t="shared" ref="F12:F29" si="0">C12/C$24</f>
        <v>0.10614117401730791</v>
      </c>
    </row>
    <row r="13" spans="1:6">
      <c r="A13">
        <v>1</v>
      </c>
      <c r="B13">
        <v>1407</v>
      </c>
      <c r="C13">
        <f t="shared" ref="C13:C29" si="1">TRUNC(B13/100)+((B13-TRUNC(B13/100)*100)/60)+24*A13-C$11</f>
        <v>23.366666666666667</v>
      </c>
      <c r="D13">
        <v>14.1</v>
      </c>
      <c r="E13">
        <v>1</v>
      </c>
      <c r="F13">
        <f t="shared" si="0"/>
        <v>0.14617870920654782</v>
      </c>
    </row>
    <row r="14" spans="1:6">
      <c r="A14">
        <v>4</v>
      </c>
      <c r="B14">
        <v>521</v>
      </c>
      <c r="C14">
        <f t="shared" si="1"/>
        <v>86.6</v>
      </c>
      <c r="D14">
        <v>12.66</v>
      </c>
      <c r="E14">
        <v>1</v>
      </c>
      <c r="F14">
        <f t="shared" si="0"/>
        <v>0.54175789802940255</v>
      </c>
    </row>
    <row r="15" spans="1:6">
      <c r="A15">
        <v>4</v>
      </c>
      <c r="B15">
        <v>1455</v>
      </c>
      <c r="C15">
        <f t="shared" si="1"/>
        <v>96.166666666666671</v>
      </c>
      <c r="D15">
        <v>12.57</v>
      </c>
      <c r="E15">
        <v>1</v>
      </c>
      <c r="F15">
        <f t="shared" si="0"/>
        <v>0.60160567198415182</v>
      </c>
    </row>
    <row r="16" spans="1:6">
      <c r="A16">
        <v>5</v>
      </c>
      <c r="B16">
        <v>647</v>
      </c>
      <c r="C16">
        <f t="shared" si="1"/>
        <v>112.03333333333333</v>
      </c>
      <c r="D16">
        <v>12.27</v>
      </c>
      <c r="E16">
        <v>1</v>
      </c>
      <c r="F16">
        <f t="shared" si="0"/>
        <v>0.7008653946408091</v>
      </c>
    </row>
    <row r="17" spans="1:6">
      <c r="A17">
        <v>5</v>
      </c>
      <c r="B17">
        <v>1339</v>
      </c>
      <c r="C17">
        <f t="shared" si="1"/>
        <v>118.9</v>
      </c>
      <c r="D17">
        <v>12.15</v>
      </c>
      <c r="E17">
        <v>1</v>
      </c>
      <c r="F17">
        <f t="shared" si="0"/>
        <v>0.74382233343759785</v>
      </c>
    </row>
    <row r="18" spans="1:6">
      <c r="A18">
        <v>5</v>
      </c>
      <c r="B18">
        <v>1506</v>
      </c>
      <c r="C18">
        <f t="shared" si="1"/>
        <v>120.35</v>
      </c>
      <c r="D18">
        <v>12.14</v>
      </c>
      <c r="E18">
        <v>1</v>
      </c>
      <c r="F18">
        <f t="shared" si="0"/>
        <v>0.75289333750390985</v>
      </c>
    </row>
    <row r="19" spans="1:6">
      <c r="A19">
        <v>6</v>
      </c>
      <c r="B19">
        <v>551</v>
      </c>
      <c r="C19">
        <f t="shared" si="1"/>
        <v>135.1</v>
      </c>
      <c r="D19">
        <v>11.71</v>
      </c>
      <c r="E19">
        <v>1</v>
      </c>
      <c r="F19">
        <f t="shared" si="0"/>
        <v>0.84516734438536123</v>
      </c>
    </row>
    <row r="20" spans="1:6">
      <c r="A20">
        <v>6</v>
      </c>
      <c r="B20">
        <v>930</v>
      </c>
      <c r="C20">
        <f t="shared" si="1"/>
        <v>138.75</v>
      </c>
      <c r="D20">
        <v>11.63</v>
      </c>
      <c r="E20">
        <v>1</v>
      </c>
      <c r="F20">
        <f t="shared" si="0"/>
        <v>0.86800125117297466</v>
      </c>
    </row>
    <row r="21" spans="1:6">
      <c r="A21">
        <v>6</v>
      </c>
      <c r="B21">
        <v>1035</v>
      </c>
      <c r="C21">
        <f t="shared" si="1"/>
        <v>139.83333333333334</v>
      </c>
      <c r="D21">
        <v>11.58</v>
      </c>
      <c r="E21">
        <v>1</v>
      </c>
      <c r="F21">
        <f t="shared" si="0"/>
        <v>0.87477843811907008</v>
      </c>
    </row>
    <row r="22" spans="1:6">
      <c r="A22">
        <v>6</v>
      </c>
      <c r="B22">
        <v>1419</v>
      </c>
      <c r="C22">
        <f t="shared" si="1"/>
        <v>143.56666666666666</v>
      </c>
      <c r="D22">
        <v>11.43</v>
      </c>
      <c r="E22">
        <v>1</v>
      </c>
      <c r="F22">
        <f t="shared" si="0"/>
        <v>0.89813366697945995</v>
      </c>
    </row>
    <row r="23" spans="1:6">
      <c r="A23">
        <v>7</v>
      </c>
      <c r="B23">
        <v>604</v>
      </c>
      <c r="C23">
        <f t="shared" si="1"/>
        <v>159.31666666666666</v>
      </c>
      <c r="D23">
        <v>10.16</v>
      </c>
      <c r="E23">
        <v>1</v>
      </c>
      <c r="F23">
        <f t="shared" si="0"/>
        <v>0.99666353873422997</v>
      </c>
    </row>
    <row r="24" spans="1:6">
      <c r="A24">
        <v>7</v>
      </c>
      <c r="B24">
        <v>636</v>
      </c>
      <c r="C24">
        <f t="shared" si="1"/>
        <v>159.85</v>
      </c>
      <c r="D24">
        <v>10.08</v>
      </c>
      <c r="E24">
        <v>1</v>
      </c>
      <c r="F24">
        <f t="shared" si="0"/>
        <v>1</v>
      </c>
    </row>
    <row r="25" spans="1:6">
      <c r="A25">
        <v>7</v>
      </c>
      <c r="B25">
        <v>724</v>
      </c>
      <c r="C25">
        <f t="shared" si="1"/>
        <v>160.65</v>
      </c>
      <c r="D25">
        <v>9.9700000000000006</v>
      </c>
      <c r="E25">
        <v>1</v>
      </c>
      <c r="F25">
        <f t="shared" si="0"/>
        <v>1.005004691898655</v>
      </c>
    </row>
    <row r="26" spans="1:6">
      <c r="A26">
        <v>7</v>
      </c>
      <c r="B26">
        <v>1253</v>
      </c>
      <c r="C26">
        <f t="shared" si="1"/>
        <v>166.13333333333333</v>
      </c>
      <c r="D26">
        <v>8.99</v>
      </c>
      <c r="E26">
        <v>1</v>
      </c>
      <c r="F26">
        <f t="shared" si="0"/>
        <v>1.0393076842873528</v>
      </c>
    </row>
    <row r="27" spans="1:6">
      <c r="A27">
        <v>7</v>
      </c>
      <c r="B27">
        <v>1412</v>
      </c>
      <c r="C27">
        <f t="shared" si="1"/>
        <v>167.45</v>
      </c>
      <c r="D27">
        <v>8.64</v>
      </c>
      <c r="E27">
        <v>1</v>
      </c>
      <c r="F27">
        <f t="shared" si="0"/>
        <v>1.0475445730372224</v>
      </c>
    </row>
    <row r="28" spans="1:6">
      <c r="A28">
        <v>7</v>
      </c>
      <c r="B28">
        <v>1525</v>
      </c>
      <c r="C28">
        <f t="shared" si="1"/>
        <v>168.66666666666666</v>
      </c>
      <c r="D28">
        <v>8.1</v>
      </c>
      <c r="E28">
        <v>1</v>
      </c>
      <c r="F28">
        <f t="shared" si="0"/>
        <v>1.0551558752997601</v>
      </c>
    </row>
    <row r="29" spans="1:6">
      <c r="A29">
        <v>7</v>
      </c>
      <c r="B29">
        <v>1532</v>
      </c>
      <c r="C29">
        <f t="shared" si="1"/>
        <v>168.78333333333333</v>
      </c>
      <c r="D29">
        <v>8.02</v>
      </c>
      <c r="E29">
        <v>1</v>
      </c>
      <c r="F29">
        <f t="shared" si="0"/>
        <v>1.0558857262016474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0:J56"/>
  <sheetViews>
    <sheetView tabSelected="1" topLeftCell="A13" workbookViewId="0">
      <selection activeCell="M43" sqref="M43"/>
    </sheetView>
  </sheetViews>
  <sheetFormatPr defaultRowHeight="15"/>
  <cols>
    <col min="1" max="1" width="9.7109375" bestFit="1" customWidth="1"/>
  </cols>
  <sheetData>
    <row r="10" spans="1:8">
      <c r="B10" t="s">
        <v>4</v>
      </c>
      <c r="C10" t="s">
        <v>1</v>
      </c>
      <c r="D10" t="s">
        <v>2</v>
      </c>
      <c r="E10" t="s">
        <v>0</v>
      </c>
      <c r="F10" t="s">
        <v>3</v>
      </c>
      <c r="G10" t="s">
        <v>6</v>
      </c>
      <c r="H10" t="s">
        <v>7</v>
      </c>
    </row>
    <row r="11" spans="1:8">
      <c r="A11" s="1">
        <v>40816</v>
      </c>
      <c r="B11">
        <v>0</v>
      </c>
      <c r="C11">
        <v>540</v>
      </c>
      <c r="D11">
        <f>TRUNC(C11/100)+((C11-TRUNC(C11/100)*100)/60)+24*B11</f>
        <v>5.666666666666667</v>
      </c>
      <c r="E11">
        <v>16.02</v>
      </c>
      <c r="F11">
        <v>0.2</v>
      </c>
      <c r="G11">
        <f t="shared" ref="G11:G16" si="0">D11*F11</f>
        <v>1.1333333333333335</v>
      </c>
    </row>
    <row r="12" spans="1:8">
      <c r="B12">
        <v>0</v>
      </c>
      <c r="C12">
        <v>547</v>
      </c>
      <c r="D12">
        <f t="shared" ref="D12:D56" si="1">TRUNC(C12/100)+((C12-TRUNC(C12/100)*100)/60)+24*B12-D$11</f>
        <v>0.11666666666666625</v>
      </c>
      <c r="E12">
        <v>15.89</v>
      </c>
      <c r="F12">
        <v>0.2</v>
      </c>
      <c r="G12">
        <f t="shared" si="0"/>
        <v>2.3333333333333251E-2</v>
      </c>
      <c r="H12">
        <f>(E11-E12)/(D11)</f>
        <v>2.2941176470588059E-2</v>
      </c>
    </row>
    <row r="13" spans="1:8">
      <c r="B13">
        <v>0</v>
      </c>
      <c r="C13">
        <v>558</v>
      </c>
      <c r="D13">
        <f t="shared" si="1"/>
        <v>0.29999999999999982</v>
      </c>
      <c r="E13">
        <v>15.91</v>
      </c>
      <c r="F13">
        <v>0.2</v>
      </c>
      <c r="G13">
        <f t="shared" si="0"/>
        <v>5.999999999999997E-2</v>
      </c>
      <c r="H13">
        <f>(E12-E13)/(D12-D13)</f>
        <v>0.10909090909090663</v>
      </c>
    </row>
    <row r="14" spans="1:8">
      <c r="B14">
        <v>0</v>
      </c>
      <c r="C14">
        <v>715</v>
      </c>
      <c r="D14">
        <f t="shared" si="1"/>
        <v>1.583333333333333</v>
      </c>
      <c r="E14">
        <v>15.88</v>
      </c>
      <c r="F14">
        <v>0.2</v>
      </c>
      <c r="G14">
        <f t="shared" si="0"/>
        <v>0.31666666666666665</v>
      </c>
      <c r="H14">
        <f t="shared" ref="H14:H56" si="2">(E13-E14)/(D13-D14)</f>
        <v>-2.3376623376622881E-2</v>
      </c>
    </row>
    <row r="15" spans="1:8">
      <c r="B15">
        <v>0</v>
      </c>
      <c r="C15">
        <v>832</v>
      </c>
      <c r="D15">
        <f t="shared" si="1"/>
        <v>2.8666666666666663</v>
      </c>
      <c r="E15">
        <v>15.83</v>
      </c>
      <c r="F15">
        <v>0.2</v>
      </c>
      <c r="G15">
        <f t="shared" si="0"/>
        <v>0.57333333333333325</v>
      </c>
      <c r="H15">
        <f t="shared" si="2"/>
        <v>-3.8961038961039515E-2</v>
      </c>
    </row>
    <row r="16" spans="1:8">
      <c r="B16">
        <v>0</v>
      </c>
      <c r="C16">
        <v>950</v>
      </c>
      <c r="D16">
        <f t="shared" si="1"/>
        <v>4.166666666666667</v>
      </c>
      <c r="E16">
        <v>15.78</v>
      </c>
      <c r="F16">
        <v>0.2</v>
      </c>
      <c r="G16">
        <f t="shared" si="0"/>
        <v>0.83333333333333348</v>
      </c>
      <c r="H16">
        <f t="shared" si="2"/>
        <v>-3.8461538461538984E-2</v>
      </c>
    </row>
    <row r="17" spans="1:10">
      <c r="B17">
        <v>0</v>
      </c>
      <c r="C17">
        <v>1313</v>
      </c>
      <c r="D17">
        <f t="shared" si="1"/>
        <v>7.55</v>
      </c>
      <c r="E17">
        <v>15.66</v>
      </c>
      <c r="F17">
        <v>0.2</v>
      </c>
      <c r="G17">
        <f>D17*F17</f>
        <v>1.51</v>
      </c>
      <c r="H17">
        <f t="shared" si="2"/>
        <v>-3.5467980295566276E-2</v>
      </c>
    </row>
    <row r="18" spans="1:10">
      <c r="A18" s="1">
        <v>40819</v>
      </c>
      <c r="B18">
        <v>3</v>
      </c>
      <c r="C18">
        <v>616</v>
      </c>
      <c r="D18">
        <f t="shared" si="1"/>
        <v>72.599999999999994</v>
      </c>
      <c r="E18">
        <v>14.64</v>
      </c>
      <c r="F18">
        <v>0.2</v>
      </c>
      <c r="G18">
        <f t="shared" ref="G18:G56" si="3">D18*F18</f>
        <v>14.52</v>
      </c>
      <c r="H18">
        <f t="shared" si="2"/>
        <v>-1.5680245964642577E-2</v>
      </c>
    </row>
    <row r="19" spans="1:10">
      <c r="B19">
        <v>3</v>
      </c>
      <c r="C19">
        <v>1526</v>
      </c>
      <c r="D19">
        <f t="shared" si="1"/>
        <v>81.766666666666666</v>
      </c>
      <c r="E19">
        <v>14.58</v>
      </c>
      <c r="F19">
        <v>0.2</v>
      </c>
      <c r="G19">
        <f t="shared" si="3"/>
        <v>16.353333333333335</v>
      </c>
      <c r="H19">
        <f t="shared" si="2"/>
        <v>-6.5454545454545964E-3</v>
      </c>
    </row>
    <row r="20" spans="1:10">
      <c r="A20" s="1">
        <v>40820</v>
      </c>
      <c r="B20">
        <v>4</v>
      </c>
      <c r="C20">
        <v>617</v>
      </c>
      <c r="D20">
        <f t="shared" si="1"/>
        <v>96.61666666666666</v>
      </c>
      <c r="E20">
        <v>14.47</v>
      </c>
      <c r="F20">
        <v>0.2</v>
      </c>
      <c r="G20">
        <f t="shared" si="3"/>
        <v>19.323333333333334</v>
      </c>
      <c r="H20">
        <f t="shared" si="2"/>
        <v>-7.4074074074073721E-3</v>
      </c>
    </row>
    <row r="21" spans="1:10">
      <c r="B21">
        <v>4</v>
      </c>
      <c r="C21">
        <v>1227</v>
      </c>
      <c r="D21">
        <f t="shared" si="1"/>
        <v>102.78333333333333</v>
      </c>
      <c r="E21">
        <v>14.44</v>
      </c>
      <c r="F21">
        <v>0.2</v>
      </c>
      <c r="G21">
        <f t="shared" si="3"/>
        <v>20.556666666666668</v>
      </c>
      <c r="H21">
        <f t="shared" si="2"/>
        <v>-4.8648648648650459E-3</v>
      </c>
    </row>
    <row r="22" spans="1:10">
      <c r="A22" s="1">
        <v>40821</v>
      </c>
      <c r="B22">
        <v>5</v>
      </c>
      <c r="C22">
        <v>553</v>
      </c>
      <c r="D22">
        <f t="shared" si="1"/>
        <v>120.21666666666665</v>
      </c>
      <c r="E22">
        <v>14.38</v>
      </c>
      <c r="F22">
        <v>0.2</v>
      </c>
      <c r="G22">
        <f t="shared" si="3"/>
        <v>24.043333333333333</v>
      </c>
      <c r="H22">
        <f t="shared" si="2"/>
        <v>-3.4416826003823378E-3</v>
      </c>
    </row>
    <row r="23" spans="1:10">
      <c r="B23">
        <v>5</v>
      </c>
      <c r="C23">
        <v>1449</v>
      </c>
      <c r="D23">
        <f t="shared" si="1"/>
        <v>129.15</v>
      </c>
      <c r="E23">
        <v>14.35</v>
      </c>
      <c r="F23">
        <v>0.2</v>
      </c>
      <c r="G23">
        <f t="shared" si="3"/>
        <v>25.830000000000002</v>
      </c>
      <c r="H23">
        <f t="shared" si="2"/>
        <v>-3.3582089552240011E-3</v>
      </c>
    </row>
    <row r="24" spans="1:10">
      <c r="A24" s="1">
        <v>40822</v>
      </c>
      <c r="B24">
        <v>6</v>
      </c>
      <c r="C24">
        <v>533</v>
      </c>
      <c r="D24">
        <f t="shared" si="1"/>
        <v>143.88333333333335</v>
      </c>
      <c r="E24">
        <v>14.29</v>
      </c>
      <c r="F24">
        <v>0.2</v>
      </c>
      <c r="G24">
        <f t="shared" si="3"/>
        <v>28.776666666666671</v>
      </c>
      <c r="H24">
        <f t="shared" si="2"/>
        <v>-4.0723981900452786E-3</v>
      </c>
    </row>
    <row r="25" spans="1:10">
      <c r="A25" s="1"/>
      <c r="B25">
        <v>6</v>
      </c>
      <c r="C25">
        <v>1440</v>
      </c>
      <c r="D25">
        <f t="shared" si="1"/>
        <v>153</v>
      </c>
      <c r="E25">
        <v>14.27</v>
      </c>
      <c r="F25">
        <v>0.2</v>
      </c>
      <c r="G25">
        <f t="shared" si="3"/>
        <v>30.6</v>
      </c>
      <c r="H25">
        <f t="shared" si="2"/>
        <v>-2.1937842778793001E-3</v>
      </c>
    </row>
    <row r="26" spans="1:10">
      <c r="A26" s="1">
        <v>40826</v>
      </c>
      <c r="B26">
        <v>10</v>
      </c>
      <c r="C26">
        <v>1102</v>
      </c>
      <c r="D26">
        <f t="shared" si="1"/>
        <v>245.36666666666667</v>
      </c>
      <c r="E26">
        <v>13.95</v>
      </c>
      <c r="F26">
        <v>0.2</v>
      </c>
      <c r="G26">
        <f t="shared" si="3"/>
        <v>49.073333333333338</v>
      </c>
      <c r="H26">
        <f t="shared" si="2"/>
        <v>-3.4644532659689671E-3</v>
      </c>
    </row>
    <row r="27" spans="1:10">
      <c r="B27">
        <v>10</v>
      </c>
      <c r="C27">
        <v>1604</v>
      </c>
      <c r="D27">
        <f t="shared" si="1"/>
        <v>250.4</v>
      </c>
      <c r="E27">
        <v>13.94</v>
      </c>
      <c r="F27">
        <v>0.2</v>
      </c>
      <c r="G27">
        <f t="shared" si="3"/>
        <v>50.080000000000005</v>
      </c>
      <c r="H27">
        <f t="shared" si="2"/>
        <v>-1.9867549668873756E-3</v>
      </c>
    </row>
    <row r="28" spans="1:10">
      <c r="A28" s="1">
        <v>40827</v>
      </c>
      <c r="B28">
        <v>11</v>
      </c>
      <c r="C28">
        <v>609</v>
      </c>
      <c r="D28">
        <f t="shared" si="1"/>
        <v>264.48333333333329</v>
      </c>
      <c r="E28">
        <v>13.89</v>
      </c>
      <c r="F28">
        <v>0.2</v>
      </c>
      <c r="G28">
        <f t="shared" si="3"/>
        <v>52.896666666666661</v>
      </c>
      <c r="H28">
        <f t="shared" si="2"/>
        <v>-3.5502958579881018E-3</v>
      </c>
    </row>
    <row r="29" spans="1:10">
      <c r="B29">
        <v>11</v>
      </c>
      <c r="C29">
        <v>1509</v>
      </c>
      <c r="D29">
        <f t="shared" si="1"/>
        <v>273.48333333333329</v>
      </c>
      <c r="E29">
        <v>13.87</v>
      </c>
      <c r="F29">
        <v>0.2</v>
      </c>
      <c r="G29">
        <f t="shared" si="3"/>
        <v>54.696666666666658</v>
      </c>
      <c r="H29">
        <f t="shared" si="2"/>
        <v>-2.2222222222223723E-3</v>
      </c>
      <c r="I29">
        <f>SLOPE(D21:D29,E21:E29)</f>
        <v>-296.63693625598376</v>
      </c>
    </row>
    <row r="30" spans="1:10">
      <c r="A30" s="1">
        <v>40828</v>
      </c>
      <c r="B30">
        <v>12</v>
      </c>
      <c r="C30">
        <v>602</v>
      </c>
      <c r="D30">
        <f t="shared" si="1"/>
        <v>288.36666666666667</v>
      </c>
      <c r="E30">
        <v>13.8</v>
      </c>
      <c r="F30">
        <v>0.2</v>
      </c>
      <c r="G30">
        <f t="shared" si="3"/>
        <v>57.673333333333339</v>
      </c>
      <c r="H30">
        <f t="shared" si="2"/>
        <v>-4.7032474804030193E-3</v>
      </c>
      <c r="I30">
        <f>INTERCEPT(D21:D29,E21:E29)</f>
        <v>4385.3755118837644</v>
      </c>
    </row>
    <row r="31" spans="1:10">
      <c r="B31">
        <v>12</v>
      </c>
      <c r="C31">
        <v>1454</v>
      </c>
      <c r="D31">
        <f t="shared" si="1"/>
        <v>297.23333333333329</v>
      </c>
      <c r="E31">
        <v>13.78</v>
      </c>
      <c r="F31">
        <v>0.2</v>
      </c>
      <c r="G31">
        <f t="shared" si="3"/>
        <v>59.446666666666658</v>
      </c>
      <c r="H31">
        <f t="shared" si="2"/>
        <v>-2.2556390977445258E-3</v>
      </c>
      <c r="I31">
        <v>11.5</v>
      </c>
    </row>
    <row r="32" spans="1:10">
      <c r="A32" s="1">
        <v>40829</v>
      </c>
      <c r="B32">
        <v>13</v>
      </c>
      <c r="C32">
        <v>555</v>
      </c>
      <c r="D32">
        <f t="shared" si="1"/>
        <v>312.25</v>
      </c>
      <c r="E32">
        <v>13.72</v>
      </c>
      <c r="F32">
        <v>0.2</v>
      </c>
      <c r="G32">
        <f t="shared" si="3"/>
        <v>62.45</v>
      </c>
      <c r="H32">
        <f t="shared" si="2"/>
        <v>-3.995560488346186E-3</v>
      </c>
      <c r="I32">
        <f>I29*I31+I30</f>
        <v>974.05074493995107</v>
      </c>
      <c r="J32">
        <f>I32*0.2</f>
        <v>194.81014898799023</v>
      </c>
    </row>
    <row r="33" spans="1:9">
      <c r="B33">
        <v>13</v>
      </c>
      <c r="C33">
        <v>1451</v>
      </c>
      <c r="D33">
        <f t="shared" si="1"/>
        <v>321.18333333333334</v>
      </c>
      <c r="E33">
        <v>13.7</v>
      </c>
      <c r="F33">
        <v>0.2</v>
      </c>
      <c r="G33">
        <f t="shared" si="3"/>
        <v>64.236666666666665</v>
      </c>
      <c r="H33">
        <f t="shared" si="2"/>
        <v>-2.2388059701494039E-3</v>
      </c>
      <c r="I33">
        <f>I32/24</f>
        <v>40.585447705831292</v>
      </c>
    </row>
    <row r="34" spans="1:9">
      <c r="A34" s="1">
        <v>40830</v>
      </c>
      <c r="B34">
        <v>14</v>
      </c>
      <c r="C34">
        <v>527</v>
      </c>
      <c r="D34">
        <f t="shared" si="1"/>
        <v>335.7833333333333</v>
      </c>
      <c r="E34">
        <v>13.65</v>
      </c>
      <c r="F34">
        <v>0.2</v>
      </c>
      <c r="G34">
        <f t="shared" si="3"/>
        <v>67.156666666666666</v>
      </c>
      <c r="H34">
        <f t="shared" si="2"/>
        <v>-3.4246575342465105E-3</v>
      </c>
    </row>
    <row r="35" spans="1:9">
      <c r="B35">
        <v>14</v>
      </c>
      <c r="C35">
        <v>1520</v>
      </c>
      <c r="D35">
        <f t="shared" si="1"/>
        <v>345.66666666666663</v>
      </c>
      <c r="E35">
        <v>13.62</v>
      </c>
      <c r="F35">
        <v>0.2</v>
      </c>
      <c r="G35">
        <f t="shared" si="3"/>
        <v>69.133333333333326</v>
      </c>
      <c r="H35">
        <f t="shared" si="2"/>
        <v>-3.0354131534571158E-3</v>
      </c>
    </row>
    <row r="36" spans="1:9">
      <c r="A36" s="1">
        <v>40831</v>
      </c>
      <c r="B36">
        <v>15</v>
      </c>
      <c r="C36">
        <v>1653</v>
      </c>
      <c r="D36">
        <f t="shared" si="1"/>
        <v>371.21666666666664</v>
      </c>
      <c r="E36">
        <v>13.51</v>
      </c>
      <c r="F36">
        <v>0.2</v>
      </c>
      <c r="G36">
        <f t="shared" si="3"/>
        <v>74.243333333333325</v>
      </c>
      <c r="H36">
        <f t="shared" si="2"/>
        <v>-4.3052837573385279E-3</v>
      </c>
    </row>
    <row r="37" spans="1:9">
      <c r="A37" s="1">
        <v>40833</v>
      </c>
      <c r="B37">
        <v>17</v>
      </c>
      <c r="C37">
        <v>847</v>
      </c>
      <c r="D37">
        <f t="shared" si="1"/>
        <v>411.11666666666667</v>
      </c>
      <c r="E37">
        <v>13.37</v>
      </c>
      <c r="F37">
        <v>0.2</v>
      </c>
      <c r="G37">
        <f t="shared" si="3"/>
        <v>82.223333333333343</v>
      </c>
      <c r="H37">
        <f t="shared" si="2"/>
        <v>-3.5087719298245727E-3</v>
      </c>
    </row>
    <row r="38" spans="1:9">
      <c r="A38" s="1">
        <v>40834</v>
      </c>
      <c r="B38">
        <v>18</v>
      </c>
      <c r="C38">
        <v>608</v>
      </c>
      <c r="D38">
        <f t="shared" si="1"/>
        <v>432.46666666666664</v>
      </c>
      <c r="E38">
        <v>13.32</v>
      </c>
      <c r="F38">
        <v>0.2</v>
      </c>
      <c r="G38">
        <f t="shared" si="3"/>
        <v>86.493333333333339</v>
      </c>
      <c r="H38">
        <f t="shared" si="2"/>
        <v>-2.341920374707214E-3</v>
      </c>
    </row>
    <row r="39" spans="1:9">
      <c r="B39">
        <v>18</v>
      </c>
      <c r="C39">
        <v>1516</v>
      </c>
      <c r="D39">
        <f t="shared" si="1"/>
        <v>441.59999999999997</v>
      </c>
      <c r="E39">
        <v>13.3</v>
      </c>
      <c r="F39">
        <v>0.2</v>
      </c>
      <c r="G39">
        <f t="shared" si="3"/>
        <v>88.32</v>
      </c>
      <c r="H39">
        <f t="shared" si="2"/>
        <v>-2.1897810218977653E-3</v>
      </c>
    </row>
    <row r="40" spans="1:9">
      <c r="A40" s="1">
        <v>40835</v>
      </c>
      <c r="B40">
        <v>19</v>
      </c>
      <c r="C40">
        <v>543</v>
      </c>
      <c r="D40">
        <f t="shared" si="1"/>
        <v>456.04999999999995</v>
      </c>
      <c r="E40">
        <v>13.26</v>
      </c>
      <c r="F40">
        <v>0.2</v>
      </c>
      <c r="G40">
        <f t="shared" si="3"/>
        <v>91.21</v>
      </c>
      <c r="H40">
        <f t="shared" si="2"/>
        <v>-2.7681660899654642E-3</v>
      </c>
    </row>
    <row r="41" spans="1:9">
      <c r="A41" s="1"/>
      <c r="B41">
        <v>19</v>
      </c>
      <c r="C41">
        <v>1453</v>
      </c>
      <c r="D41">
        <f t="shared" si="1"/>
        <v>465.21666666666664</v>
      </c>
      <c r="E41">
        <v>13.26</v>
      </c>
      <c r="F41">
        <v>0.2</v>
      </c>
      <c r="G41">
        <f t="shared" si="3"/>
        <v>93.043333333333337</v>
      </c>
      <c r="H41">
        <f t="shared" si="2"/>
        <v>0</v>
      </c>
    </row>
    <row r="42" spans="1:9">
      <c r="A42" s="1">
        <v>40836</v>
      </c>
      <c r="B42">
        <v>20</v>
      </c>
      <c r="C42">
        <v>601</v>
      </c>
      <c r="D42">
        <f t="shared" si="1"/>
        <v>480.34999999999997</v>
      </c>
      <c r="E42">
        <v>13.21</v>
      </c>
      <c r="F42">
        <v>0.2</v>
      </c>
      <c r="G42">
        <f t="shared" si="3"/>
        <v>96.07</v>
      </c>
      <c r="H42">
        <f t="shared" si="2"/>
        <v>-3.3039647577091822E-3</v>
      </c>
    </row>
    <row r="43" spans="1:9">
      <c r="A43" s="1">
        <v>40840</v>
      </c>
      <c r="B43">
        <v>24</v>
      </c>
      <c r="C43">
        <v>552</v>
      </c>
      <c r="D43">
        <f t="shared" si="1"/>
        <v>576.20000000000005</v>
      </c>
      <c r="E43">
        <v>12.99</v>
      </c>
      <c r="F43">
        <v>0.2</v>
      </c>
      <c r="G43">
        <f t="shared" si="3"/>
        <v>115.24000000000001</v>
      </c>
      <c r="H43">
        <f t="shared" si="2"/>
        <v>-2.2952529994783562E-3</v>
      </c>
    </row>
    <row r="44" spans="1:9">
      <c r="B44">
        <v>24</v>
      </c>
      <c r="C44">
        <v>1458</v>
      </c>
      <c r="D44">
        <f t="shared" si="1"/>
        <v>585.30000000000007</v>
      </c>
      <c r="E44">
        <v>12.98</v>
      </c>
      <c r="F44">
        <v>0.2</v>
      </c>
      <c r="G44">
        <f t="shared" si="3"/>
        <v>117.06000000000002</v>
      </c>
      <c r="H44">
        <f t="shared" si="2"/>
        <v>-1.0989010989010727E-3</v>
      </c>
    </row>
    <row r="45" spans="1:9">
      <c r="A45" s="1">
        <v>40841</v>
      </c>
      <c r="B45">
        <v>25</v>
      </c>
      <c r="C45">
        <v>852</v>
      </c>
      <c r="D45">
        <f t="shared" si="1"/>
        <v>603.20000000000005</v>
      </c>
      <c r="E45">
        <v>12.91</v>
      </c>
      <c r="F45">
        <v>0.2</v>
      </c>
      <c r="G45">
        <f t="shared" si="3"/>
        <v>120.64000000000001</v>
      </c>
      <c r="H45">
        <f t="shared" si="2"/>
        <v>-3.9106145251396858E-3</v>
      </c>
    </row>
    <row r="46" spans="1:9">
      <c r="B46">
        <v>25</v>
      </c>
      <c r="C46">
        <v>1509</v>
      </c>
      <c r="D46">
        <f t="shared" si="1"/>
        <v>609.48333333333335</v>
      </c>
      <c r="E46">
        <v>12.91</v>
      </c>
      <c r="F46">
        <v>0.2</v>
      </c>
      <c r="G46">
        <f t="shared" si="3"/>
        <v>121.89666666666668</v>
      </c>
      <c r="H46">
        <f t="shared" si="2"/>
        <v>0</v>
      </c>
    </row>
    <row r="47" spans="1:9">
      <c r="A47" s="1">
        <v>40842</v>
      </c>
      <c r="B47">
        <v>26</v>
      </c>
      <c r="C47">
        <v>608</v>
      </c>
      <c r="D47">
        <f t="shared" si="1"/>
        <v>624.4666666666667</v>
      </c>
      <c r="E47">
        <v>12.86</v>
      </c>
      <c r="F47">
        <v>0.2</v>
      </c>
      <c r="G47">
        <f t="shared" si="3"/>
        <v>124.89333333333335</v>
      </c>
      <c r="H47">
        <f t="shared" si="2"/>
        <v>-3.3370411568409784E-3</v>
      </c>
    </row>
    <row r="48" spans="1:9">
      <c r="B48">
        <v>26</v>
      </c>
      <c r="C48">
        <v>1454</v>
      </c>
      <c r="D48">
        <f t="shared" si="1"/>
        <v>633.23333333333335</v>
      </c>
      <c r="E48">
        <v>12.84</v>
      </c>
      <c r="F48">
        <v>0.2</v>
      </c>
      <c r="G48">
        <f t="shared" si="3"/>
        <v>126.64666666666668</v>
      </c>
      <c r="H48">
        <f t="shared" si="2"/>
        <v>-2.2813688212927311E-3</v>
      </c>
    </row>
    <row r="49" spans="1:8">
      <c r="A49" s="1">
        <v>40843</v>
      </c>
      <c r="B49">
        <v>27</v>
      </c>
      <c r="C49">
        <v>531</v>
      </c>
      <c r="D49">
        <f t="shared" si="1"/>
        <v>647.85</v>
      </c>
      <c r="E49">
        <v>12.78</v>
      </c>
      <c r="F49">
        <v>0.2</v>
      </c>
      <c r="G49">
        <f t="shared" si="3"/>
        <v>129.57000000000002</v>
      </c>
      <c r="H49">
        <f t="shared" si="2"/>
        <v>-4.1049030786773407E-3</v>
      </c>
    </row>
    <row r="50" spans="1:8">
      <c r="B50">
        <v>27</v>
      </c>
      <c r="C50">
        <v>1510</v>
      </c>
      <c r="D50">
        <f t="shared" si="1"/>
        <v>657.5</v>
      </c>
      <c r="E50">
        <v>12.76</v>
      </c>
      <c r="F50">
        <v>0.2</v>
      </c>
      <c r="G50">
        <f t="shared" si="3"/>
        <v>131.5</v>
      </c>
      <c r="H50">
        <f t="shared" si="2"/>
        <v>-2.0725388601035878E-3</v>
      </c>
    </row>
    <row r="51" spans="1:8">
      <c r="A51" s="1">
        <v>40848</v>
      </c>
      <c r="B51">
        <v>32</v>
      </c>
      <c r="C51">
        <v>552</v>
      </c>
      <c r="D51">
        <f t="shared" si="1"/>
        <v>768.2</v>
      </c>
      <c r="E51">
        <v>12.16</v>
      </c>
      <c r="F51">
        <v>0.2</v>
      </c>
      <c r="G51">
        <f t="shared" si="3"/>
        <v>153.64000000000001</v>
      </c>
      <c r="H51">
        <f t="shared" si="2"/>
        <v>-5.4200542005420002E-3</v>
      </c>
    </row>
    <row r="52" spans="1:8">
      <c r="B52">
        <v>32</v>
      </c>
      <c r="C52">
        <v>1515</v>
      </c>
      <c r="D52">
        <f t="shared" si="1"/>
        <v>777.58333333333337</v>
      </c>
      <c r="E52">
        <v>12.12</v>
      </c>
      <c r="F52">
        <v>0.2</v>
      </c>
      <c r="G52">
        <f t="shared" si="3"/>
        <v>155.51666666666668</v>
      </c>
      <c r="H52">
        <f t="shared" si="2"/>
        <v>-4.2628774422736361E-3</v>
      </c>
    </row>
    <row r="53" spans="1:8">
      <c r="A53" s="1">
        <v>40849</v>
      </c>
      <c r="B53">
        <v>33</v>
      </c>
      <c r="C53">
        <v>523</v>
      </c>
      <c r="D53">
        <f t="shared" si="1"/>
        <v>791.7166666666667</v>
      </c>
      <c r="E53">
        <v>11.98</v>
      </c>
      <c r="F53">
        <v>0.2</v>
      </c>
      <c r="G53">
        <f t="shared" si="3"/>
        <v>158.34333333333336</v>
      </c>
      <c r="H53">
        <f t="shared" si="2"/>
        <v>-9.9056603773584103E-3</v>
      </c>
    </row>
    <row r="54" spans="1:8">
      <c r="A54" s="1">
        <v>40850</v>
      </c>
      <c r="B54">
        <v>34</v>
      </c>
      <c r="C54">
        <v>608</v>
      </c>
      <c r="D54">
        <f t="shared" si="1"/>
        <v>816.4666666666667</v>
      </c>
      <c r="E54">
        <v>11.69</v>
      </c>
      <c r="F54">
        <v>0.2</v>
      </c>
      <c r="G54">
        <f t="shared" si="3"/>
        <v>163.29333333333335</v>
      </c>
      <c r="H54">
        <f t="shared" si="2"/>
        <v>-1.1717171717171754E-2</v>
      </c>
    </row>
    <row r="55" spans="1:8">
      <c r="B55">
        <v>34</v>
      </c>
      <c r="C55">
        <v>1508</v>
      </c>
      <c r="D55">
        <f t="shared" si="1"/>
        <v>825.4666666666667</v>
      </c>
      <c r="E55">
        <v>11.6</v>
      </c>
      <c r="F55">
        <v>0.2</v>
      </c>
      <c r="G55">
        <f t="shared" si="3"/>
        <v>165.09333333333336</v>
      </c>
      <c r="H55">
        <f t="shared" si="2"/>
        <v>-9.9999999999999846E-3</v>
      </c>
    </row>
    <row r="56" spans="1:8">
      <c r="A56" s="1">
        <v>40851</v>
      </c>
      <c r="B56">
        <v>35</v>
      </c>
      <c r="C56">
        <v>1310</v>
      </c>
      <c r="D56">
        <f t="shared" si="1"/>
        <v>847.5</v>
      </c>
      <c r="E56">
        <v>11.67</v>
      </c>
      <c r="F56">
        <v>0.2</v>
      </c>
      <c r="G56">
        <f t="shared" si="3"/>
        <v>169.5</v>
      </c>
      <c r="H56">
        <f t="shared" si="2"/>
        <v>3.1770045385779294E-3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1Watt</vt:lpstr>
      <vt:lpstr>250mW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2011-09-22T14:38:32Z</dcterms:created>
  <dcterms:modified xsi:type="dcterms:W3CDTF">2011-11-08T14:21:17Z</dcterms:modified>
</cp:coreProperties>
</file>