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"/>
    </mc:Choice>
  </mc:AlternateContent>
  <xr:revisionPtr revIDLastSave="0" documentId="8_{822280CA-C661-4154-9CBB-E67096A3CEBF}" xr6:coauthVersionLast="47" xr6:coauthVersionMax="47" xr10:uidLastSave="{00000000-0000-0000-0000-000000000000}"/>
  <bookViews>
    <workbookView xWindow="24975" yWindow="1215" windowWidth="30075" windowHeight="29925" activeTab="1" xr2:uid="{D06EBD1D-BC20-4B0E-AC7F-9195C60E49D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E20" i="2"/>
  <c r="E19" i="2"/>
  <c r="E18" i="2"/>
  <c r="E17" i="2"/>
  <c r="E16" i="2"/>
  <c r="E15" i="2"/>
  <c r="E14" i="2"/>
  <c r="E13" i="2"/>
  <c r="E12" i="2"/>
  <c r="E11" i="2"/>
  <c r="E9" i="2"/>
  <c r="E8" i="2"/>
  <c r="E7" i="2"/>
  <c r="D9" i="2"/>
  <c r="D8" i="2"/>
  <c r="D21" i="2" s="1"/>
  <c r="J9" i="2"/>
  <c r="J8" i="2"/>
  <c r="J21" i="2"/>
  <c r="K7" i="1"/>
  <c r="K8" i="1" s="1"/>
  <c r="H7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F33" i="1"/>
  <c r="E33" i="1"/>
  <c r="I7" i="1"/>
  <c r="I8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8" i="1"/>
  <c r="E7" i="1"/>
  <c r="D8" i="1"/>
  <c r="D7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8" i="1"/>
  <c r="C7" i="1"/>
  <c r="J11" i="2" l="1"/>
  <c r="J12" i="2"/>
  <c r="J13" i="2"/>
  <c r="J14" i="2"/>
  <c r="J15" i="2"/>
  <c r="J16" i="2"/>
  <c r="J17" i="2"/>
  <c r="J18" i="2"/>
  <c r="J19" i="2"/>
  <c r="J20" i="2"/>
  <c r="D11" i="2"/>
  <c r="D12" i="2"/>
  <c r="D13" i="2"/>
  <c r="D14" i="2"/>
  <c r="D15" i="2"/>
  <c r="D16" i="2"/>
  <c r="D17" i="2"/>
  <c r="D18" i="2"/>
  <c r="D19" i="2"/>
  <c r="D20" i="2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</calcChain>
</file>

<file path=xl/sharedStrings.xml><?xml version="1.0" encoding="utf-8"?>
<sst xmlns="http://schemas.openxmlformats.org/spreadsheetml/2006/main" count="6" uniqueCount="4">
  <si>
    <t>LBS</t>
  </si>
  <si>
    <t>CNT</t>
  </si>
  <si>
    <t>slope</t>
  </si>
  <si>
    <t>intercept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</si>
</sst>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Sheet1!$A$10:$A$31</c:f>
              <c:numCache>
                <c:formatCode>General</c:formatCode>
                <c:ptCount val="22"/>
                <c:pt idx="0">
                  <c:v>0.4</c:v>
                </c:pt>
                <c:pt idx="1">
                  <c:v>0.5</c:v>
                </c:pt>
                <c:pt idx="2">
                  <c:v>1.97</c:v>
                </c:pt>
                <c:pt idx="3">
                  <c:v>2.37</c:v>
                </c:pt>
                <c:pt idx="4">
                  <c:v>2.87</c:v>
                </c:pt>
                <c:pt idx="5">
                  <c:v>3.07</c:v>
                </c:pt>
                <c:pt idx="6">
                  <c:v>3.48</c:v>
                </c:pt>
                <c:pt idx="7">
                  <c:v>4.05</c:v>
                </c:pt>
                <c:pt idx="8">
                  <c:v>4.63</c:v>
                </c:pt>
                <c:pt idx="9">
                  <c:v>5.0999999999999996</c:v>
                </c:pt>
                <c:pt idx="10">
                  <c:v>5.75</c:v>
                </c:pt>
                <c:pt idx="11">
                  <c:v>6.32</c:v>
                </c:pt>
                <c:pt idx="12">
                  <c:v>7.09</c:v>
                </c:pt>
                <c:pt idx="13">
                  <c:v>8.0299999999999994</c:v>
                </c:pt>
                <c:pt idx="14">
                  <c:v>8.93</c:v>
                </c:pt>
                <c:pt idx="15">
                  <c:v>9.9499999999999993</c:v>
                </c:pt>
                <c:pt idx="16">
                  <c:v>10.89</c:v>
                </c:pt>
                <c:pt idx="17">
                  <c:v>12.91</c:v>
                </c:pt>
                <c:pt idx="18">
                  <c:v>14.39</c:v>
                </c:pt>
                <c:pt idx="19">
                  <c:v>16.03</c:v>
                </c:pt>
                <c:pt idx="20">
                  <c:v>17.420000000000002</c:v>
                </c:pt>
                <c:pt idx="21">
                  <c:v>47.12</c:v>
                </c:pt>
              </c:numCache>
            </c:numRef>
          </c:xVal>
          <c:yVal>
            <c:numRef>
              <c:f>Sheet1!$B$10:$B$31</c:f>
              <c:numCache>
                <c:formatCode>General</c:formatCode>
                <c:ptCount val="22"/>
                <c:pt idx="0">
                  <c:v>1177</c:v>
                </c:pt>
                <c:pt idx="1">
                  <c:v>1178</c:v>
                </c:pt>
                <c:pt idx="2">
                  <c:v>1191</c:v>
                </c:pt>
                <c:pt idx="3">
                  <c:v>1202</c:v>
                </c:pt>
                <c:pt idx="4">
                  <c:v>1213</c:v>
                </c:pt>
                <c:pt idx="5">
                  <c:v>1224</c:v>
                </c:pt>
                <c:pt idx="6">
                  <c:v>1216</c:v>
                </c:pt>
                <c:pt idx="7">
                  <c:v>1240</c:v>
                </c:pt>
                <c:pt idx="8">
                  <c:v>1254</c:v>
                </c:pt>
                <c:pt idx="9">
                  <c:v>1267</c:v>
                </c:pt>
                <c:pt idx="10">
                  <c:v>1281</c:v>
                </c:pt>
                <c:pt idx="11">
                  <c:v>1299</c:v>
                </c:pt>
                <c:pt idx="12">
                  <c:v>1318</c:v>
                </c:pt>
                <c:pt idx="13">
                  <c:v>1341</c:v>
                </c:pt>
                <c:pt idx="14">
                  <c:v>1361</c:v>
                </c:pt>
                <c:pt idx="15">
                  <c:v>1383</c:v>
                </c:pt>
                <c:pt idx="16">
                  <c:v>1407</c:v>
                </c:pt>
                <c:pt idx="17">
                  <c:v>1438</c:v>
                </c:pt>
                <c:pt idx="18">
                  <c:v>1473</c:v>
                </c:pt>
                <c:pt idx="19">
                  <c:v>1503</c:v>
                </c:pt>
                <c:pt idx="20">
                  <c:v>1542</c:v>
                </c:pt>
                <c:pt idx="21">
                  <c:v>2093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80F-435F-B13B-BDD4E3564588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Sheet1!$A$10:$A$31</c:f>
              <c:numCache>
                <c:formatCode>General</c:formatCode>
                <c:ptCount val="22"/>
                <c:pt idx="0">
                  <c:v>0.4</c:v>
                </c:pt>
                <c:pt idx="1">
                  <c:v>0.5</c:v>
                </c:pt>
                <c:pt idx="2">
                  <c:v>1.97</c:v>
                </c:pt>
                <c:pt idx="3">
                  <c:v>2.37</c:v>
                </c:pt>
                <c:pt idx="4">
                  <c:v>2.87</c:v>
                </c:pt>
                <c:pt idx="5">
                  <c:v>3.07</c:v>
                </c:pt>
                <c:pt idx="6">
                  <c:v>3.48</c:v>
                </c:pt>
                <c:pt idx="7">
                  <c:v>4.05</c:v>
                </c:pt>
                <c:pt idx="8">
                  <c:v>4.63</c:v>
                </c:pt>
                <c:pt idx="9">
                  <c:v>5.0999999999999996</c:v>
                </c:pt>
                <c:pt idx="10">
                  <c:v>5.75</c:v>
                </c:pt>
                <c:pt idx="11">
                  <c:v>6.32</c:v>
                </c:pt>
                <c:pt idx="12">
                  <c:v>7.09</c:v>
                </c:pt>
                <c:pt idx="13">
                  <c:v>8.0299999999999994</c:v>
                </c:pt>
                <c:pt idx="14">
                  <c:v>8.93</c:v>
                </c:pt>
                <c:pt idx="15">
                  <c:v>9.9499999999999993</c:v>
                </c:pt>
                <c:pt idx="16">
                  <c:v>10.89</c:v>
                </c:pt>
                <c:pt idx="17">
                  <c:v>12.91</c:v>
                </c:pt>
                <c:pt idx="18">
                  <c:v>14.39</c:v>
                </c:pt>
                <c:pt idx="19">
                  <c:v>16.03</c:v>
                </c:pt>
                <c:pt idx="20">
                  <c:v>17.420000000000002</c:v>
                </c:pt>
                <c:pt idx="21">
                  <c:v>47.12</c:v>
                </c:pt>
              </c:numCache>
            </c:numRef>
          </c:xVal>
          <c:yVal>
            <c:numRef>
              <c:f>Sheet1!$C$10:$C$31</c:f>
              <c:numCache>
                <c:formatCode>General</c:formatCode>
                <c:ptCount val="22"/>
                <c:pt idx="0">
                  <c:v>1176.4491410671658</c:v>
                </c:pt>
                <c:pt idx="1">
                  <c:v>1178.4652514897398</c:v>
                </c:pt>
                <c:pt idx="2">
                  <c:v>1208.1020747015784</c:v>
                </c:pt>
                <c:pt idx="3">
                  <c:v>1216.1665163918747</c:v>
                </c:pt>
                <c:pt idx="4">
                  <c:v>1226.2470685047449</c:v>
                </c:pt>
                <c:pt idx="5">
                  <c:v>1230.2792893498929</c:v>
                </c:pt>
                <c:pt idx="6">
                  <c:v>1238.5453420824465</c:v>
                </c:pt>
                <c:pt idx="7">
                  <c:v>1250.0371714911187</c:v>
                </c:pt>
                <c:pt idx="8">
                  <c:v>1261.7306119420482</c:v>
                </c:pt>
                <c:pt idx="9">
                  <c:v>1271.2063309281461</c:v>
                </c:pt>
                <c:pt idx="10">
                  <c:v>1284.3110486748776</c:v>
                </c:pt>
                <c:pt idx="11">
                  <c:v>1295.8028780835496</c:v>
                </c:pt>
                <c:pt idx="12">
                  <c:v>1311.3269283373697</c:v>
                </c:pt>
                <c:pt idx="13">
                  <c:v>1330.2783663095659</c:v>
                </c:pt>
                <c:pt idx="14">
                  <c:v>1348.4233601127323</c:v>
                </c:pt>
                <c:pt idx="15">
                  <c:v>1368.9876864229877</c:v>
                </c:pt>
                <c:pt idx="16">
                  <c:v>1387.9391243951839</c:v>
                </c:pt>
                <c:pt idx="17">
                  <c:v>1428.6645549311797</c:v>
                </c:pt>
                <c:pt idx="18">
                  <c:v>1458.5029891852755</c:v>
                </c:pt>
                <c:pt idx="19">
                  <c:v>1491.5672001154901</c:v>
                </c:pt>
                <c:pt idx="20">
                  <c:v>1519.5911349892694</c:v>
                </c:pt>
                <c:pt idx="21">
                  <c:v>2118.375930493763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80F-435F-B13B-BDD4E3564588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Sheet1!$A$12:$A$31</c:f>
              <c:numCache>
                <c:formatCode>General</c:formatCode>
                <c:ptCount val="20"/>
                <c:pt idx="0">
                  <c:v>1.97</c:v>
                </c:pt>
                <c:pt idx="1">
                  <c:v>2.37</c:v>
                </c:pt>
                <c:pt idx="2">
                  <c:v>2.87</c:v>
                </c:pt>
                <c:pt idx="3">
                  <c:v>3.07</c:v>
                </c:pt>
                <c:pt idx="4">
                  <c:v>3.48</c:v>
                </c:pt>
                <c:pt idx="5">
                  <c:v>4.05</c:v>
                </c:pt>
                <c:pt idx="6">
                  <c:v>4.63</c:v>
                </c:pt>
                <c:pt idx="7">
                  <c:v>5.0999999999999996</c:v>
                </c:pt>
                <c:pt idx="8">
                  <c:v>5.75</c:v>
                </c:pt>
                <c:pt idx="9">
                  <c:v>6.32</c:v>
                </c:pt>
                <c:pt idx="10">
                  <c:v>7.09</c:v>
                </c:pt>
                <c:pt idx="11">
                  <c:v>8.0299999999999994</c:v>
                </c:pt>
                <c:pt idx="12">
                  <c:v>8.93</c:v>
                </c:pt>
                <c:pt idx="13">
                  <c:v>9.9499999999999993</c:v>
                </c:pt>
                <c:pt idx="14">
                  <c:v>10.89</c:v>
                </c:pt>
                <c:pt idx="15">
                  <c:v>12.91</c:v>
                </c:pt>
                <c:pt idx="16">
                  <c:v>14.39</c:v>
                </c:pt>
                <c:pt idx="17">
                  <c:v>16.03</c:v>
                </c:pt>
                <c:pt idx="18">
                  <c:v>17.420000000000002</c:v>
                </c:pt>
                <c:pt idx="19">
                  <c:v>47.12</c:v>
                </c:pt>
              </c:numCache>
            </c:numRef>
          </c:xVal>
          <c:yVal>
            <c:numRef>
              <c:f>Sheet1!$D$12:$D$31</c:f>
              <c:numCache>
                <c:formatCode>General</c:formatCode>
                <c:ptCount val="20"/>
                <c:pt idx="0">
                  <c:v>1208.0944166148038</c:v>
                </c:pt>
                <c:pt idx="1">
                  <c:v>1216.1590349522658</c:v>
                </c:pt>
                <c:pt idx="2">
                  <c:v>1226.2398078740935</c:v>
                </c:pt>
                <c:pt idx="3">
                  <c:v>1230.2721170428244</c:v>
                </c:pt>
                <c:pt idx="4">
                  <c:v>1238.5383508387231</c:v>
                </c:pt>
                <c:pt idx="5">
                  <c:v>1250.0304319696065</c:v>
                </c:pt>
                <c:pt idx="6">
                  <c:v>1261.7241285589264</c:v>
                </c:pt>
                <c:pt idx="7">
                  <c:v>1271.2000551054443</c:v>
                </c:pt>
                <c:pt idx="8">
                  <c:v>1284.3050599038202</c:v>
                </c:pt>
                <c:pt idx="9">
                  <c:v>1295.7971410347036</c:v>
                </c:pt>
                <c:pt idx="10">
                  <c:v>1311.321531334318</c:v>
                </c:pt>
                <c:pt idx="11">
                  <c:v>1330.2733844273539</c:v>
                </c:pt>
                <c:pt idx="12">
                  <c:v>1348.4187756866436</c:v>
                </c:pt>
                <c:pt idx="13">
                  <c:v>1368.9835524471716</c:v>
                </c:pt>
                <c:pt idx="14">
                  <c:v>1387.9354055402075</c:v>
                </c:pt>
                <c:pt idx="15">
                  <c:v>1428.661728144391</c:v>
                </c:pt>
                <c:pt idx="16">
                  <c:v>1458.5008159930005</c:v>
                </c:pt>
                <c:pt idx="17">
                  <c:v>1491.5657511765949</c:v>
                </c:pt>
                <c:pt idx="18">
                  <c:v>1519.5902998992756</c:v>
                </c:pt>
                <c:pt idx="19">
                  <c:v>2118.3882114558328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80F-435F-B13B-BDD4E3564588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Sheet1!$G$10:$G$25</c:f>
              <c:numCache>
                <c:formatCode>General</c:formatCode>
                <c:ptCount val="16"/>
                <c:pt idx="0">
                  <c:v>0.4</c:v>
                </c:pt>
                <c:pt idx="1">
                  <c:v>0.48</c:v>
                </c:pt>
                <c:pt idx="2">
                  <c:v>4.72</c:v>
                </c:pt>
                <c:pt idx="3">
                  <c:v>8.91</c:v>
                </c:pt>
                <c:pt idx="4">
                  <c:v>10.28</c:v>
                </c:pt>
                <c:pt idx="5">
                  <c:v>11.8</c:v>
                </c:pt>
                <c:pt idx="6">
                  <c:v>13.1</c:v>
                </c:pt>
                <c:pt idx="7">
                  <c:v>14.62</c:v>
                </c:pt>
                <c:pt idx="8">
                  <c:v>14.8</c:v>
                </c:pt>
                <c:pt idx="9">
                  <c:v>16.07</c:v>
                </c:pt>
                <c:pt idx="10">
                  <c:v>19.5</c:v>
                </c:pt>
                <c:pt idx="11">
                  <c:v>23.44</c:v>
                </c:pt>
                <c:pt idx="12">
                  <c:v>28.34</c:v>
                </c:pt>
                <c:pt idx="13">
                  <c:v>34.53</c:v>
                </c:pt>
                <c:pt idx="14">
                  <c:v>41.27</c:v>
                </c:pt>
                <c:pt idx="15">
                  <c:v>47.52</c:v>
                </c:pt>
              </c:numCache>
            </c:numRef>
          </c:xVal>
          <c:yVal>
            <c:numRef>
              <c:f>Sheet1!$H$10:$H$25</c:f>
              <c:numCache>
                <c:formatCode>General</c:formatCode>
                <c:ptCount val="16"/>
                <c:pt idx="0">
                  <c:v>1555</c:v>
                </c:pt>
                <c:pt idx="1">
                  <c:v>1558</c:v>
                </c:pt>
                <c:pt idx="2">
                  <c:v>1650</c:v>
                </c:pt>
                <c:pt idx="3">
                  <c:v>1757</c:v>
                </c:pt>
                <c:pt idx="4">
                  <c:v>1786</c:v>
                </c:pt>
                <c:pt idx="5">
                  <c:v>1813</c:v>
                </c:pt>
                <c:pt idx="6">
                  <c:v>1840</c:v>
                </c:pt>
                <c:pt idx="7">
                  <c:v>1873</c:v>
                </c:pt>
                <c:pt idx="8">
                  <c:v>1885</c:v>
                </c:pt>
                <c:pt idx="9">
                  <c:v>1912</c:v>
                </c:pt>
                <c:pt idx="10">
                  <c:v>1967</c:v>
                </c:pt>
                <c:pt idx="11">
                  <c:v>2040</c:v>
                </c:pt>
                <c:pt idx="12">
                  <c:v>2126</c:v>
                </c:pt>
                <c:pt idx="13">
                  <c:v>2241</c:v>
                </c:pt>
                <c:pt idx="14">
                  <c:v>2355</c:v>
                </c:pt>
                <c:pt idx="15">
                  <c:v>2465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80F-435F-B13B-BDD4E3564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273856"/>
        <c:axId val="346270944"/>
      </c:scatterChart>
      <c:valAx>
        <c:axId val="346273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270944"/>
        <c:crosses val="autoZero"/>
        <c:crossBetween val="midCat"/>
      </c:valAx>
      <c:valAx>
        <c:axId val="34627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273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preload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Sheet2!$B$11:$B$21</c:f>
              <c:numCache>
                <c:formatCode>General</c:formatCode>
                <c:ptCount val="11"/>
                <c:pt idx="0">
                  <c:v>0.42</c:v>
                </c:pt>
                <c:pt idx="1">
                  <c:v>1.42</c:v>
                </c:pt>
                <c:pt idx="2">
                  <c:v>2.89</c:v>
                </c:pt>
                <c:pt idx="3">
                  <c:v>4.4400000000000004</c:v>
                </c:pt>
                <c:pt idx="4">
                  <c:v>6.24</c:v>
                </c:pt>
                <c:pt idx="5">
                  <c:v>8.4499999999999993</c:v>
                </c:pt>
                <c:pt idx="6">
                  <c:v>11.49</c:v>
                </c:pt>
                <c:pt idx="7">
                  <c:v>14.53</c:v>
                </c:pt>
                <c:pt idx="8">
                  <c:v>19.61</c:v>
                </c:pt>
                <c:pt idx="9">
                  <c:v>31.83</c:v>
                </c:pt>
                <c:pt idx="10">
                  <c:v>47.86</c:v>
                </c:pt>
              </c:numCache>
            </c:numRef>
          </c:xVal>
          <c:yVal>
            <c:numRef>
              <c:f>Sheet2!$C$11:$C$21</c:f>
              <c:numCache>
                <c:formatCode>General</c:formatCode>
                <c:ptCount val="11"/>
                <c:pt idx="0">
                  <c:v>1593</c:v>
                </c:pt>
                <c:pt idx="1">
                  <c:v>1605</c:v>
                </c:pt>
                <c:pt idx="2">
                  <c:v>1629</c:v>
                </c:pt>
                <c:pt idx="3">
                  <c:v>1662</c:v>
                </c:pt>
                <c:pt idx="4">
                  <c:v>1695</c:v>
                </c:pt>
                <c:pt idx="5">
                  <c:v>1750</c:v>
                </c:pt>
                <c:pt idx="6">
                  <c:v>1802</c:v>
                </c:pt>
                <c:pt idx="7">
                  <c:v>1871</c:v>
                </c:pt>
                <c:pt idx="8">
                  <c:v>1975</c:v>
                </c:pt>
                <c:pt idx="9">
                  <c:v>2203</c:v>
                </c:pt>
                <c:pt idx="10">
                  <c:v>2497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3B5-4BDE-A6A7-C92978345D3E}"/>
            </c:ext>
          </c:extLst>
        </c:ser>
        <c:ser>
          <c:idx val="1"/>
          <c:order val="1"/>
          <c:tx>
            <c:v>no load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Sheet2!$H$11:$H$21</c:f>
              <c:numCache>
                <c:formatCode>General</c:formatCode>
                <c:ptCount val="11"/>
                <c:pt idx="0">
                  <c:v>0.42</c:v>
                </c:pt>
                <c:pt idx="1">
                  <c:v>2.1800000000000002</c:v>
                </c:pt>
                <c:pt idx="2">
                  <c:v>3.68</c:v>
                </c:pt>
                <c:pt idx="3">
                  <c:v>5.54</c:v>
                </c:pt>
                <c:pt idx="4">
                  <c:v>7.37</c:v>
                </c:pt>
                <c:pt idx="5">
                  <c:v>9.52</c:v>
                </c:pt>
                <c:pt idx="6">
                  <c:v>12.54</c:v>
                </c:pt>
                <c:pt idx="7">
                  <c:v>16.11</c:v>
                </c:pt>
                <c:pt idx="8">
                  <c:v>21.46</c:v>
                </c:pt>
                <c:pt idx="9">
                  <c:v>34.46</c:v>
                </c:pt>
                <c:pt idx="10">
                  <c:v>48.57</c:v>
                </c:pt>
              </c:numCache>
            </c:numRef>
          </c:xVal>
          <c:yVal>
            <c:numRef>
              <c:f>Sheet2!$I$11:$I$21</c:f>
              <c:numCache>
                <c:formatCode>General</c:formatCode>
                <c:ptCount val="11"/>
                <c:pt idx="0">
                  <c:v>1177</c:v>
                </c:pt>
                <c:pt idx="1">
                  <c:v>1204</c:v>
                </c:pt>
                <c:pt idx="2">
                  <c:v>1242</c:v>
                </c:pt>
                <c:pt idx="3">
                  <c:v>1280</c:v>
                </c:pt>
                <c:pt idx="4">
                  <c:v>1329</c:v>
                </c:pt>
                <c:pt idx="5">
                  <c:v>1387</c:v>
                </c:pt>
                <c:pt idx="6">
                  <c:v>1459</c:v>
                </c:pt>
                <c:pt idx="7">
                  <c:v>1546</c:v>
                </c:pt>
                <c:pt idx="8">
                  <c:v>1667</c:v>
                </c:pt>
                <c:pt idx="9">
                  <c:v>1962</c:v>
                </c:pt>
                <c:pt idx="10">
                  <c:v>2237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3B5-4BDE-A6A7-C92978345D3E}"/>
            </c:ext>
          </c:extLst>
        </c:ser>
        <c:ser>
          <c:idx val="2"/>
          <c:order val="2"/>
          <c:tx>
            <c:v>preslin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Sheet2!$B$11:$B$21</c:f>
              <c:numCache>
                <c:formatCode>General</c:formatCode>
                <c:ptCount val="11"/>
                <c:pt idx="0">
                  <c:v>0.42</c:v>
                </c:pt>
                <c:pt idx="1">
                  <c:v>1.42</c:v>
                </c:pt>
                <c:pt idx="2">
                  <c:v>2.89</c:v>
                </c:pt>
                <c:pt idx="3">
                  <c:v>4.4400000000000004</c:v>
                </c:pt>
                <c:pt idx="4">
                  <c:v>6.24</c:v>
                </c:pt>
                <c:pt idx="5">
                  <c:v>8.4499999999999993</c:v>
                </c:pt>
                <c:pt idx="6">
                  <c:v>11.49</c:v>
                </c:pt>
                <c:pt idx="7">
                  <c:v>14.53</c:v>
                </c:pt>
                <c:pt idx="8">
                  <c:v>19.61</c:v>
                </c:pt>
                <c:pt idx="9">
                  <c:v>31.83</c:v>
                </c:pt>
                <c:pt idx="10">
                  <c:v>47.86</c:v>
                </c:pt>
              </c:numCache>
            </c:numRef>
          </c:xVal>
          <c:yVal>
            <c:numRef>
              <c:f>Sheet2!$D$11:$D$21</c:f>
              <c:numCache>
                <c:formatCode>General</c:formatCode>
                <c:ptCount val="11"/>
                <c:pt idx="0">
                  <c:v>1589.4847086900691</c:v>
                </c:pt>
                <c:pt idx="1">
                  <c:v>1608.8376984826066</c:v>
                </c:pt>
                <c:pt idx="2">
                  <c:v>1637.2865934776369</c:v>
                </c:pt>
                <c:pt idx="3">
                  <c:v>1667.2837276560704</c:v>
                </c:pt>
                <c:pt idx="4">
                  <c:v>1702.119109282638</c:v>
                </c:pt>
                <c:pt idx="5">
                  <c:v>1744.8892167241461</c:v>
                </c:pt>
                <c:pt idx="6">
                  <c:v>1803.7223056934606</c:v>
                </c:pt>
                <c:pt idx="7">
                  <c:v>1862.5553946627749</c:v>
                </c:pt>
                <c:pt idx="8">
                  <c:v>1960.8685828088662</c:v>
                </c:pt>
                <c:pt idx="9">
                  <c:v>2197.3621180736759</c:v>
                </c:pt>
                <c:pt idx="10">
                  <c:v>2507.5905444480541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3B5-4BDE-A6A7-C92978345D3E}"/>
            </c:ext>
          </c:extLst>
        </c:ser>
        <c:ser>
          <c:idx val="3"/>
          <c:order val="3"/>
          <c:tx>
            <c:v>unlin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Sheet2!$H$11:$H$21</c:f>
              <c:numCache>
                <c:formatCode>General</c:formatCode>
                <c:ptCount val="11"/>
                <c:pt idx="0">
                  <c:v>0.42</c:v>
                </c:pt>
                <c:pt idx="1">
                  <c:v>2.1800000000000002</c:v>
                </c:pt>
                <c:pt idx="2">
                  <c:v>3.68</c:v>
                </c:pt>
                <c:pt idx="3">
                  <c:v>5.54</c:v>
                </c:pt>
                <c:pt idx="4">
                  <c:v>7.37</c:v>
                </c:pt>
                <c:pt idx="5">
                  <c:v>9.52</c:v>
                </c:pt>
                <c:pt idx="6">
                  <c:v>12.54</c:v>
                </c:pt>
                <c:pt idx="7">
                  <c:v>16.11</c:v>
                </c:pt>
                <c:pt idx="8">
                  <c:v>21.46</c:v>
                </c:pt>
                <c:pt idx="9">
                  <c:v>34.46</c:v>
                </c:pt>
                <c:pt idx="10">
                  <c:v>48.57</c:v>
                </c:pt>
              </c:numCache>
            </c:numRef>
          </c:xVal>
          <c:yVal>
            <c:numRef>
              <c:f>Sheet2!$J$11:$J$21</c:f>
              <c:numCache>
                <c:formatCode>General</c:formatCode>
                <c:ptCount val="11"/>
                <c:pt idx="0">
                  <c:v>1169.1905308697362</c:v>
                </c:pt>
                <c:pt idx="1">
                  <c:v>1210.5136575354186</c:v>
                </c:pt>
                <c:pt idx="2">
                  <c:v>1245.7322313982163</c:v>
                </c:pt>
                <c:pt idx="3">
                  <c:v>1289.4032629880853</c:v>
                </c:pt>
                <c:pt idx="4">
                  <c:v>1332.3699231006981</c:v>
                </c:pt>
                <c:pt idx="5">
                  <c:v>1382.849878970708</c:v>
                </c:pt>
                <c:pt idx="6">
                  <c:v>1453.7566076811404</c:v>
                </c:pt>
                <c:pt idx="7">
                  <c:v>1537.5768134745986</c:v>
                </c:pt>
                <c:pt idx="8">
                  <c:v>1663.1897269185765</c:v>
                </c:pt>
                <c:pt idx="9">
                  <c:v>1968.417367062822</c:v>
                </c:pt>
                <c:pt idx="10">
                  <c:v>2299.7067518655376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3B5-4BDE-A6A7-C92978345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3181536"/>
        <c:axId val="403184032"/>
      </c:scatterChart>
      <c:valAx>
        <c:axId val="403181536"/>
        <c:scaling>
          <c:orientation val="minMax"/>
          <c:max val="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184032"/>
        <c:crosses val="autoZero"/>
        <c:crossBetween val="midCat"/>
      </c:valAx>
      <c:valAx>
        <c:axId val="403184032"/>
        <c:scaling>
          <c:orientation val="minMax"/>
          <c:max val="2500"/>
          <c:min val="1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181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180974</xdr:colOff>
      <xdr:row>33</xdr:row>
      <xdr:rowOff>0</xdr:rowOff>
    </xdr:from>
    <xdr:to>
      <xdr:col>26</xdr:col>
      <xdr:colOff>476250</xdr:colOff>
      <xdr:row>79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9EFF33-2226-4916-9272-05FE684C00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21</xdr:row>
      <xdr:rowOff>161925</xdr:rowOff>
    </xdr:from>
    <xdr:to>
      <xdr:col>29</xdr:col>
      <xdr:colOff>361949</xdr:colOff>
      <xdr:row>84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63BD66-28DE-49F3-AB25-433F5389B6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DA67-E730-40B8-A6DF-58C5864B80E9}">
  <dimension ref="A5:L33"/>
  <sheetViews>
    <sheetView workbookViewId="0">
      <selection activeCell="J6" sqref="J6"/>
    </sheetView>
  </sheetViews>
  <sheetFormatPr defaultRowHeight="15" x14ac:dyDescent="0.25"/>
  <sheetData>
    <row r="5" spans="1:12" x14ac:dyDescent="0.25">
      <c r="J5">
        <v>0</v>
      </c>
      <c r="K5">
        <v>1177</v>
      </c>
    </row>
    <row r="6" spans="1:12" x14ac:dyDescent="0.25">
      <c r="J6">
        <v>19</v>
      </c>
      <c r="K6">
        <v>1555</v>
      </c>
    </row>
    <row r="7" spans="1:12" x14ac:dyDescent="0.25">
      <c r="C7">
        <f>SLOPE(B10:B31,A10:A31)</f>
        <v>20.16110422574052</v>
      </c>
      <c r="D7">
        <f>SLOPE(B12:B31,A12:A31)</f>
        <v>20.161545843655126</v>
      </c>
      <c r="E7">
        <f>(B30-B10)/(A30-A10)</f>
        <v>21.445358401880139</v>
      </c>
      <c r="H7">
        <f>SLOPE(H10:H25,G10:G25)</f>
        <v>19.161247999912629</v>
      </c>
      <c r="I7">
        <f>SLOPE(H10:H25,G10:G25)</f>
        <v>19.161247999912629</v>
      </c>
      <c r="K7">
        <f>(K6-K5)/(J6-J5)</f>
        <v>19.894736842105264</v>
      </c>
    </row>
    <row r="8" spans="1:12" x14ac:dyDescent="0.25">
      <c r="C8">
        <f>INTERCEPT(B10:B31,A10:A31)</f>
        <v>1168.3846993768695</v>
      </c>
      <c r="D8">
        <f>INTERCEPT(B12:B31,A12:A31)</f>
        <v>1168.3761713028032</v>
      </c>
      <c r="E8">
        <f>B30-E7*A30</f>
        <v>1168.4218566392478</v>
      </c>
      <c r="I8">
        <f>INTERCEPT(H10:H31,G10:G31)</f>
        <v>1579.4033471615824</v>
      </c>
      <c r="K8">
        <f>K6-K7*J6</f>
        <v>1177</v>
      </c>
    </row>
    <row r="10" spans="1:12" x14ac:dyDescent="0.25">
      <c r="A10">
        <v>0.4</v>
      </c>
      <c r="B10">
        <v>1177</v>
      </c>
      <c r="C10">
        <f>A10*C$7+C$8</f>
        <v>1176.4491410671658</v>
      </c>
      <c r="D10">
        <f>A10*D$7+D$8</f>
        <v>1176.4407896402652</v>
      </c>
      <c r="E10">
        <f>(B10-E$8)/E$7</f>
        <v>0.40000000000000513</v>
      </c>
      <c r="G10">
        <v>0.4</v>
      </c>
      <c r="H10">
        <v>1555</v>
      </c>
      <c r="I10">
        <f>(H10-E$8)/E$7</f>
        <v>18.026191780821925</v>
      </c>
      <c r="J10">
        <f>I10-G10</f>
        <v>17.626191780821927</v>
      </c>
      <c r="K10">
        <f>(H10-K$8)/K$7</f>
        <v>19</v>
      </c>
      <c r="L10">
        <f>K10-G10</f>
        <v>18.600000000000001</v>
      </c>
    </row>
    <row r="11" spans="1:12" x14ac:dyDescent="0.25">
      <c r="A11">
        <v>0.5</v>
      </c>
      <c r="B11">
        <v>1178</v>
      </c>
      <c r="C11">
        <f t="shared" ref="C11:C31" si="0">A11*C$7+C$8</f>
        <v>1178.4652514897398</v>
      </c>
      <c r="D11">
        <f t="shared" ref="D11:D31" si="1">A11*D$7+D$8</f>
        <v>1178.4569442246307</v>
      </c>
      <c r="E11">
        <f t="shared" ref="E11:E33" si="2">(B11-E$8)/E$7</f>
        <v>0.44663013698630649</v>
      </c>
      <c r="G11">
        <v>0.48</v>
      </c>
      <c r="H11">
        <v>1558</v>
      </c>
      <c r="I11">
        <f t="shared" ref="I11:I25" si="3">(H11-E$8)/E$7</f>
        <v>18.166082191780831</v>
      </c>
      <c r="J11">
        <f t="shared" ref="J11:J25" si="4">I11-G11</f>
        <v>17.68608219178083</v>
      </c>
      <c r="K11">
        <f t="shared" ref="K11:K25" si="5">(H11-K$8)/K$7</f>
        <v>19.150793650793648</v>
      </c>
      <c r="L11">
        <f t="shared" ref="L11:L25" si="6">K11-G11</f>
        <v>18.670793650793648</v>
      </c>
    </row>
    <row r="12" spans="1:12" x14ac:dyDescent="0.25">
      <c r="A12">
        <v>1.97</v>
      </c>
      <c r="B12">
        <v>1191</v>
      </c>
      <c r="C12">
        <f t="shared" si="0"/>
        <v>1208.1020747015784</v>
      </c>
      <c r="D12">
        <f t="shared" si="1"/>
        <v>1208.0944166148038</v>
      </c>
      <c r="E12">
        <f t="shared" si="2"/>
        <v>1.0528219178082243</v>
      </c>
      <c r="G12">
        <v>4.72</v>
      </c>
      <c r="H12">
        <v>1650</v>
      </c>
      <c r="I12">
        <f t="shared" si="3"/>
        <v>22.456054794520554</v>
      </c>
      <c r="J12">
        <f t="shared" si="4"/>
        <v>17.736054794520555</v>
      </c>
      <c r="K12">
        <f t="shared" si="5"/>
        <v>23.775132275132275</v>
      </c>
      <c r="L12">
        <f t="shared" si="6"/>
        <v>19.055132275132276</v>
      </c>
    </row>
    <row r="13" spans="1:12" x14ac:dyDescent="0.25">
      <c r="A13">
        <v>2.37</v>
      </c>
      <c r="B13">
        <v>1202</v>
      </c>
      <c r="C13">
        <f t="shared" si="0"/>
        <v>1216.1665163918747</v>
      </c>
      <c r="D13">
        <f t="shared" si="1"/>
        <v>1216.1590349522658</v>
      </c>
      <c r="E13">
        <f t="shared" si="2"/>
        <v>1.5657534246575395</v>
      </c>
      <c r="G13">
        <v>8.91</v>
      </c>
      <c r="H13">
        <v>1757</v>
      </c>
      <c r="I13">
        <f t="shared" si="3"/>
        <v>27.445479452054801</v>
      </c>
      <c r="J13">
        <f t="shared" si="4"/>
        <v>18.535479452054801</v>
      </c>
      <c r="K13">
        <f t="shared" si="5"/>
        <v>29.153439153439152</v>
      </c>
      <c r="L13">
        <f t="shared" si="6"/>
        <v>20.243439153439152</v>
      </c>
    </row>
    <row r="14" spans="1:12" x14ac:dyDescent="0.25">
      <c r="A14">
        <v>2.87</v>
      </c>
      <c r="B14">
        <v>1213</v>
      </c>
      <c r="C14">
        <f t="shared" si="0"/>
        <v>1226.2470685047449</v>
      </c>
      <c r="D14">
        <f t="shared" si="1"/>
        <v>1226.2398078740935</v>
      </c>
      <c r="E14">
        <f t="shared" si="2"/>
        <v>2.0786849315068547</v>
      </c>
      <c r="G14">
        <v>10.28</v>
      </c>
      <c r="H14">
        <v>1786</v>
      </c>
      <c r="I14">
        <f t="shared" si="3"/>
        <v>28.797753424657543</v>
      </c>
      <c r="J14">
        <f t="shared" si="4"/>
        <v>18.517753424657542</v>
      </c>
      <c r="K14">
        <f t="shared" si="5"/>
        <v>30.611111111111111</v>
      </c>
      <c r="L14">
        <f t="shared" si="6"/>
        <v>20.331111111111113</v>
      </c>
    </row>
    <row r="15" spans="1:12" x14ac:dyDescent="0.25">
      <c r="A15">
        <v>3.07</v>
      </c>
      <c r="B15">
        <v>1224</v>
      </c>
      <c r="C15">
        <f t="shared" si="0"/>
        <v>1230.2792893498929</v>
      </c>
      <c r="D15">
        <f t="shared" si="1"/>
        <v>1230.2721170428244</v>
      </c>
      <c r="E15">
        <f t="shared" si="2"/>
        <v>2.5916164383561697</v>
      </c>
      <c r="G15">
        <v>11.8</v>
      </c>
      <c r="H15">
        <v>1813</v>
      </c>
      <c r="I15">
        <f t="shared" si="3"/>
        <v>30.056767123287681</v>
      </c>
      <c r="J15">
        <f t="shared" si="4"/>
        <v>18.25676712328768</v>
      </c>
      <c r="K15">
        <f t="shared" si="5"/>
        <v>31.968253968253968</v>
      </c>
      <c r="L15">
        <f t="shared" si="6"/>
        <v>20.168253968253968</v>
      </c>
    </row>
    <row r="16" spans="1:12" x14ac:dyDescent="0.25">
      <c r="A16">
        <v>3.48</v>
      </c>
      <c r="B16">
        <v>1216</v>
      </c>
      <c r="C16">
        <f t="shared" si="0"/>
        <v>1238.5453420824465</v>
      </c>
      <c r="D16">
        <f t="shared" si="1"/>
        <v>1238.5383508387231</v>
      </c>
      <c r="E16">
        <f t="shared" si="2"/>
        <v>2.2185753424657588</v>
      </c>
      <c r="G16">
        <v>13.1</v>
      </c>
      <c r="H16">
        <v>1840</v>
      </c>
      <c r="I16">
        <f t="shared" si="3"/>
        <v>31.315780821917816</v>
      </c>
      <c r="J16">
        <f t="shared" si="4"/>
        <v>18.215780821917818</v>
      </c>
      <c r="K16">
        <f t="shared" si="5"/>
        <v>33.325396825396822</v>
      </c>
      <c r="L16">
        <f t="shared" si="6"/>
        <v>20.225396825396821</v>
      </c>
    </row>
    <row r="17" spans="1:12" x14ac:dyDescent="0.25">
      <c r="A17">
        <v>4.05</v>
      </c>
      <c r="B17">
        <v>1240</v>
      </c>
      <c r="C17">
        <f t="shared" si="0"/>
        <v>1250.0371714911187</v>
      </c>
      <c r="D17">
        <f t="shared" si="1"/>
        <v>1250.0304319696065</v>
      </c>
      <c r="E17">
        <f t="shared" si="2"/>
        <v>3.3376986301369915</v>
      </c>
      <c r="G17">
        <v>14.62</v>
      </c>
      <c r="H17">
        <v>1873</v>
      </c>
      <c r="I17">
        <f t="shared" si="3"/>
        <v>32.854575342465765</v>
      </c>
      <c r="J17">
        <f t="shared" si="4"/>
        <v>18.234575342465767</v>
      </c>
      <c r="K17">
        <f t="shared" si="5"/>
        <v>34.984126984126981</v>
      </c>
      <c r="L17">
        <f t="shared" si="6"/>
        <v>20.364126984126983</v>
      </c>
    </row>
    <row r="18" spans="1:12" x14ac:dyDescent="0.25">
      <c r="A18">
        <v>4.63</v>
      </c>
      <c r="B18">
        <v>1254</v>
      </c>
      <c r="C18">
        <f t="shared" si="0"/>
        <v>1261.7306119420482</v>
      </c>
      <c r="D18">
        <f t="shared" si="1"/>
        <v>1261.7241285589264</v>
      </c>
      <c r="E18">
        <f t="shared" si="2"/>
        <v>3.990520547945211</v>
      </c>
      <c r="G18">
        <v>14.8</v>
      </c>
      <c r="H18">
        <v>1885</v>
      </c>
      <c r="I18">
        <f t="shared" si="3"/>
        <v>33.414136986301379</v>
      </c>
      <c r="J18">
        <f t="shared" si="4"/>
        <v>18.614136986301379</v>
      </c>
      <c r="K18">
        <f t="shared" si="5"/>
        <v>35.587301587301589</v>
      </c>
      <c r="L18">
        <f t="shared" si="6"/>
        <v>20.787301587301588</v>
      </c>
    </row>
    <row r="19" spans="1:12" x14ac:dyDescent="0.25">
      <c r="A19">
        <v>5.0999999999999996</v>
      </c>
      <c r="B19">
        <v>1267</v>
      </c>
      <c r="C19">
        <f t="shared" si="0"/>
        <v>1271.2063309281461</v>
      </c>
      <c r="D19">
        <f t="shared" si="1"/>
        <v>1271.2000551054443</v>
      </c>
      <c r="E19">
        <f t="shared" si="2"/>
        <v>4.5967123287671292</v>
      </c>
      <c r="G19">
        <v>16.07</v>
      </c>
      <c r="H19">
        <v>1912</v>
      </c>
      <c r="I19">
        <f t="shared" si="3"/>
        <v>34.673150684931514</v>
      </c>
      <c r="J19">
        <f t="shared" si="4"/>
        <v>18.603150684931514</v>
      </c>
      <c r="K19">
        <f t="shared" si="5"/>
        <v>36.944444444444443</v>
      </c>
      <c r="L19">
        <f t="shared" si="6"/>
        <v>20.874444444444443</v>
      </c>
    </row>
    <row r="20" spans="1:12" x14ac:dyDescent="0.25">
      <c r="A20">
        <v>5.75</v>
      </c>
      <c r="B20">
        <v>1281</v>
      </c>
      <c r="C20">
        <f t="shared" si="0"/>
        <v>1284.3110486748776</v>
      </c>
      <c r="D20">
        <f t="shared" si="1"/>
        <v>1284.3050599038202</v>
      </c>
      <c r="E20">
        <f t="shared" si="2"/>
        <v>5.2495342465753483</v>
      </c>
      <c r="G20">
        <v>19.5</v>
      </c>
      <c r="H20">
        <v>1967</v>
      </c>
      <c r="I20">
        <f t="shared" si="3"/>
        <v>37.237808219178092</v>
      </c>
      <c r="J20">
        <f t="shared" si="4"/>
        <v>17.737808219178092</v>
      </c>
      <c r="K20">
        <f t="shared" si="5"/>
        <v>39.708994708994709</v>
      </c>
      <c r="L20">
        <f t="shared" si="6"/>
        <v>20.208994708994709</v>
      </c>
    </row>
    <row r="21" spans="1:12" x14ac:dyDescent="0.25">
      <c r="A21">
        <v>6.32</v>
      </c>
      <c r="B21">
        <v>1299</v>
      </c>
      <c r="C21">
        <f t="shared" si="0"/>
        <v>1295.8028780835496</v>
      </c>
      <c r="D21">
        <f t="shared" si="1"/>
        <v>1295.7971410347036</v>
      </c>
      <c r="E21">
        <f t="shared" si="2"/>
        <v>6.0888767123287728</v>
      </c>
      <c r="G21">
        <v>23.44</v>
      </c>
      <c r="H21">
        <v>2040</v>
      </c>
      <c r="I21">
        <f t="shared" si="3"/>
        <v>40.641808219178088</v>
      </c>
      <c r="J21">
        <f t="shared" si="4"/>
        <v>17.201808219178087</v>
      </c>
      <c r="K21">
        <f t="shared" si="5"/>
        <v>43.37830687830688</v>
      </c>
      <c r="L21">
        <f t="shared" si="6"/>
        <v>19.938306878306879</v>
      </c>
    </row>
    <row r="22" spans="1:12" x14ac:dyDescent="0.25">
      <c r="A22">
        <v>7.09</v>
      </c>
      <c r="B22">
        <v>1318</v>
      </c>
      <c r="C22">
        <f t="shared" si="0"/>
        <v>1311.3269283373697</v>
      </c>
      <c r="D22">
        <f t="shared" si="1"/>
        <v>1311.321531334318</v>
      </c>
      <c r="E22">
        <f t="shared" si="2"/>
        <v>6.9748493150684991</v>
      </c>
      <c r="G22">
        <v>28.34</v>
      </c>
      <c r="H22">
        <v>2126</v>
      </c>
      <c r="I22">
        <f t="shared" si="3"/>
        <v>44.652000000000008</v>
      </c>
      <c r="J22">
        <f t="shared" si="4"/>
        <v>16.312000000000008</v>
      </c>
      <c r="K22">
        <f t="shared" si="5"/>
        <v>47.701058201058203</v>
      </c>
      <c r="L22">
        <f t="shared" si="6"/>
        <v>19.361058201058203</v>
      </c>
    </row>
    <row r="23" spans="1:12" x14ac:dyDescent="0.25">
      <c r="A23">
        <v>8.0299999999999994</v>
      </c>
      <c r="B23">
        <v>1341</v>
      </c>
      <c r="C23">
        <f t="shared" si="0"/>
        <v>1330.2783663095659</v>
      </c>
      <c r="D23">
        <f t="shared" si="1"/>
        <v>1330.2733844273539</v>
      </c>
      <c r="E23">
        <f t="shared" si="2"/>
        <v>8.0473424657534309</v>
      </c>
      <c r="G23">
        <v>34.53</v>
      </c>
      <c r="H23">
        <v>2241</v>
      </c>
      <c r="I23">
        <f t="shared" si="3"/>
        <v>50.014465753424666</v>
      </c>
      <c r="J23">
        <f t="shared" si="4"/>
        <v>15.484465753424665</v>
      </c>
      <c r="K23">
        <f t="shared" si="5"/>
        <v>53.481481481481481</v>
      </c>
      <c r="L23">
        <f t="shared" si="6"/>
        <v>18.95148148148148</v>
      </c>
    </row>
    <row r="24" spans="1:12" x14ac:dyDescent="0.25">
      <c r="A24">
        <v>8.93</v>
      </c>
      <c r="B24">
        <v>1361</v>
      </c>
      <c r="C24">
        <f t="shared" si="0"/>
        <v>1348.4233601127323</v>
      </c>
      <c r="D24">
        <f t="shared" si="1"/>
        <v>1348.4187756866436</v>
      </c>
      <c r="E24">
        <f t="shared" si="2"/>
        <v>8.9799452054794582</v>
      </c>
      <c r="G24">
        <v>41.27</v>
      </c>
      <c r="H24">
        <v>2355</v>
      </c>
      <c r="I24">
        <f t="shared" si="3"/>
        <v>55.330301369863022</v>
      </c>
      <c r="J24">
        <f t="shared" si="4"/>
        <v>14.060301369863019</v>
      </c>
      <c r="K24">
        <f t="shared" si="5"/>
        <v>59.211640211640209</v>
      </c>
      <c r="L24">
        <f t="shared" si="6"/>
        <v>17.941640211640205</v>
      </c>
    </row>
    <row r="25" spans="1:12" x14ac:dyDescent="0.25">
      <c r="A25">
        <v>9.9499999999999993</v>
      </c>
      <c r="B25">
        <v>1383</v>
      </c>
      <c r="C25">
        <f t="shared" si="0"/>
        <v>1368.9876864229877</v>
      </c>
      <c r="D25">
        <f t="shared" si="1"/>
        <v>1368.9835524471716</v>
      </c>
      <c r="E25">
        <f t="shared" si="2"/>
        <v>10.005808219178089</v>
      </c>
      <c r="G25">
        <v>47.52</v>
      </c>
      <c r="H25">
        <v>2465</v>
      </c>
      <c r="I25">
        <f t="shared" si="3"/>
        <v>60.459616438356178</v>
      </c>
      <c r="J25">
        <f t="shared" si="4"/>
        <v>12.939616438356175</v>
      </c>
      <c r="K25">
        <f t="shared" si="5"/>
        <v>64.740740740740733</v>
      </c>
      <c r="L25">
        <f t="shared" si="6"/>
        <v>17.22074074074073</v>
      </c>
    </row>
    <row r="26" spans="1:12" x14ac:dyDescent="0.25">
      <c r="A26">
        <v>10.89</v>
      </c>
      <c r="B26">
        <v>1407</v>
      </c>
      <c r="C26">
        <f t="shared" si="0"/>
        <v>1387.9391243951839</v>
      </c>
      <c r="D26">
        <f t="shared" si="1"/>
        <v>1387.9354055402075</v>
      </c>
      <c r="E26">
        <f t="shared" si="2"/>
        <v>11.124931506849322</v>
      </c>
    </row>
    <row r="27" spans="1:12" x14ac:dyDescent="0.25">
      <c r="A27">
        <v>12.91</v>
      </c>
      <c r="B27">
        <v>1438</v>
      </c>
      <c r="C27">
        <f t="shared" si="0"/>
        <v>1428.6645549311797</v>
      </c>
      <c r="D27">
        <f t="shared" si="1"/>
        <v>1428.661728144391</v>
      </c>
      <c r="E27">
        <f t="shared" si="2"/>
        <v>12.570465753424664</v>
      </c>
    </row>
    <row r="28" spans="1:12" x14ac:dyDescent="0.25">
      <c r="A28">
        <v>14.39</v>
      </c>
      <c r="B28">
        <v>1473</v>
      </c>
      <c r="C28">
        <f t="shared" si="0"/>
        <v>1458.5029891852755</v>
      </c>
      <c r="D28">
        <f t="shared" si="1"/>
        <v>1458.5008159930005</v>
      </c>
      <c r="E28">
        <f t="shared" si="2"/>
        <v>14.202520547945213</v>
      </c>
    </row>
    <row r="29" spans="1:12" x14ac:dyDescent="0.25">
      <c r="A29">
        <v>16.03</v>
      </c>
      <c r="B29">
        <v>1503</v>
      </c>
      <c r="C29">
        <f t="shared" si="0"/>
        <v>1491.5672001154901</v>
      </c>
      <c r="D29">
        <f t="shared" si="1"/>
        <v>1491.5657511765949</v>
      </c>
      <c r="E29">
        <f t="shared" si="2"/>
        <v>15.601424657534253</v>
      </c>
    </row>
    <row r="30" spans="1:12" x14ac:dyDescent="0.25">
      <c r="A30">
        <v>17.420000000000002</v>
      </c>
      <c r="B30">
        <v>1542</v>
      </c>
      <c r="C30">
        <f t="shared" si="0"/>
        <v>1519.5911349892694</v>
      </c>
      <c r="D30">
        <f t="shared" si="1"/>
        <v>1519.5902998992756</v>
      </c>
      <c r="E30">
        <f t="shared" si="2"/>
        <v>17.420000000000005</v>
      </c>
    </row>
    <row r="31" spans="1:12" x14ac:dyDescent="0.25">
      <c r="A31">
        <v>47.12</v>
      </c>
      <c r="B31">
        <v>2093</v>
      </c>
      <c r="C31">
        <f t="shared" si="0"/>
        <v>2118.375930493763</v>
      </c>
      <c r="D31">
        <f t="shared" si="1"/>
        <v>2118.3882114558328</v>
      </c>
      <c r="E31">
        <f t="shared" si="2"/>
        <v>43.113205479452063</v>
      </c>
    </row>
    <row r="32" spans="1:12" x14ac:dyDescent="0.25">
      <c r="B32">
        <v>1522</v>
      </c>
      <c r="E32">
        <f t="shared" si="2"/>
        <v>16.48739726027398</v>
      </c>
    </row>
    <row r="33" spans="2:6" x14ac:dyDescent="0.25">
      <c r="B33">
        <v>2465</v>
      </c>
      <c r="E33">
        <f t="shared" si="2"/>
        <v>60.459616438356178</v>
      </c>
      <c r="F33">
        <f>E33-16.5</f>
        <v>43.959616438356178</v>
      </c>
    </row>
  </sheetData>
  <sortState xmlns:xlrd2="http://schemas.microsoft.com/office/spreadsheetml/2017/richdata2" ref="G10:H25">
    <sortCondition ref="G10:G25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220A-485F-41C4-9E52-41AA5FFB43DA}">
  <dimension ref="B7:J21"/>
  <sheetViews>
    <sheetView tabSelected="1" workbookViewId="0">
      <selection activeCell="E11" sqref="E11"/>
    </sheetView>
  </sheetViews>
  <sheetFormatPr defaultRowHeight="15" x14ac:dyDescent="0.25"/>
  <sheetData>
    <row r="7" spans="2:10" x14ac:dyDescent="0.25">
      <c r="E7">
        <f>(D9-J9)/J8</f>
        <v>17.974625737252676</v>
      </c>
    </row>
    <row r="8" spans="2:10" x14ac:dyDescent="0.25">
      <c r="C8" t="s">
        <v>2</v>
      </c>
      <c r="D8">
        <f>SLOPE(C11:C21,B11:B21)</f>
        <v>19.352989792537635</v>
      </c>
      <c r="E8">
        <f>(E7-B11)/(D11-I11)</f>
        <v>4.2558246081414841E-2</v>
      </c>
      <c r="J8">
        <f>SLOPE(I11:I20,H11:H20)</f>
        <v>23.479049241865038</v>
      </c>
    </row>
    <row r="9" spans="2:10" x14ac:dyDescent="0.25">
      <c r="C9" t="s">
        <v>3</v>
      </c>
      <c r="D9">
        <f>INTERCEPT(C11:C21,B11:B21)</f>
        <v>1581.3564529772032</v>
      </c>
      <c r="E9">
        <f>B11+E7-E8*C11</f>
        <v>-49.400660270441165</v>
      </c>
      <c r="J9">
        <f>INTERCEPT(I11:I20,H11:H20)</f>
        <v>1159.3293301881529</v>
      </c>
    </row>
    <row r="10" spans="2:10" x14ac:dyDescent="0.25">
      <c r="B10" t="s">
        <v>0</v>
      </c>
      <c r="C10" t="s">
        <v>1</v>
      </c>
      <c r="H10" t="s">
        <v>0</v>
      </c>
      <c r="I10" t="s">
        <v>1</v>
      </c>
    </row>
    <row r="11" spans="2:10" x14ac:dyDescent="0.25">
      <c r="B11">
        <v>0.42</v>
      </c>
      <c r="C11">
        <v>1593</v>
      </c>
      <c r="D11">
        <f>B11*D$8+D$9</f>
        <v>1589.4847086900691</v>
      </c>
      <c r="E11">
        <f>C11*E$8+E$9</f>
        <v>18.394625737252682</v>
      </c>
      <c r="H11">
        <v>0.42</v>
      </c>
      <c r="I11">
        <v>1177</v>
      </c>
      <c r="J11">
        <f>H11*J$8+J$9</f>
        <v>1169.1905308697362</v>
      </c>
    </row>
    <row r="12" spans="2:10" x14ac:dyDescent="0.25">
      <c r="B12">
        <v>1.42</v>
      </c>
      <c r="C12">
        <v>1605</v>
      </c>
      <c r="D12">
        <f t="shared" ref="D12:D21" si="0">B12*D$8+D$9</f>
        <v>1608.8376984826066</v>
      </c>
      <c r="E12">
        <f t="shared" ref="E12:E21" si="1">C12*E$8+E$9</f>
        <v>18.905324690229662</v>
      </c>
      <c r="H12">
        <v>2.1800000000000002</v>
      </c>
      <c r="I12">
        <v>1204</v>
      </c>
      <c r="J12">
        <f t="shared" ref="J12:J21" si="2">H12*J$8+J$9</f>
        <v>1210.5136575354186</v>
      </c>
    </row>
    <row r="13" spans="2:10" x14ac:dyDescent="0.25">
      <c r="B13">
        <v>2.89</v>
      </c>
      <c r="C13">
        <v>1629</v>
      </c>
      <c r="D13">
        <f t="shared" si="0"/>
        <v>1637.2865934776369</v>
      </c>
      <c r="E13">
        <f t="shared" si="1"/>
        <v>19.926722596183609</v>
      </c>
      <c r="H13">
        <v>3.68</v>
      </c>
      <c r="I13">
        <v>1242</v>
      </c>
      <c r="J13">
        <f t="shared" si="2"/>
        <v>1245.7322313982163</v>
      </c>
    </row>
    <row r="14" spans="2:10" x14ac:dyDescent="0.25">
      <c r="B14">
        <v>4.4400000000000004</v>
      </c>
      <c r="C14">
        <v>1662</v>
      </c>
      <c r="D14">
        <f t="shared" si="0"/>
        <v>1667.2837276560704</v>
      </c>
      <c r="E14">
        <f t="shared" si="1"/>
        <v>21.331144716870298</v>
      </c>
      <c r="H14">
        <v>5.54</v>
      </c>
      <c r="I14">
        <v>1280</v>
      </c>
      <c r="J14">
        <f t="shared" si="2"/>
        <v>1289.4032629880853</v>
      </c>
    </row>
    <row r="15" spans="2:10" x14ac:dyDescent="0.25">
      <c r="B15">
        <v>6.24</v>
      </c>
      <c r="C15">
        <v>1695</v>
      </c>
      <c r="D15">
        <f t="shared" si="0"/>
        <v>1702.119109282638</v>
      </c>
      <c r="E15">
        <f t="shared" si="1"/>
        <v>22.735566837556988</v>
      </c>
      <c r="H15">
        <v>7.37</v>
      </c>
      <c r="I15">
        <v>1329</v>
      </c>
      <c r="J15">
        <f t="shared" si="2"/>
        <v>1332.3699231006981</v>
      </c>
    </row>
    <row r="16" spans="2:10" x14ac:dyDescent="0.25">
      <c r="B16">
        <v>8.4499999999999993</v>
      </c>
      <c r="C16">
        <v>1750</v>
      </c>
      <c r="D16">
        <f t="shared" si="0"/>
        <v>1744.8892167241461</v>
      </c>
      <c r="E16">
        <f t="shared" si="1"/>
        <v>25.076270372034813</v>
      </c>
      <c r="H16">
        <v>9.52</v>
      </c>
      <c r="I16">
        <v>1387</v>
      </c>
      <c r="J16">
        <f t="shared" si="2"/>
        <v>1382.849878970708</v>
      </c>
    </row>
    <row r="17" spans="2:10" x14ac:dyDescent="0.25">
      <c r="B17">
        <v>11.49</v>
      </c>
      <c r="C17">
        <v>1802</v>
      </c>
      <c r="D17">
        <f t="shared" si="0"/>
        <v>1803.7223056934606</v>
      </c>
      <c r="E17">
        <f t="shared" si="1"/>
        <v>27.289299168268386</v>
      </c>
      <c r="H17">
        <v>12.54</v>
      </c>
      <c r="I17">
        <v>1459</v>
      </c>
      <c r="J17">
        <f t="shared" si="2"/>
        <v>1453.7566076811404</v>
      </c>
    </row>
    <row r="18" spans="2:10" x14ac:dyDescent="0.25">
      <c r="B18">
        <v>14.53</v>
      </c>
      <c r="C18">
        <v>1871</v>
      </c>
      <c r="D18">
        <f t="shared" si="0"/>
        <v>1862.5553946627749</v>
      </c>
      <c r="E18">
        <f t="shared" si="1"/>
        <v>30.225818147886002</v>
      </c>
      <c r="H18">
        <v>16.11</v>
      </c>
      <c r="I18">
        <v>1546</v>
      </c>
      <c r="J18">
        <f t="shared" si="2"/>
        <v>1537.5768134745986</v>
      </c>
    </row>
    <row r="19" spans="2:10" x14ac:dyDescent="0.25">
      <c r="B19">
        <v>19.61</v>
      </c>
      <c r="C19">
        <v>1975</v>
      </c>
      <c r="D19">
        <f t="shared" si="0"/>
        <v>1960.8685828088662</v>
      </c>
      <c r="E19">
        <f t="shared" si="1"/>
        <v>34.651875740353148</v>
      </c>
      <c r="H19">
        <v>21.46</v>
      </c>
      <c r="I19">
        <v>1667</v>
      </c>
      <c r="J19">
        <f t="shared" si="2"/>
        <v>1663.1897269185765</v>
      </c>
    </row>
    <row r="20" spans="2:10" x14ac:dyDescent="0.25">
      <c r="B20">
        <v>31.83</v>
      </c>
      <c r="C20">
        <v>2203</v>
      </c>
      <c r="D20">
        <f t="shared" si="0"/>
        <v>2197.3621180736759</v>
      </c>
      <c r="E20">
        <f t="shared" si="1"/>
        <v>44.355155846915736</v>
      </c>
      <c r="H20">
        <v>34.46</v>
      </c>
      <c r="I20">
        <v>1962</v>
      </c>
      <c r="J20">
        <f t="shared" si="2"/>
        <v>1968.417367062822</v>
      </c>
    </row>
    <row r="21" spans="2:10" x14ac:dyDescent="0.25">
      <c r="B21">
        <v>47.86</v>
      </c>
      <c r="C21">
        <v>2497</v>
      </c>
      <c r="D21">
        <f t="shared" si="0"/>
        <v>2507.5905444480541</v>
      </c>
      <c r="E21">
        <f t="shared" si="1"/>
        <v>56.867280194851688</v>
      </c>
      <c r="H21">
        <v>48.57</v>
      </c>
      <c r="I21">
        <v>2237</v>
      </c>
      <c r="J21">
        <f t="shared" si="2"/>
        <v>2299.7067518655376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2024-10-21T15:22:53Z</dcterms:created>
  <dcterms:modified xsi:type="dcterms:W3CDTF">2024-12-05T14:37:43Z</dcterms:modified>
</cp:coreProperties>
</file>