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FIDO\Project.Drawings\Project.EE.Dwgs\flexiforce\"/>
    </mc:Choice>
  </mc:AlternateContent>
  <xr:revisionPtr revIDLastSave="0" documentId="13_ncr:40009_{6D60AFE0-8A9C-419E-982E-8EC2997A3690}" xr6:coauthVersionLast="47" xr6:coauthVersionMax="47" xr10:uidLastSave="{00000000-0000-0000-0000-000000000000}"/>
  <bookViews>
    <workbookView xWindow="30585" yWindow="4380" windowWidth="7815" windowHeight="13575"/>
  </bookViews>
  <sheets>
    <sheet name="third" sheetId="1" r:id="rId1"/>
  </sheets>
  <calcPr calcId="0"/>
</workbook>
</file>

<file path=xl/calcChain.xml><?xml version="1.0" encoding="utf-8"?>
<calcChain xmlns="http://schemas.openxmlformats.org/spreadsheetml/2006/main">
  <c r="S10" i="1" l="1"/>
  <c r="S9" i="1"/>
  <c r="S8" i="1"/>
  <c r="S7" i="1"/>
  <c r="S6" i="1"/>
  <c r="S5" i="1"/>
  <c r="S4" i="1"/>
  <c r="R10" i="1"/>
  <c r="R9" i="1"/>
  <c r="R8" i="1"/>
  <c r="R7" i="1"/>
  <c r="R6" i="1"/>
  <c r="R5" i="1"/>
  <c r="R4" i="1"/>
  <c r="Q10" i="1"/>
  <c r="P10" i="1"/>
  <c r="Q9" i="1"/>
  <c r="P9" i="1"/>
  <c r="Q8" i="1"/>
  <c r="P8" i="1"/>
  <c r="Q7" i="1"/>
  <c r="P7" i="1"/>
  <c r="Q6" i="1"/>
  <c r="P6" i="1"/>
  <c r="Q5" i="1"/>
  <c r="P5" i="1"/>
  <c r="Q4" i="1"/>
  <c r="P4" i="1"/>
  <c r="M10" i="1"/>
  <c r="O10" i="1" s="1"/>
  <c r="M9" i="1"/>
  <c r="O9" i="1" s="1"/>
  <c r="M8" i="1"/>
  <c r="O8" i="1" s="1"/>
  <c r="M7" i="1"/>
  <c r="O7" i="1" s="1"/>
  <c r="M6" i="1"/>
  <c r="N6" i="1" s="1"/>
  <c r="M5" i="1"/>
  <c r="O5" i="1" s="1"/>
  <c r="M4" i="1"/>
  <c r="N4" i="1" s="1"/>
  <c r="O6" i="1" l="1"/>
  <c r="O4" i="1"/>
  <c r="N7" i="1"/>
  <c r="N8" i="1"/>
  <c r="N9" i="1"/>
  <c r="N10" i="1"/>
  <c r="N5" i="1"/>
</calcChain>
</file>

<file path=xl/sharedStrings.xml><?xml version="1.0" encoding="utf-8"?>
<sst xmlns="http://schemas.openxmlformats.org/spreadsheetml/2006/main" count="20" uniqueCount="12">
  <si>
    <t>sqrt</t>
  </si>
  <si>
    <t>r+</t>
  </si>
  <si>
    <t>r-</t>
  </si>
  <si>
    <t>xv</t>
  </si>
  <si>
    <t>yv</t>
  </si>
  <si>
    <t>preload lbs</t>
  </si>
  <si>
    <t>cnts</t>
  </si>
  <si>
    <t>closed lbs</t>
  </si>
  <si>
    <t>c</t>
  </si>
  <si>
    <t>b</t>
  </si>
  <si>
    <t>a</t>
  </si>
  <si>
    <t>lbsf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</si>
</sst>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J4" sqref="J4"/>
    </sheetView>
  </sheetViews>
  <sheetFormatPr defaultRowHeight="15" x14ac:dyDescent="0.25"/>
  <cols>
    <col min="14" max="14" width="9.85546875" customWidth="1"/>
    <col min="18" max="18" width="15.85546875" customWidth="1"/>
  </cols>
  <sheetData>
    <row r="1" spans="1:19" x14ac:dyDescent="0.25">
      <c r="R1" t="s">
        <v>5</v>
      </c>
      <c r="S1" t="s">
        <v>7</v>
      </c>
    </row>
    <row r="2" spans="1:19" x14ac:dyDescent="0.25">
      <c r="R2">
        <v>7</v>
      </c>
      <c r="S2">
        <v>90</v>
      </c>
    </row>
    <row r="3" spans="1:19" x14ac:dyDescent="0.25">
      <c r="B3" t="s">
        <v>8</v>
      </c>
      <c r="C3" t="s">
        <v>9</v>
      </c>
      <c r="D3" t="s">
        <v>10</v>
      </c>
      <c r="E3" t="s">
        <v>6</v>
      </c>
      <c r="F3" t="s">
        <v>6</v>
      </c>
      <c r="G3" t="s">
        <v>6</v>
      </c>
      <c r="H3" t="s">
        <v>6</v>
      </c>
      <c r="I3" t="s">
        <v>11</v>
      </c>
      <c r="J3" t="s">
        <v>11</v>
      </c>
      <c r="K3" t="s">
        <v>11</v>
      </c>
      <c r="L3" t="s">
        <v>11</v>
      </c>
      <c r="M3" t="s">
        <v>0</v>
      </c>
      <c r="N3" t="s">
        <v>1</v>
      </c>
      <c r="O3" t="s">
        <v>2</v>
      </c>
      <c r="P3" t="s">
        <v>3</v>
      </c>
      <c r="Q3" t="s">
        <v>4</v>
      </c>
      <c r="R3" t="s">
        <v>6</v>
      </c>
      <c r="S3" t="s">
        <v>6</v>
      </c>
    </row>
    <row r="4" spans="1:19" x14ac:dyDescent="0.25">
      <c r="A4">
        <v>9</v>
      </c>
      <c r="B4">
        <v>-25.143576382375599</v>
      </c>
      <c r="C4">
        <v>-6.8461174182152503E-3</v>
      </c>
      <c r="D4" s="1">
        <v>2.4104428353445001E-5</v>
      </c>
      <c r="E4">
        <v>1179</v>
      </c>
      <c r="F4">
        <v>1621</v>
      </c>
      <c r="G4">
        <v>2193</v>
      </c>
      <c r="H4">
        <v>2475</v>
      </c>
      <c r="I4">
        <v>0</v>
      </c>
      <c r="J4">
        <v>27.879494007989301</v>
      </c>
      <c r="K4">
        <v>74.733688415445997</v>
      </c>
      <c r="L4">
        <v>106.108521970705</v>
      </c>
      <c r="M4">
        <f>SQRT(C4^2-4*D4*B4)</f>
        <v>4.9710717813539647E-2</v>
      </c>
      <c r="N4" s="1">
        <f>(-C4+M4)/(2*D4)</f>
        <v>1173.1627567029982</v>
      </c>
      <c r="O4" s="1">
        <f>(-C4-M4)/(2*D4)</f>
        <v>-889.1436827871961</v>
      </c>
      <c r="P4" s="1">
        <f>-C4/(2*D4)</f>
        <v>142.00953695790102</v>
      </c>
      <c r="Q4" s="1">
        <f>B4-(C4^2/(4*D4))</f>
        <v>-25.629683364635682</v>
      </c>
      <c r="R4" s="2">
        <f>(-$C4+SQRT($C4^2-4*$D4*($B4-R$2)))/(2*$D4)</f>
        <v>1305.4870970429813</v>
      </c>
      <c r="S4" s="2">
        <f>(-$C4+SQRT($C4^2-4*$D4*($B4-S$2)))/(2*$D4)</f>
        <v>2332.2220204173532</v>
      </c>
    </row>
    <row r="5" spans="1:19" x14ac:dyDescent="0.25">
      <c r="A5">
        <v>8</v>
      </c>
      <c r="B5">
        <v>-31.218977868322899</v>
      </c>
      <c r="C5">
        <v>3.5820937792101098E-3</v>
      </c>
      <c r="D5" s="1">
        <v>1.9619727852138701E-5</v>
      </c>
      <c r="E5">
        <v>1178</v>
      </c>
      <c r="F5">
        <v>1639</v>
      </c>
      <c r="G5">
        <v>2235</v>
      </c>
      <c r="H5">
        <v>2549</v>
      </c>
      <c r="I5">
        <v>0</v>
      </c>
      <c r="J5">
        <v>27.962716378162401</v>
      </c>
      <c r="K5">
        <v>74.026298268974699</v>
      </c>
      <c r="L5">
        <v>105.775632490013</v>
      </c>
      <c r="M5">
        <f t="shared" ref="M5:M10" si="0">SQRT(C5^2-4*D5*B5)</f>
        <v>4.9627238430490987E-2</v>
      </c>
      <c r="N5" s="1">
        <f t="shared" ref="N5:N10" si="1">(-C5+M5)/(2*D5)</f>
        <v>1173.4399426509274</v>
      </c>
      <c r="O5" s="1">
        <f t="shared" ref="O5:O10" si="2">(-C5-M5)/(2*D5)</f>
        <v>-1356.016062269204</v>
      </c>
      <c r="P5" s="1">
        <f t="shared" ref="P5:P10" si="3">-C5/(2*D5)</f>
        <v>-91.288059809138332</v>
      </c>
      <c r="Q5" s="1">
        <f t="shared" ref="Q5:Q10" si="4">B5-(C5^2/(4*D5))</f>
        <v>-31.382479063902135</v>
      </c>
      <c r="R5" s="2">
        <f t="shared" ref="R5:S10" si="5">(-$C5+SQRT($C5^2-4*$D5*($B5-R$2)))/(2*$D5)</f>
        <v>1307.3972751674848</v>
      </c>
      <c r="S5" s="2">
        <f t="shared" si="5"/>
        <v>2396.0310818695962</v>
      </c>
    </row>
    <row r="6" spans="1:19" x14ac:dyDescent="0.25">
      <c r="A6">
        <v>1</v>
      </c>
      <c r="B6">
        <v>205.43206255034599</v>
      </c>
      <c r="C6">
        <v>-0.57555469572439699</v>
      </c>
      <c r="D6">
        <v>3.4070116075746599E-4</v>
      </c>
      <c r="E6">
        <v>1178</v>
      </c>
      <c r="F6">
        <v>1282</v>
      </c>
      <c r="G6">
        <v>1417</v>
      </c>
      <c r="H6">
        <v>1493</v>
      </c>
      <c r="I6">
        <v>0</v>
      </c>
      <c r="J6">
        <v>28.0875499334221</v>
      </c>
      <c r="K6">
        <v>73.277296937416693</v>
      </c>
      <c r="L6">
        <v>105.900466045272</v>
      </c>
      <c r="M6">
        <f t="shared" si="0"/>
        <v>0.22649379483683482</v>
      </c>
      <c r="N6" s="1">
        <f t="shared" si="1"/>
        <v>1177.055705912584</v>
      </c>
      <c r="O6" s="1">
        <f t="shared" si="2"/>
        <v>512.26843505832255</v>
      </c>
      <c r="P6" s="1">
        <f t="shared" si="3"/>
        <v>844.66207048545334</v>
      </c>
      <c r="Q6" s="1">
        <f t="shared" si="4"/>
        <v>-37.642547933751132</v>
      </c>
      <c r="R6" s="2">
        <f t="shared" si="5"/>
        <v>1206.644658068318</v>
      </c>
      <c r="S6" s="2">
        <f t="shared" si="5"/>
        <v>1456.7459276922709</v>
      </c>
    </row>
    <row r="7" spans="1:19" x14ac:dyDescent="0.25">
      <c r="A7">
        <v>6</v>
      </c>
      <c r="B7">
        <v>-29.177640748384999</v>
      </c>
      <c r="C7">
        <v>2.4613020463372399E-3</v>
      </c>
      <c r="D7" s="1">
        <v>1.9128554988335E-5</v>
      </c>
      <c r="E7">
        <v>1178</v>
      </c>
      <c r="F7">
        <v>1650</v>
      </c>
      <c r="G7">
        <v>2259</v>
      </c>
      <c r="H7">
        <v>2587</v>
      </c>
      <c r="I7">
        <v>0</v>
      </c>
      <c r="J7">
        <v>27.671438082556499</v>
      </c>
      <c r="K7">
        <v>73.1108521970705</v>
      </c>
      <c r="L7">
        <v>105.650798934753</v>
      </c>
      <c r="M7">
        <f t="shared" si="0"/>
        <v>4.7313448719204246E-2</v>
      </c>
      <c r="N7" s="1">
        <f t="shared" si="1"/>
        <v>1172.3872163950389</v>
      </c>
      <c r="O7" s="1">
        <f t="shared" si="2"/>
        <v>-1301.0588305257556</v>
      </c>
      <c r="P7" s="1">
        <f t="shared" si="3"/>
        <v>-64.335807065358424</v>
      </c>
      <c r="Q7" s="1">
        <f t="shared" si="4"/>
        <v>-29.256815675176362</v>
      </c>
      <c r="R7" s="2">
        <f t="shared" si="5"/>
        <v>1312.4099523792916</v>
      </c>
      <c r="S7" s="2">
        <f t="shared" si="5"/>
        <v>2432.5605893939714</v>
      </c>
    </row>
    <row r="8" spans="1:19" x14ac:dyDescent="0.25">
      <c r="A8">
        <v>7</v>
      </c>
      <c r="B8">
        <v>-36.840873407176403</v>
      </c>
      <c r="C8">
        <v>1.11398356469948E-2</v>
      </c>
      <c r="D8" s="1">
        <v>1.7270943875555601E-5</v>
      </c>
      <c r="E8">
        <v>1178</v>
      </c>
      <c r="F8">
        <v>1628</v>
      </c>
      <c r="G8">
        <v>2228</v>
      </c>
      <c r="H8">
        <v>2565</v>
      </c>
      <c r="I8">
        <v>0</v>
      </c>
      <c r="J8">
        <v>27.7130492676431</v>
      </c>
      <c r="K8">
        <v>72.944407456724306</v>
      </c>
      <c r="L8">
        <v>105.734021304926</v>
      </c>
      <c r="M8">
        <f t="shared" si="0"/>
        <v>5.1664325854589702E-2</v>
      </c>
      <c r="N8" s="1">
        <f t="shared" si="1"/>
        <v>1173.1984800480757</v>
      </c>
      <c r="O8" s="1">
        <f t="shared" si="2"/>
        <v>-1818.2029295594627</v>
      </c>
      <c r="P8" s="1">
        <f t="shared" si="3"/>
        <v>-322.50222475569348</v>
      </c>
      <c r="Q8" s="1">
        <f t="shared" si="4"/>
        <v>-38.637184296960704</v>
      </c>
      <c r="R8" s="2">
        <f t="shared" si="5"/>
        <v>1303.051712739875</v>
      </c>
      <c r="S8" s="2">
        <f t="shared" si="5"/>
        <v>2406.6340768860223</v>
      </c>
    </row>
    <row r="9" spans="1:19" x14ac:dyDescent="0.25">
      <c r="A9">
        <v>5</v>
      </c>
      <c r="B9">
        <v>-30.328453569880399</v>
      </c>
      <c r="C9">
        <v>-3.7995686839292402E-3</v>
      </c>
      <c r="D9" s="1">
        <v>2.5143764869001498E-5</v>
      </c>
      <c r="E9">
        <v>1179</v>
      </c>
      <c r="F9">
        <v>1589</v>
      </c>
      <c r="G9">
        <v>2107</v>
      </c>
      <c r="H9">
        <v>2400</v>
      </c>
      <c r="I9">
        <v>0</v>
      </c>
      <c r="J9">
        <v>27.504993342210302</v>
      </c>
      <c r="K9">
        <v>72.819573901464693</v>
      </c>
      <c r="L9">
        <v>105.609187749667</v>
      </c>
      <c r="M9">
        <f t="shared" si="0"/>
        <v>5.5359938076102497E-2</v>
      </c>
      <c r="N9" s="1">
        <f t="shared" si="1"/>
        <v>1176.424991807145</v>
      </c>
      <c r="O9" s="1">
        <f t="shared" si="2"/>
        <v>-1025.3112384084429</v>
      </c>
      <c r="P9" s="1">
        <f t="shared" si="3"/>
        <v>75.556876699351022</v>
      </c>
      <c r="Q9" s="1">
        <f t="shared" si="4"/>
        <v>-30.471995341161577</v>
      </c>
      <c r="R9" s="2">
        <f t="shared" si="5"/>
        <v>1296.3392679553456</v>
      </c>
      <c r="S9" s="2">
        <f t="shared" si="5"/>
        <v>2264.4668416493364</v>
      </c>
    </row>
    <row r="10" spans="1:19" x14ac:dyDescent="0.25">
      <c r="A10">
        <v>4</v>
      </c>
      <c r="B10">
        <v>-18.966290739867599</v>
      </c>
      <c r="C10">
        <v>-2.18907417797106E-2</v>
      </c>
      <c r="D10" s="1">
        <v>3.2306670474005199E-5</v>
      </c>
      <c r="E10">
        <v>1179</v>
      </c>
      <c r="F10">
        <v>1583</v>
      </c>
      <c r="G10">
        <v>2062</v>
      </c>
      <c r="H10">
        <v>2329</v>
      </c>
      <c r="I10">
        <v>0</v>
      </c>
      <c r="J10">
        <v>27.7130492676431</v>
      </c>
      <c r="K10">
        <v>72.777962716378099</v>
      </c>
      <c r="L10">
        <v>105.525965379494</v>
      </c>
      <c r="M10">
        <f t="shared" si="0"/>
        <v>5.4130909800725518E-2</v>
      </c>
      <c r="N10" s="1">
        <f t="shared" si="1"/>
        <v>1176.5627727191068</v>
      </c>
      <c r="O10" s="1">
        <f t="shared" si="2"/>
        <v>-498.97076281748394</v>
      </c>
      <c r="P10" s="1">
        <f t="shared" si="3"/>
        <v>338.79600495081149</v>
      </c>
      <c r="Q10" s="1">
        <f t="shared" si="4"/>
        <v>-22.674538670055483</v>
      </c>
      <c r="R10" s="2">
        <f t="shared" si="5"/>
        <v>1297.1939790898889</v>
      </c>
      <c r="S10" s="2">
        <f t="shared" si="5"/>
        <v>2206.3225918475832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2025-05-14T22:58:58Z</dcterms:created>
  <dcterms:modified xsi:type="dcterms:W3CDTF">2025-06-16T13:11:52Z</dcterms:modified>
</cp:coreProperties>
</file>