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X:\ESP\ESP Sampler\documents\"/>
    </mc:Choice>
  </mc:AlternateContent>
  <xr:revisionPtr revIDLastSave="0" documentId="8_{FA251D90-2FB4-4030-B345-8D0C18AFC3AE}" xr6:coauthVersionLast="47" xr6:coauthVersionMax="47" xr10:uidLastSave="{00000000-0000-0000-0000-000000000000}"/>
  <bookViews>
    <workbookView xWindow="-108" yWindow="-108" windowWidth="23256" windowHeight="13896" activeTab="1" xr2:uid="{7B5ED46E-7C6D-443D-A666-555B5FD8EF42}"/>
  </bookViews>
  <sheets>
    <sheet name="Sheet1" sheetId="1" r:id="rId1"/>
    <sheet name="30-300mlpmin" sheetId="2" r:id="rId2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2" l="1"/>
  <c r="G16" i="2"/>
  <c r="H16" i="2"/>
  <c r="I16" i="2"/>
  <c r="F15" i="2"/>
  <c r="G15" i="2"/>
  <c r="H15" i="2"/>
  <c r="I15" i="2"/>
  <c r="I11" i="2"/>
  <c r="F11" i="2"/>
  <c r="G11" i="2" s="1"/>
  <c r="H11" i="2" s="1"/>
  <c r="F21" i="2"/>
  <c r="G21" i="2"/>
  <c r="H21" i="2"/>
  <c r="I21" i="2"/>
  <c r="I17" i="2"/>
  <c r="F17" i="2"/>
  <c r="G17" i="2" s="1"/>
  <c r="H17" i="2" s="1"/>
  <c r="I20" i="2"/>
  <c r="I19" i="2"/>
  <c r="I18" i="2"/>
  <c r="I14" i="2"/>
  <c r="I13" i="2"/>
  <c r="I12" i="2"/>
  <c r="F20" i="2"/>
  <c r="G20" i="2" s="1"/>
  <c r="H20" i="2" s="1"/>
  <c r="F19" i="2"/>
  <c r="G19" i="2" s="1"/>
  <c r="H19" i="2" s="1"/>
  <c r="F18" i="2"/>
  <c r="G18" i="2" s="1"/>
  <c r="H18" i="2" s="1"/>
  <c r="F14" i="2"/>
  <c r="G14" i="2" s="1"/>
  <c r="H14" i="2" s="1"/>
  <c r="F13" i="2"/>
  <c r="G13" i="2" s="1"/>
  <c r="H13" i="2" s="1"/>
  <c r="F12" i="2"/>
  <c r="G12" i="2" s="1"/>
  <c r="H12" i="2" s="1"/>
  <c r="E19" i="1"/>
  <c r="E18" i="1"/>
  <c r="E16" i="1"/>
  <c r="E15" i="1"/>
  <c r="E14" i="1"/>
  <c r="E13" i="1"/>
  <c r="E12" i="1"/>
  <c r="E11" i="1"/>
  <c r="E17" i="1"/>
  <c r="D19" i="1"/>
  <c r="D18" i="1"/>
  <c r="D17" i="1"/>
  <c r="D12" i="1"/>
  <c r="D11" i="1"/>
  <c r="D13" i="1"/>
  <c r="D14" i="1"/>
  <c r="D16" i="1"/>
  <c r="D15" i="1"/>
</calcChain>
</file>

<file path=xl/sharedStrings.xml><?xml version="1.0" encoding="utf-8"?>
<sst xmlns="http://schemas.openxmlformats.org/spreadsheetml/2006/main" count="14" uniqueCount="13">
  <si>
    <t>collected</t>
  </si>
  <si>
    <t>meas.</t>
  </si>
  <si>
    <t>time</t>
  </si>
  <si>
    <t>calc rate</t>
  </si>
  <si>
    <t>vol error</t>
  </si>
  <si>
    <t>measure</t>
  </si>
  <si>
    <t>collect</t>
  </si>
  <si>
    <t>2000-x</t>
  </si>
  <si>
    <t>min</t>
  </si>
  <si>
    <t>error</t>
  </si>
  <si>
    <t>ml/min</t>
  </si>
  <si>
    <t>vert</t>
  </si>
  <si>
    <t>orient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</si>
</sst>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Sheet1!$E$10</c:f>
              <c:strCache>
                <c:ptCount val="1"/>
                <c:pt idx="0">
                  <c:v>vol error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Sheet1!$D$11:$D$19</c:f>
              <c:numCache>
                <c:formatCode>General</c:formatCode>
                <c:ptCount val="9"/>
                <c:pt idx="0">
                  <c:v>81.818181818181813</c:v>
                </c:pt>
                <c:pt idx="1">
                  <c:v>92.873831775700921</c:v>
                </c:pt>
                <c:pt idx="2">
                  <c:v>120.21089630931459</c:v>
                </c:pt>
                <c:pt idx="3">
                  <c:v>168</c:v>
                </c:pt>
                <c:pt idx="4">
                  <c:v>240</c:v>
                </c:pt>
                <c:pt idx="5">
                  <c:v>311.35135135135135</c:v>
                </c:pt>
                <c:pt idx="6">
                  <c:v>353.60501567398114</c:v>
                </c:pt>
                <c:pt idx="7">
                  <c:v>540</c:v>
                </c:pt>
                <c:pt idx="8">
                  <c:v>659.99999999999989</c:v>
                </c:pt>
              </c:numCache>
            </c:numRef>
          </c:xVal>
          <c:yVal>
            <c:numRef>
              <c:f>Sheet1!$E$11:$E$19</c:f>
              <c:numCache>
                <c:formatCode>General</c:formatCode>
                <c:ptCount val="9"/>
                <c:pt idx="0">
                  <c:v>0.49402390438247012</c:v>
                </c:pt>
                <c:pt idx="1">
                  <c:v>0.32499999999999996</c:v>
                </c:pt>
                <c:pt idx="2">
                  <c:v>0.1399999999999999</c:v>
                </c:pt>
                <c:pt idx="3">
                  <c:v>3.831891223732993E-2</c:v>
                </c:pt>
                <c:pt idx="4">
                  <c:v>8.0000000000000071E-2</c:v>
                </c:pt>
                <c:pt idx="5">
                  <c:v>-4.0000000000000036E-2</c:v>
                </c:pt>
                <c:pt idx="6">
                  <c:v>-6.0000000000000053E-2</c:v>
                </c:pt>
                <c:pt idx="7">
                  <c:v>-9.9999999999999978E-2</c:v>
                </c:pt>
                <c:pt idx="8">
                  <c:v>-0.12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B51-47A8-AC98-EDEF033E6F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4160207"/>
        <c:axId val="374163119"/>
      </c:scatterChart>
      <c:valAx>
        <c:axId val="37416020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4163119"/>
        <c:crosses val="autoZero"/>
        <c:crossBetween val="midCat"/>
      </c:valAx>
      <c:valAx>
        <c:axId val="3741631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416020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'30-300mlpmin'!$I$10</c:f>
              <c:strCache>
                <c:ptCount val="1"/>
                <c:pt idx="0">
                  <c:v>error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2"/>
            <c:dispRSqr val="0"/>
            <c:dispEq val="1"/>
            <c:trendlineLbl>
              <c:layout>
                <c:manualLayout>
                  <c:x val="2.6802274715660542E-2"/>
                  <c:y val="0.3229998388359349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'30-300mlpmin'!$H$11:$H$21</c:f>
              <c:numCache>
                <c:formatCode>General</c:formatCode>
                <c:ptCount val="11"/>
                <c:pt idx="0">
                  <c:v>365.93406593406598</c:v>
                </c:pt>
                <c:pt idx="1">
                  <c:v>316.98113207547175</c:v>
                </c:pt>
                <c:pt idx="2">
                  <c:v>252</c:v>
                </c:pt>
                <c:pt idx="3">
                  <c:v>202.45398773006136</c:v>
                </c:pt>
                <c:pt idx="4">
                  <c:v>198.876404494382</c:v>
                </c:pt>
                <c:pt idx="5">
                  <c:v>184.61538461538458</c:v>
                </c:pt>
                <c:pt idx="6">
                  <c:v>152.45901639344265</c:v>
                </c:pt>
                <c:pt idx="7">
                  <c:v>130.61224489795916</c:v>
                </c:pt>
                <c:pt idx="8">
                  <c:v>113.53591160220995</c:v>
                </c:pt>
                <c:pt idx="9">
                  <c:v>82.332761578044597</c:v>
                </c:pt>
                <c:pt idx="10">
                  <c:v>57.744874715261965</c:v>
                </c:pt>
              </c:numCache>
            </c:numRef>
          </c:xVal>
          <c:yVal>
            <c:numRef>
              <c:f>'30-300mlpmin'!$I$11:$I$21</c:f>
              <c:numCache>
                <c:formatCode>General</c:formatCode>
                <c:ptCount val="11"/>
                <c:pt idx="0">
                  <c:v>0.80180180180180161</c:v>
                </c:pt>
                <c:pt idx="1">
                  <c:v>0.78571428571428559</c:v>
                </c:pt>
                <c:pt idx="2">
                  <c:v>0.90476190476190466</c:v>
                </c:pt>
                <c:pt idx="3">
                  <c:v>0.81818181818181801</c:v>
                </c:pt>
                <c:pt idx="4">
                  <c:v>0.69491525423728817</c:v>
                </c:pt>
                <c:pt idx="5">
                  <c:v>0.66666666666666674</c:v>
                </c:pt>
                <c:pt idx="6">
                  <c:v>0.61290322580645162</c:v>
                </c:pt>
                <c:pt idx="7">
                  <c:v>0.5625</c:v>
                </c:pt>
                <c:pt idx="8">
                  <c:v>0.45985401459854003</c:v>
                </c:pt>
                <c:pt idx="9">
                  <c:v>0.24999999999999994</c:v>
                </c:pt>
                <c:pt idx="10">
                  <c:v>0.18343195266272194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A93-4736-93D5-E64E761CE7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3859727"/>
        <c:axId val="113855983"/>
      </c:scatterChart>
      <c:valAx>
        <c:axId val="11385972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3855983"/>
        <c:crosses val="autoZero"/>
        <c:crossBetween val="midCat"/>
      </c:valAx>
      <c:valAx>
        <c:axId val="1138559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385972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533400</xdr:colOff>
      <xdr:row>9</xdr:row>
      <xdr:rowOff>49530</xdr:rowOff>
    </xdr:from>
    <xdr:to>
      <xdr:col>15</xdr:col>
      <xdr:colOff>228600</xdr:colOff>
      <xdr:row>24</xdr:row>
      <xdr:rowOff>49530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88A8C79-E801-43EA-8ADB-5F40AF1765D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518160</xdr:colOff>
      <xdr:row>2</xdr:row>
      <xdr:rowOff>179070</xdr:rowOff>
    </xdr:from>
    <xdr:to>
      <xdr:col>17</xdr:col>
      <xdr:colOff>213360</xdr:colOff>
      <xdr:row>21</xdr:row>
      <xdr:rowOff>179070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ACF9D0C-53F9-47F1-86A3-F0913F0A09B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C9766-760E-4753-B248-9086835064FC}">
  <dimension ref="A10:E19"/>
  <sheetViews>
    <sheetView workbookViewId="0">
      <selection activeCell="D10" sqref="D10:E19"/>
    </sheetView>
  </sheetViews>
  <sheetFormatPr defaultRowHeight="14.4" x14ac:dyDescent="0.3"/>
  <sheetData>
    <row r="10" spans="1:5" x14ac:dyDescent="0.3">
      <c r="A10" t="s">
        <v>0</v>
      </c>
      <c r="B10" t="s">
        <v>1</v>
      </c>
      <c r="C10" t="s">
        <v>2</v>
      </c>
      <c r="D10" t="s">
        <v>3</v>
      </c>
      <c r="E10" t="s">
        <v>4</v>
      </c>
    </row>
    <row r="11" spans="1:5" x14ac:dyDescent="0.3">
      <c r="A11">
        <v>0.375</v>
      </c>
      <c r="B11">
        <v>0.251</v>
      </c>
      <c r="C11">
        <v>275</v>
      </c>
      <c r="D11">
        <f t="shared" ref="D11:D19" si="0">A11/C11*60*1000</f>
        <v>81.818181818181813</v>
      </c>
      <c r="E11">
        <f t="shared" ref="E11:E16" si="1">(A11-B11)/B11</f>
        <v>0.49402390438247012</v>
      </c>
    </row>
    <row r="12" spans="1:5" x14ac:dyDescent="0.3">
      <c r="A12">
        <v>1.325</v>
      </c>
      <c r="B12">
        <v>1</v>
      </c>
      <c r="C12">
        <v>856</v>
      </c>
      <c r="D12">
        <f t="shared" si="0"/>
        <v>92.873831775700921</v>
      </c>
      <c r="E12">
        <f t="shared" si="1"/>
        <v>0.32499999999999996</v>
      </c>
    </row>
    <row r="13" spans="1:5" x14ac:dyDescent="0.3">
      <c r="A13">
        <v>1.1399999999999999</v>
      </c>
      <c r="B13">
        <v>1</v>
      </c>
      <c r="C13">
        <v>569</v>
      </c>
      <c r="D13">
        <f t="shared" si="0"/>
        <v>120.21089630931459</v>
      </c>
      <c r="E13">
        <f t="shared" si="1"/>
        <v>0.1399999999999999</v>
      </c>
    </row>
    <row r="14" spans="1:5" x14ac:dyDescent="0.3">
      <c r="A14">
        <v>0.84</v>
      </c>
      <c r="B14">
        <v>0.80900000000000005</v>
      </c>
      <c r="C14">
        <v>300</v>
      </c>
      <c r="D14">
        <f t="shared" si="0"/>
        <v>168</v>
      </c>
      <c r="E14">
        <f t="shared" si="1"/>
        <v>3.831891223732993E-2</v>
      </c>
    </row>
    <row r="15" spans="1:5" x14ac:dyDescent="0.3">
      <c r="A15">
        <v>1.08</v>
      </c>
      <c r="B15">
        <v>1</v>
      </c>
      <c r="C15">
        <v>270</v>
      </c>
      <c r="D15">
        <f t="shared" si="0"/>
        <v>240</v>
      </c>
      <c r="E15">
        <f t="shared" si="1"/>
        <v>8.0000000000000071E-2</v>
      </c>
    </row>
    <row r="16" spans="1:5" x14ac:dyDescent="0.3">
      <c r="A16">
        <v>0.96</v>
      </c>
      <c r="B16">
        <v>1</v>
      </c>
      <c r="C16">
        <v>185</v>
      </c>
      <c r="D16">
        <f t="shared" si="0"/>
        <v>311.35135135135135</v>
      </c>
      <c r="E16">
        <f t="shared" si="1"/>
        <v>-4.0000000000000036E-2</v>
      </c>
    </row>
    <row r="17" spans="1:5" x14ac:dyDescent="0.3">
      <c r="A17">
        <v>0.94</v>
      </c>
      <c r="B17">
        <v>1</v>
      </c>
      <c r="C17">
        <v>159.5</v>
      </c>
      <c r="D17">
        <f t="shared" si="0"/>
        <v>353.60501567398114</v>
      </c>
      <c r="E17">
        <f>(A17-B17)/B17</f>
        <v>-6.0000000000000053E-2</v>
      </c>
    </row>
    <row r="18" spans="1:5" x14ac:dyDescent="0.3">
      <c r="A18">
        <v>0.9</v>
      </c>
      <c r="B18">
        <v>1</v>
      </c>
      <c r="C18">
        <v>100</v>
      </c>
      <c r="D18">
        <f t="shared" si="0"/>
        <v>540</v>
      </c>
      <c r="E18">
        <f>(A18-B18)/B18</f>
        <v>-9.9999999999999978E-2</v>
      </c>
    </row>
    <row r="19" spans="1:5" x14ac:dyDescent="0.3">
      <c r="A19">
        <v>0.88</v>
      </c>
      <c r="B19">
        <v>1</v>
      </c>
      <c r="C19">
        <v>80</v>
      </c>
      <c r="D19">
        <f t="shared" si="0"/>
        <v>659.99999999999989</v>
      </c>
      <c r="E19">
        <f>(A19-B19)/B19</f>
        <v>-0.12</v>
      </c>
    </row>
  </sheetData>
  <sortState xmlns:xlrd2="http://schemas.microsoft.com/office/spreadsheetml/2017/richdata2" ref="A11:E19">
    <sortCondition ref="D11:D19"/>
  </sortState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1A0E8-E758-4D50-BC02-DCEF51EE07E0}">
  <dimension ref="A10:I21"/>
  <sheetViews>
    <sheetView tabSelected="1" workbookViewId="0">
      <selection activeCell="J26" sqref="J26"/>
    </sheetView>
  </sheetViews>
  <sheetFormatPr defaultRowHeight="14.4" x14ac:dyDescent="0.3"/>
  <sheetData>
    <row r="10" spans="1:9" x14ac:dyDescent="0.3">
      <c r="A10" t="s">
        <v>12</v>
      </c>
      <c r="B10" t="s">
        <v>5</v>
      </c>
      <c r="C10" t="s">
        <v>6</v>
      </c>
      <c r="E10" s="1" t="s">
        <v>7</v>
      </c>
      <c r="G10" t="s">
        <v>8</v>
      </c>
      <c r="H10" t="s">
        <v>10</v>
      </c>
      <c r="I10" t="s">
        <v>9</v>
      </c>
    </row>
    <row r="11" spans="1:9" x14ac:dyDescent="0.3">
      <c r="B11">
        <v>1</v>
      </c>
      <c r="C11">
        <v>0.55500000000000005</v>
      </c>
      <c r="D11">
        <v>300</v>
      </c>
      <c r="E11" s="1">
        <v>1909</v>
      </c>
      <c r="F11">
        <f>2000-E11</f>
        <v>91</v>
      </c>
      <c r="G11">
        <f>F11/60</f>
        <v>1.5166666666666666</v>
      </c>
      <c r="H11">
        <f>C11/G11*1000</f>
        <v>365.93406593406598</v>
      </c>
      <c r="I11">
        <f>(B11-C11)/C11</f>
        <v>0.80180180180180161</v>
      </c>
    </row>
    <row r="12" spans="1:9" x14ac:dyDescent="0.3">
      <c r="B12">
        <v>1</v>
      </c>
      <c r="C12">
        <v>0.56000000000000005</v>
      </c>
      <c r="D12">
        <v>268</v>
      </c>
      <c r="E12">
        <v>1894</v>
      </c>
      <c r="F12">
        <f>2000-E12</f>
        <v>106</v>
      </c>
      <c r="G12">
        <f>F12/60</f>
        <v>1.7666666666666666</v>
      </c>
      <c r="H12">
        <f>C12/G12*1000</f>
        <v>316.98113207547175</v>
      </c>
      <c r="I12">
        <f>(B12-C12)/C12</f>
        <v>0.78571428571428559</v>
      </c>
    </row>
    <row r="13" spans="1:9" x14ac:dyDescent="0.3">
      <c r="B13">
        <v>1</v>
      </c>
      <c r="C13">
        <v>0.52500000000000002</v>
      </c>
      <c r="D13">
        <v>230</v>
      </c>
      <c r="E13">
        <v>1875</v>
      </c>
      <c r="F13">
        <f t="shared" ref="F13:F21" si="0">2000-E13</f>
        <v>125</v>
      </c>
      <c r="G13">
        <f t="shared" ref="G13:G21" si="1">F13/60</f>
        <v>2.0833333333333335</v>
      </c>
      <c r="H13">
        <f t="shared" ref="H13:H21" si="2">C13/G13*1000</f>
        <v>252</v>
      </c>
      <c r="I13">
        <f t="shared" ref="I13:I21" si="3">(B13-C13)/C13</f>
        <v>0.90476190476190466</v>
      </c>
    </row>
    <row r="14" spans="1:9" x14ac:dyDescent="0.3">
      <c r="B14">
        <v>1</v>
      </c>
      <c r="C14">
        <v>0.55000000000000004</v>
      </c>
      <c r="D14">
        <v>165</v>
      </c>
      <c r="E14">
        <v>1837</v>
      </c>
      <c r="F14">
        <f t="shared" si="0"/>
        <v>163</v>
      </c>
      <c r="G14">
        <f t="shared" si="1"/>
        <v>2.7166666666666668</v>
      </c>
      <c r="H14">
        <f t="shared" si="2"/>
        <v>202.45398773006136</v>
      </c>
      <c r="I14">
        <f t="shared" si="3"/>
        <v>0.81818181818181801</v>
      </c>
    </row>
    <row r="15" spans="1:9" x14ac:dyDescent="0.3">
      <c r="A15" t="s">
        <v>11</v>
      </c>
      <c r="B15">
        <v>1</v>
      </c>
      <c r="C15">
        <v>0.59</v>
      </c>
      <c r="D15">
        <v>160</v>
      </c>
      <c r="E15">
        <v>1822</v>
      </c>
      <c r="F15">
        <f t="shared" si="0"/>
        <v>178</v>
      </c>
      <c r="G15">
        <f t="shared" si="1"/>
        <v>2.9666666666666668</v>
      </c>
      <c r="H15">
        <f t="shared" si="2"/>
        <v>198.876404494382</v>
      </c>
      <c r="I15">
        <f t="shared" si="3"/>
        <v>0.69491525423728817</v>
      </c>
    </row>
    <row r="16" spans="1:9" x14ac:dyDescent="0.3">
      <c r="B16">
        <v>1</v>
      </c>
      <c r="C16">
        <v>0.6</v>
      </c>
      <c r="D16">
        <v>146</v>
      </c>
      <c r="E16">
        <v>1805</v>
      </c>
      <c r="F16">
        <f t="shared" si="0"/>
        <v>195</v>
      </c>
      <c r="G16">
        <f t="shared" si="1"/>
        <v>3.25</v>
      </c>
      <c r="H16">
        <f t="shared" si="2"/>
        <v>184.61538461538458</v>
      </c>
      <c r="I16">
        <f t="shared" si="3"/>
        <v>0.66666666666666674</v>
      </c>
    </row>
    <row r="17" spans="1:9" x14ac:dyDescent="0.3">
      <c r="B17">
        <v>1</v>
      </c>
      <c r="C17">
        <v>0.62</v>
      </c>
      <c r="D17">
        <v>115</v>
      </c>
      <c r="E17">
        <v>1756</v>
      </c>
      <c r="F17">
        <f t="shared" si="0"/>
        <v>244</v>
      </c>
      <c r="G17">
        <f t="shared" si="1"/>
        <v>4.0666666666666664</v>
      </c>
      <c r="H17">
        <f t="shared" ref="H17" si="4">C17/G17*1000</f>
        <v>152.45901639344265</v>
      </c>
      <c r="I17">
        <f t="shared" ref="I17" si="5">(B17-C17)/C17</f>
        <v>0.61290322580645162</v>
      </c>
    </row>
    <row r="18" spans="1:9" x14ac:dyDescent="0.3">
      <c r="B18">
        <v>1</v>
      </c>
      <c r="C18">
        <v>0.64</v>
      </c>
      <c r="D18">
        <v>90</v>
      </c>
      <c r="E18">
        <v>1706</v>
      </c>
      <c r="F18">
        <f t="shared" si="0"/>
        <v>294</v>
      </c>
      <c r="G18">
        <f t="shared" si="1"/>
        <v>4.9000000000000004</v>
      </c>
      <c r="H18">
        <f t="shared" si="2"/>
        <v>130.61224489795916</v>
      </c>
      <c r="I18">
        <f t="shared" si="3"/>
        <v>0.5625</v>
      </c>
    </row>
    <row r="19" spans="1:9" x14ac:dyDescent="0.3">
      <c r="B19">
        <v>1</v>
      </c>
      <c r="C19">
        <v>0.68500000000000005</v>
      </c>
      <c r="D19">
        <v>75</v>
      </c>
      <c r="E19">
        <v>1638</v>
      </c>
      <c r="F19">
        <f t="shared" si="0"/>
        <v>362</v>
      </c>
      <c r="G19">
        <f t="shared" si="1"/>
        <v>6.0333333333333332</v>
      </c>
      <c r="H19">
        <f t="shared" si="2"/>
        <v>113.53591160220995</v>
      </c>
      <c r="I19">
        <f t="shared" si="3"/>
        <v>0.45985401459854003</v>
      </c>
    </row>
    <row r="20" spans="1:9" x14ac:dyDescent="0.3">
      <c r="B20">
        <v>1</v>
      </c>
      <c r="C20">
        <v>0.8</v>
      </c>
      <c r="D20">
        <v>48</v>
      </c>
      <c r="E20">
        <v>1417</v>
      </c>
      <c r="F20">
        <f t="shared" si="0"/>
        <v>583</v>
      </c>
      <c r="G20">
        <f t="shared" si="1"/>
        <v>9.7166666666666668</v>
      </c>
      <c r="H20">
        <f t="shared" si="2"/>
        <v>82.332761578044597</v>
      </c>
      <c r="I20">
        <f t="shared" si="3"/>
        <v>0.24999999999999994</v>
      </c>
    </row>
    <row r="21" spans="1:9" x14ac:dyDescent="0.3">
      <c r="A21" t="s">
        <v>11</v>
      </c>
      <c r="B21">
        <v>1</v>
      </c>
      <c r="C21">
        <v>0.84499999999999997</v>
      </c>
      <c r="D21">
        <v>31</v>
      </c>
      <c r="E21">
        <v>1122</v>
      </c>
      <c r="F21">
        <f t="shared" si="0"/>
        <v>878</v>
      </c>
      <c r="G21">
        <f t="shared" si="1"/>
        <v>14.633333333333333</v>
      </c>
      <c r="H21">
        <f t="shared" si="2"/>
        <v>57.744874715261965</v>
      </c>
      <c r="I21">
        <f t="shared" si="3"/>
        <v>0.18343195266272194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30-300mlpmin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Jensen</dc:creator>
  <cp:lastModifiedBy>Scott Jensen</cp:lastModifiedBy>
  <dcterms:created xsi:type="dcterms:W3CDTF">2024-01-10T18:03:51Z</dcterms:created>
  <dcterms:modified xsi:type="dcterms:W3CDTF">2024-01-17T22:39:20Z</dcterms:modified>
</cp:coreProperties>
</file>