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irch/Documents/MBARI/ESP documents/3G ESP/3G ESP/Cartridge development/"/>
    </mc:Choice>
  </mc:AlternateContent>
  <xr:revisionPtr revIDLastSave="0" documentId="13_ncr:1_{8712BEF1-7767-5E44-89FC-96405F9F9B7D}" xr6:coauthVersionLast="36" xr6:coauthVersionMax="36" xr10:uidLastSave="{00000000-0000-0000-0000-000000000000}"/>
  <bookViews>
    <workbookView xWindow="9360" yWindow="9360" windowWidth="38560" windowHeight="28540" activeTab="1" xr2:uid="{27C7AD65-015A-4B42-9F0C-F6E9F2B989B3}"/>
  </bookViews>
  <sheets>
    <sheet name="Archival" sheetId="1" r:id="rId1"/>
    <sheet name="L&amp;G" sheetId="2" r:id="rId2"/>
  </sheets>
  <definedNames>
    <definedName name="_xlnm.Print_Area" localSheetId="0">Archival!$A$1:$G$42</definedName>
    <definedName name="_xlnm.Print_Area" localSheetId="1">'L&amp;G'!$A$1:$G$52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2" l="1"/>
  <c r="F39" i="2" l="1"/>
  <c r="B38" i="1" l="1"/>
  <c r="F36" i="1"/>
  <c r="F35" i="1"/>
  <c r="F43" i="2"/>
  <c r="F44" i="2"/>
  <c r="F5" i="2"/>
  <c r="F6" i="2"/>
  <c r="F7" i="2"/>
  <c r="F8" i="2"/>
  <c r="F9" i="2"/>
  <c r="F10" i="2"/>
  <c r="F11" i="2"/>
  <c r="F12" i="2"/>
  <c r="F13" i="2"/>
  <c r="F14" i="2"/>
  <c r="F15" i="2"/>
  <c r="F16" i="2"/>
  <c r="F18" i="2"/>
  <c r="F19" i="2"/>
  <c r="F20" i="2"/>
  <c r="F21" i="2"/>
  <c r="F22" i="2"/>
  <c r="F24" i="2"/>
  <c r="F26" i="2"/>
  <c r="F27" i="2"/>
  <c r="F28" i="2"/>
  <c r="F29" i="2"/>
  <c r="F30" i="2"/>
  <c r="F31" i="2"/>
  <c r="F32" i="2"/>
  <c r="F33" i="2"/>
  <c r="F34" i="2"/>
  <c r="F36" i="2"/>
  <c r="F37" i="2"/>
  <c r="F38" i="2"/>
  <c r="F40" i="2"/>
  <c r="F41" i="2"/>
  <c r="F45" i="2"/>
  <c r="F46" i="2"/>
  <c r="F48" i="2"/>
  <c r="C52" i="2"/>
  <c r="C51" i="2"/>
  <c r="C42" i="1"/>
  <c r="C41" i="1"/>
  <c r="F8" i="1"/>
  <c r="F17" i="1"/>
  <c r="F16" i="1"/>
  <c r="F18" i="1"/>
  <c r="F19" i="1"/>
  <c r="F20" i="1"/>
  <c r="F25" i="1"/>
  <c r="F27" i="1"/>
  <c r="F5" i="1"/>
  <c r="F6" i="1"/>
  <c r="F7" i="1"/>
  <c r="F9" i="1"/>
  <c r="F10" i="1"/>
  <c r="F11" i="1"/>
  <c r="F12" i="1"/>
  <c r="F13" i="1"/>
  <c r="F14" i="1"/>
  <c r="F22" i="1"/>
  <c r="F23" i="1"/>
  <c r="F24" i="1"/>
  <c r="F26" i="1"/>
  <c r="F29" i="1"/>
  <c r="F30" i="1"/>
  <c r="F31" i="1"/>
  <c r="F32" i="1"/>
  <c r="F33" i="1"/>
  <c r="F38" i="1"/>
</calcChain>
</file>

<file path=xl/sharedStrings.xml><?xml version="1.0" encoding="utf-8"?>
<sst xmlns="http://schemas.openxmlformats.org/spreadsheetml/2006/main" count="249" uniqueCount="137">
  <si>
    <t>ARCHIVAL Cartridge Costs</t>
  </si>
  <si>
    <t>Top Plate</t>
  </si>
  <si>
    <t>Quantity</t>
  </si>
  <si>
    <t>Source</t>
  </si>
  <si>
    <t>Comments</t>
  </si>
  <si>
    <t>per cartridge cost</t>
  </si>
  <si>
    <t>per piece cost</t>
  </si>
  <si>
    <t>Hayes</t>
  </si>
  <si>
    <t>Syringe piece--polycarb</t>
  </si>
  <si>
    <t>paid 10-3-2017 for 340 qty</t>
  </si>
  <si>
    <t>Cartridge bottom--PEEK</t>
  </si>
  <si>
    <t>Puck bottom</t>
  </si>
  <si>
    <t>Puck top--solid</t>
  </si>
  <si>
    <t>flat-bottomed plungers</t>
  </si>
  <si>
    <t>metal plunger insert</t>
  </si>
  <si>
    <t>Paid 11-30-2016 for  1600 qty</t>
  </si>
  <si>
    <t>Paid 11-30-2016 for  2000 qty</t>
  </si>
  <si>
    <t>manifold plate</t>
  </si>
  <si>
    <t>Paid 11-30-2016 for 390 qty</t>
  </si>
  <si>
    <t>Based on quantities shown in comments</t>
  </si>
  <si>
    <t>plunge valve</t>
  </si>
  <si>
    <t>paid 11-1-2017 for 300 qty</t>
  </si>
  <si>
    <t>Paid 5-17-2018 for 1000 qty</t>
  </si>
  <si>
    <t>Setup=$1750, ea piece $0.75</t>
  </si>
  <si>
    <t>M 2x6mm SS  Screws</t>
  </si>
  <si>
    <t>McMaster-Carr</t>
  </si>
  <si>
    <t>93395A138</t>
  </si>
  <si>
    <t>from  Preston 1-2018 BOM</t>
  </si>
  <si>
    <t>M4 X 0.7 Thread, 4mm Set Screws, Soft Nylon-Tip</t>
  </si>
  <si>
    <t>93285A210</t>
  </si>
  <si>
    <t>93395A201</t>
  </si>
  <si>
    <t>M3x8mm Screws (for pucks)</t>
  </si>
  <si>
    <t>M 2.5x10mm SS(316) Screws (for cartridge halves)</t>
  </si>
  <si>
    <t>1/16 x 3/8  18-8 SS Dowel Pins</t>
  </si>
  <si>
    <t>98105A051</t>
  </si>
  <si>
    <t>USA Sealing</t>
  </si>
  <si>
    <t>ZBIGE1X3</t>
  </si>
  <si>
    <t>ZBIGE1X6</t>
  </si>
  <si>
    <t>BULKE1X12</t>
  </si>
  <si>
    <t>BULKE1X16</t>
  </si>
  <si>
    <t>ZUSAE1X14</t>
  </si>
  <si>
    <t>Compression Spring GG-7   Rate 8.1 lbs/in</t>
  </si>
  <si>
    <t>Century Spring Corp.</t>
  </si>
  <si>
    <t>GG-7</t>
  </si>
  <si>
    <t>Compression Spring CIM0S0CA 01S  Rate, 1.44lb/in</t>
  </si>
  <si>
    <t xml:space="preserve">Lee Spring Corp. </t>
  </si>
  <si>
    <t>CIM020CA 01S</t>
  </si>
  <si>
    <t>Check valve ball, 1/8", EPDM</t>
  </si>
  <si>
    <t>Precision Plastic Ball Company</t>
  </si>
  <si>
    <t>1/8 EPDM 70 Duro</t>
  </si>
  <si>
    <t>CI 010BC 01S316</t>
  </si>
  <si>
    <t>USA Sealing EPDM 70 A</t>
  </si>
  <si>
    <t>ZBIGE1X25</t>
  </si>
  <si>
    <t>Assemble plunger inserts</t>
  </si>
  <si>
    <t>1X25mm (puck o-ring)</t>
  </si>
  <si>
    <t>Ordered 5000 for $2500</t>
  </si>
  <si>
    <t>Ordered 2500 for $2700</t>
  </si>
  <si>
    <t>Schmit Prototypes</t>
  </si>
  <si>
    <t>puck spacer (2mm OR 1.8mm)</t>
  </si>
  <si>
    <t>Total Parts:</t>
  </si>
  <si>
    <t>Labor:</t>
  </si>
  <si>
    <t>Cartridge assembly</t>
  </si>
  <si>
    <t>per hour production</t>
  </si>
  <si>
    <t>Time for 60 cartridges (Hrs)</t>
  </si>
  <si>
    <t>Cartridge dissassembly and clean</t>
  </si>
  <si>
    <t>Lyse-n-Go Cartridge Costs</t>
  </si>
  <si>
    <t>paid 4-13-2018 for 70 qty</t>
  </si>
  <si>
    <t>paid 4-13-2018 for 96 qty</t>
  </si>
  <si>
    <t>paid 4-13-2018 for 90 qty</t>
  </si>
  <si>
    <t>Paid 4-13-2018 for 66 qty</t>
  </si>
  <si>
    <t>paid 4-13-2018 for 102 qty</t>
  </si>
  <si>
    <t>Paid 4-13-2018 for 102 qty</t>
  </si>
  <si>
    <t>Puck top--L&amp;G</t>
  </si>
  <si>
    <t>paid 4-13-2018 for 110 qty</t>
  </si>
  <si>
    <t>Paid 4-13-2018 for 88 qty</t>
  </si>
  <si>
    <t>Paid 4-13-2018 for 75 qty</t>
  </si>
  <si>
    <t>bossed plunger</t>
  </si>
  <si>
    <t>Paid 11-30-2016 for 400 qty</t>
  </si>
  <si>
    <t>McMaster prices current as of April 11, 2019.</t>
  </si>
  <si>
    <t>1/16 x 1/2  18-8 SS Dowel Pins</t>
  </si>
  <si>
    <t>Pin-port insert</t>
  </si>
  <si>
    <t>M 2.5x16mm SS(316) Screws (for cartridge halves)</t>
  </si>
  <si>
    <t>1x2mm EPDM o-ring (side of puck top)</t>
  </si>
  <si>
    <t>BULKE1X2.5</t>
  </si>
  <si>
    <t>92290A065</t>
  </si>
  <si>
    <t>98105A052</t>
  </si>
  <si>
    <t>Instech</t>
  </si>
  <si>
    <t>PNP3F22-50</t>
  </si>
  <si>
    <t>1x3 mm 70 EPDM O-ring (plunge valve &amp; puck side)</t>
  </si>
  <si>
    <t>ZBIGE1X4</t>
  </si>
  <si>
    <t>Cartride wedge piece--polycarb</t>
  </si>
  <si>
    <t>92290A060</t>
  </si>
  <si>
    <t>ZBIGE1X15</t>
  </si>
  <si>
    <t>1X25mm EPDM 70 A (puck o-ring)</t>
  </si>
  <si>
    <t>Compression Spring 9.95 lbs/in</t>
  </si>
  <si>
    <t>Compression Spring 3.99 lb/in</t>
  </si>
  <si>
    <t>Check valve ball, 3/32", EPDM</t>
  </si>
  <si>
    <t>CI 008BC 01S316</t>
  </si>
  <si>
    <t>3/32 EPDM 70 Duro</t>
  </si>
  <si>
    <t xml:space="preserve">USA Sealing </t>
  </si>
  <si>
    <t>Ordered 5000 for $515(???)</t>
  </si>
  <si>
    <t>Ordered 5000 for $515 (???)</t>
  </si>
  <si>
    <t>Cartridge controller board</t>
  </si>
  <si>
    <t>Flex-connector</t>
  </si>
  <si>
    <t>cartridge heater board</t>
  </si>
  <si>
    <t>Cartridges per hour production</t>
  </si>
  <si>
    <t>1x6 mm 70 EPDM O-ring (3 plungers and 2 faces)</t>
  </si>
  <si>
    <t>1x12mm  70 EPDM O-ring (manifold plate)</t>
  </si>
  <si>
    <t>1x16mm 70 EPDM O-ring (manifold plate)</t>
  </si>
  <si>
    <t>1X14 mm 70 EPDM O-ring (cartridge face)</t>
  </si>
  <si>
    <t>1x2.5mm EPDM o-ring (wedge, syringe 1 w/cart bottom)</t>
  </si>
  <si>
    <t>ZB1GE1X2</t>
  </si>
  <si>
    <t>1x4mm 70 EPDM o-ring (wedge, syringe 1,3,4 &amp; cart top)</t>
  </si>
  <si>
    <t>1X6 70 EPDM o-ring (plunger o-rings; wedge, syringe 4 &amp; cart Bottom)</t>
  </si>
  <si>
    <t>1x12 mm 70 EPDM O-ring (manifold plate)</t>
  </si>
  <si>
    <t>1x15mm  70 EPDM O-ring (wedge and cart bottom)</t>
  </si>
  <si>
    <t>Minivalve</t>
  </si>
  <si>
    <t>DU020.001-154.01</t>
  </si>
  <si>
    <t>Metricscrews.us</t>
  </si>
  <si>
    <t>M2x6mm nickel wafer head mounting screws</t>
  </si>
  <si>
    <t>100221168rA (PO 1810813)</t>
  </si>
  <si>
    <t>San Francisco Circuits</t>
  </si>
  <si>
    <t>Pd 7-23-2018 for  60 qty</t>
  </si>
  <si>
    <t>10021166rC</t>
  </si>
  <si>
    <t>100221165rC</t>
  </si>
  <si>
    <t>#20138</t>
  </si>
  <si>
    <t>Gorilla Circuits / Indtec</t>
  </si>
  <si>
    <t>Circuits West / Indtec</t>
  </si>
  <si>
    <t>L&amp;G Labor:</t>
  </si>
  <si>
    <t>Pd Nov 2018 for 100 qty</t>
  </si>
  <si>
    <t>Pd Nov 2018 for 60 qty</t>
  </si>
  <si>
    <t>pieces:</t>
  </si>
  <si>
    <t>Duckbill washer 316 stainless--0.109 x 0.05 x 0.01/0.02</t>
  </si>
  <si>
    <t>90107A125</t>
  </si>
  <si>
    <t>Price for 50 = $8.98</t>
  </si>
  <si>
    <t>Duckbill valve (Fluorosilicone)</t>
  </si>
  <si>
    <t>EPDM gets too sticky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</si>
</sst>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4"/>
      <name val="Calibri"/>
      <family val="2"/>
      <scheme val="minor"/>
    </font>
    <font>
      <sz val="22"/>
      <color rgb="FFFF0000"/>
      <name val="Calibri (Body)_x0000_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44" fontId="0" fillId="0" borderId="0" xfId="1" applyFont="1"/>
    <xf numFmtId="0" fontId="3" fillId="0" borderId="2" xfId="0" applyFont="1" applyBorder="1"/>
    <xf numFmtId="0" fontId="4" fillId="0" borderId="2" xfId="0" applyFont="1" applyBorder="1"/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0" xfId="0" applyFill="1" applyAlignment="1">
      <alignment horizontal="right"/>
    </xf>
    <xf numFmtId="0" fontId="5" fillId="0" borderId="0" xfId="0" applyFont="1" applyAlignme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4" fontId="0" fillId="0" borderId="3" xfId="1" applyFont="1" applyBorder="1"/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2" xfId="0" applyFill="1" applyBorder="1"/>
    <xf numFmtId="0" fontId="6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8" xfId="0" applyFill="1" applyBorder="1"/>
    <xf numFmtId="0" fontId="0" fillId="2" borderId="5" xfId="0" applyFill="1" applyBorder="1"/>
    <xf numFmtId="0" fontId="0" fillId="2" borderId="9" xfId="0" applyFill="1" applyBorder="1"/>
    <xf numFmtId="0" fontId="0" fillId="2" borderId="7" xfId="0" applyFill="1" applyBorder="1"/>
    <xf numFmtId="0" fontId="0" fillId="3" borderId="6" xfId="0" applyFill="1" applyBorder="1"/>
    <xf numFmtId="0" fontId="6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44" fontId="7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987801</xdr:colOff>
      <xdr:row>16</xdr:row>
      <xdr:rowOff>80471</xdr:rowOff>
    </xdr:from>
    <xdr:ext cx="11725485" cy="159511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B0304A4-3E86-AA4F-960A-16E8116A8764}"/>
            </a:ext>
          </a:extLst>
        </xdr:cNvPr>
        <xdr:cNvSpPr/>
      </xdr:nvSpPr>
      <xdr:spPr>
        <a:xfrm rot="19648924">
          <a:off x="987801" y="3611071"/>
          <a:ext cx="11725485" cy="159511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0"/>
              <a:solidFill>
                <a:schemeClr val="bg2">
                  <a:alpha val="22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Confidential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1282700</xdr:colOff>
      <xdr:row>20</xdr:row>
      <xdr:rowOff>50800</xdr:rowOff>
    </xdr:from>
    <xdr:ext cx="11725485" cy="159511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2FEAF6D-90C1-F243-87ED-FC6C927DB146}"/>
            </a:ext>
          </a:extLst>
        </xdr:cNvPr>
        <xdr:cNvSpPr/>
      </xdr:nvSpPr>
      <xdr:spPr>
        <a:xfrm rot="19648924">
          <a:off x="1282700" y="4394200"/>
          <a:ext cx="11725485" cy="159511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0"/>
              <a:solidFill>
                <a:schemeClr val="bg2">
                  <a:alpha val="22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Confidential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DEA0-6C68-9248-A45E-69D53A80927C}">
  <sheetPr>
    <pageSetUpPr fitToPage="1"/>
  </sheetPr>
  <dimension ref="A1:H192"/>
  <sheetViews>
    <sheetView view="pageLayout" topLeftCell="B1" zoomScaleNormal="150" workbookViewId="0">
      <selection activeCell="C58" sqref="C58"/>
    </sheetView>
  </sheetViews>
  <sheetFormatPr baseColWidth="10" defaultRowHeight="16"/>
  <cols>
    <col min="1" max="1" width="44.1640625" customWidth="1"/>
    <col min="2" max="2" width="18.83203125" style="2" customWidth="1"/>
    <col min="3" max="3" width="28" customWidth="1"/>
    <col min="4" max="4" width="25.33203125" customWidth="1"/>
    <col min="5" max="5" width="16" customWidth="1"/>
    <col min="6" max="6" width="16.5" customWidth="1"/>
    <col min="7" max="7" width="41.1640625" customWidth="1"/>
    <col min="8" max="8" width="26.83203125" customWidth="1"/>
  </cols>
  <sheetData>
    <row r="1" spans="1:8" ht="29">
      <c r="A1" s="7" t="s">
        <v>0</v>
      </c>
    </row>
    <row r="3" spans="1:8" ht="24">
      <c r="A3" s="1" t="s">
        <v>19</v>
      </c>
    </row>
    <row r="4" spans="1:8" ht="17" thickBot="1">
      <c r="A4" s="3"/>
      <c r="B4" s="4" t="s">
        <v>2</v>
      </c>
      <c r="C4" s="3" t="s">
        <v>3</v>
      </c>
      <c r="D4" s="3"/>
      <c r="E4" s="4" t="s">
        <v>6</v>
      </c>
      <c r="F4" s="4" t="s">
        <v>5</v>
      </c>
      <c r="G4" s="4" t="s">
        <v>4</v>
      </c>
    </row>
    <row r="5" spans="1:8">
      <c r="A5" s="9" t="s">
        <v>1</v>
      </c>
      <c r="B5" s="10">
        <v>1</v>
      </c>
      <c r="C5" s="9" t="s">
        <v>7</v>
      </c>
      <c r="D5" s="9"/>
      <c r="E5" s="11">
        <v>25.33</v>
      </c>
      <c r="F5" s="11">
        <f t="shared" ref="F5:F14" si="0">E5*B5</f>
        <v>25.33</v>
      </c>
      <c r="G5" s="12" t="s">
        <v>67</v>
      </c>
      <c r="H5" s="9"/>
    </row>
    <row r="6" spans="1:8">
      <c r="A6" s="9" t="s">
        <v>8</v>
      </c>
      <c r="B6" s="10">
        <v>1</v>
      </c>
      <c r="C6" s="9" t="s">
        <v>7</v>
      </c>
      <c r="D6" s="9"/>
      <c r="E6" s="11">
        <v>106.61</v>
      </c>
      <c r="F6" s="11">
        <f t="shared" si="0"/>
        <v>106.61</v>
      </c>
      <c r="G6" s="12" t="s">
        <v>9</v>
      </c>
      <c r="H6" s="9"/>
    </row>
    <row r="7" spans="1:8">
      <c r="A7" s="9" t="s">
        <v>10</v>
      </c>
      <c r="B7" s="10">
        <v>1</v>
      </c>
      <c r="C7" s="9" t="s">
        <v>7</v>
      </c>
      <c r="D7" s="9"/>
      <c r="E7" s="11">
        <v>143.68</v>
      </c>
      <c r="F7" s="11">
        <f t="shared" si="0"/>
        <v>143.68</v>
      </c>
      <c r="G7" s="12" t="s">
        <v>9</v>
      </c>
      <c r="H7" s="9"/>
    </row>
    <row r="8" spans="1:8">
      <c r="A8" s="9" t="s">
        <v>11</v>
      </c>
      <c r="B8" s="10">
        <v>1</v>
      </c>
      <c r="C8" s="9" t="s">
        <v>7</v>
      </c>
      <c r="D8" s="9"/>
      <c r="E8" s="11">
        <v>158.81</v>
      </c>
      <c r="F8" s="11">
        <f t="shared" si="0"/>
        <v>158.81</v>
      </c>
      <c r="G8" s="12" t="s">
        <v>70</v>
      </c>
      <c r="H8" s="9"/>
    </row>
    <row r="9" spans="1:8">
      <c r="A9" s="9" t="s">
        <v>12</v>
      </c>
      <c r="B9" s="10">
        <v>1</v>
      </c>
      <c r="C9" s="9" t="s">
        <v>7</v>
      </c>
      <c r="D9" s="9"/>
      <c r="E9" s="11">
        <v>77.569999999999993</v>
      </c>
      <c r="F9" s="11">
        <f t="shared" si="0"/>
        <v>77.569999999999993</v>
      </c>
      <c r="G9" s="12" t="s">
        <v>9</v>
      </c>
      <c r="H9" s="9"/>
    </row>
    <row r="10" spans="1:8">
      <c r="A10" s="9" t="s">
        <v>58</v>
      </c>
      <c r="B10" s="10">
        <v>1</v>
      </c>
      <c r="C10" s="9" t="s">
        <v>57</v>
      </c>
      <c r="D10" s="9"/>
      <c r="E10" s="11">
        <v>2.74</v>
      </c>
      <c r="F10" s="11">
        <f t="shared" si="0"/>
        <v>2.74</v>
      </c>
      <c r="G10" s="12" t="s">
        <v>22</v>
      </c>
      <c r="H10" s="12" t="s">
        <v>23</v>
      </c>
    </row>
    <row r="11" spans="1:8">
      <c r="A11" s="9" t="s">
        <v>13</v>
      </c>
      <c r="B11" s="10">
        <v>3</v>
      </c>
      <c r="C11" s="9" t="s">
        <v>7</v>
      </c>
      <c r="D11" s="9"/>
      <c r="E11" s="11">
        <v>4.8499999999999996</v>
      </c>
      <c r="F11" s="11">
        <f t="shared" si="0"/>
        <v>14.549999999999999</v>
      </c>
      <c r="G11" s="12" t="s">
        <v>15</v>
      </c>
      <c r="H11" s="9"/>
    </row>
    <row r="12" spans="1:8">
      <c r="A12" s="9" t="s">
        <v>14</v>
      </c>
      <c r="B12" s="10">
        <v>3</v>
      </c>
      <c r="C12" s="9" t="s">
        <v>7</v>
      </c>
      <c r="D12" s="9"/>
      <c r="E12" s="11">
        <v>5.9</v>
      </c>
      <c r="F12" s="11">
        <f t="shared" si="0"/>
        <v>17.700000000000003</v>
      </c>
      <c r="G12" s="12" t="s">
        <v>16</v>
      </c>
      <c r="H12" s="9"/>
    </row>
    <row r="13" spans="1:8">
      <c r="A13" s="9" t="s">
        <v>17</v>
      </c>
      <c r="B13" s="10">
        <v>1</v>
      </c>
      <c r="C13" s="9" t="s">
        <v>7</v>
      </c>
      <c r="D13" s="9"/>
      <c r="E13" s="11">
        <v>42.08</v>
      </c>
      <c r="F13" s="11">
        <f t="shared" si="0"/>
        <v>42.08</v>
      </c>
      <c r="G13" s="12" t="s">
        <v>18</v>
      </c>
      <c r="H13" s="9"/>
    </row>
    <row r="14" spans="1:8">
      <c r="A14" s="9" t="s">
        <v>20</v>
      </c>
      <c r="B14" s="10">
        <v>1</v>
      </c>
      <c r="C14" s="9" t="s">
        <v>7</v>
      </c>
      <c r="D14" s="9"/>
      <c r="E14" s="11">
        <v>14.7</v>
      </c>
      <c r="F14" s="11">
        <f t="shared" si="0"/>
        <v>14.7</v>
      </c>
      <c r="G14" s="12" t="s">
        <v>21</v>
      </c>
      <c r="H14" s="9"/>
    </row>
    <row r="15" spans="1:8">
      <c r="A15" s="9"/>
      <c r="B15" s="10"/>
      <c r="C15" s="9"/>
      <c r="D15" s="9"/>
      <c r="E15" s="11"/>
      <c r="F15" s="11"/>
      <c r="G15" s="12"/>
      <c r="H15" s="9"/>
    </row>
    <row r="16" spans="1:8">
      <c r="A16" s="9" t="s">
        <v>24</v>
      </c>
      <c r="B16" s="10">
        <v>10</v>
      </c>
      <c r="C16" s="9" t="s">
        <v>25</v>
      </c>
      <c r="D16" s="9" t="s">
        <v>26</v>
      </c>
      <c r="E16" s="11">
        <v>0.4</v>
      </c>
      <c r="F16" s="11">
        <f>E16*B16</f>
        <v>4</v>
      </c>
      <c r="G16" s="5" t="s">
        <v>78</v>
      </c>
      <c r="H16" s="9"/>
    </row>
    <row r="17" spans="1:8">
      <c r="A17" s="9" t="s">
        <v>28</v>
      </c>
      <c r="B17" s="10">
        <v>2</v>
      </c>
      <c r="C17" s="9" t="s">
        <v>25</v>
      </c>
      <c r="D17" s="9" t="s">
        <v>29</v>
      </c>
      <c r="E17" s="11">
        <v>2.2999999999999998</v>
      </c>
      <c r="F17" s="11">
        <f>E17*B17</f>
        <v>4.5999999999999996</v>
      </c>
      <c r="G17" s="12"/>
      <c r="H17" s="9"/>
    </row>
    <row r="18" spans="1:8">
      <c r="A18" s="9" t="s">
        <v>32</v>
      </c>
      <c r="B18" s="10">
        <v>2</v>
      </c>
      <c r="C18" s="9" t="s">
        <v>25</v>
      </c>
      <c r="D18" s="9" t="s">
        <v>91</v>
      </c>
      <c r="E18" s="11">
        <v>0.12</v>
      </c>
      <c r="F18" s="11">
        <f>E18*B18</f>
        <v>0.24</v>
      </c>
      <c r="G18" s="12"/>
      <c r="H18" s="9"/>
    </row>
    <row r="19" spans="1:8">
      <c r="A19" s="9" t="s">
        <v>31</v>
      </c>
      <c r="B19" s="10">
        <v>4</v>
      </c>
      <c r="C19" s="9" t="s">
        <v>25</v>
      </c>
      <c r="D19" s="9" t="s">
        <v>30</v>
      </c>
      <c r="E19" s="11">
        <v>0.12</v>
      </c>
      <c r="F19" s="11">
        <f>E19*B19</f>
        <v>0.48</v>
      </c>
      <c r="G19" s="12"/>
      <c r="H19" s="9"/>
    </row>
    <row r="20" spans="1:8">
      <c r="A20" s="9" t="s">
        <v>33</v>
      </c>
      <c r="B20" s="10">
        <v>2</v>
      </c>
      <c r="C20" s="9" t="s">
        <v>25</v>
      </c>
      <c r="D20" s="9" t="s">
        <v>34</v>
      </c>
      <c r="E20" s="11">
        <v>1.84</v>
      </c>
      <c r="F20" s="11">
        <f>E20*B20</f>
        <v>3.68</v>
      </c>
      <c r="G20" s="12"/>
      <c r="H20" s="9"/>
    </row>
    <row r="21" spans="1:8">
      <c r="E21" s="6"/>
      <c r="F21" s="6"/>
      <c r="G21" s="5"/>
    </row>
    <row r="22" spans="1:8">
      <c r="A22" t="s">
        <v>88</v>
      </c>
      <c r="B22" s="2">
        <v>8</v>
      </c>
      <c r="C22" t="s">
        <v>35</v>
      </c>
      <c r="D22" t="s">
        <v>36</v>
      </c>
      <c r="E22" s="6">
        <v>0.01</v>
      </c>
      <c r="F22" s="6">
        <f t="shared" ref="F22:F27" si="1">E22*B22</f>
        <v>0.08</v>
      </c>
      <c r="G22" s="5" t="s">
        <v>27</v>
      </c>
    </row>
    <row r="23" spans="1:8">
      <c r="A23" t="s">
        <v>106</v>
      </c>
      <c r="B23" s="2">
        <v>5</v>
      </c>
      <c r="C23" t="s">
        <v>35</v>
      </c>
      <c r="D23" t="s">
        <v>37</v>
      </c>
      <c r="E23" s="6">
        <v>0.01</v>
      </c>
      <c r="F23" s="6">
        <f t="shared" si="1"/>
        <v>0.05</v>
      </c>
      <c r="G23" s="5" t="s">
        <v>27</v>
      </c>
    </row>
    <row r="24" spans="1:8">
      <c r="A24" t="s">
        <v>107</v>
      </c>
      <c r="B24" s="2">
        <v>1</v>
      </c>
      <c r="C24" t="s">
        <v>35</v>
      </c>
      <c r="D24" t="s">
        <v>38</v>
      </c>
      <c r="E24" s="6">
        <v>0.05</v>
      </c>
      <c r="F24" s="6">
        <f t="shared" si="1"/>
        <v>0.05</v>
      </c>
      <c r="G24" s="5" t="s">
        <v>27</v>
      </c>
    </row>
    <row r="25" spans="1:8">
      <c r="A25" t="s">
        <v>109</v>
      </c>
      <c r="B25" s="2">
        <v>1</v>
      </c>
      <c r="C25" t="s">
        <v>35</v>
      </c>
      <c r="D25" t="s">
        <v>40</v>
      </c>
      <c r="E25" s="6">
        <v>0.02</v>
      </c>
      <c r="F25" s="6">
        <f t="shared" si="1"/>
        <v>0.02</v>
      </c>
      <c r="G25" s="5" t="s">
        <v>27</v>
      </c>
    </row>
    <row r="26" spans="1:8">
      <c r="A26" t="s">
        <v>108</v>
      </c>
      <c r="B26" s="2">
        <v>1</v>
      </c>
      <c r="C26" t="s">
        <v>35</v>
      </c>
      <c r="D26" t="s">
        <v>39</v>
      </c>
      <c r="E26" s="6">
        <v>0.03</v>
      </c>
      <c r="F26" s="6">
        <f t="shared" si="1"/>
        <v>0.03</v>
      </c>
      <c r="G26" s="5" t="s">
        <v>27</v>
      </c>
    </row>
    <row r="27" spans="1:8">
      <c r="A27" t="s">
        <v>54</v>
      </c>
      <c r="B27" s="2">
        <v>1</v>
      </c>
      <c r="C27" t="s">
        <v>51</v>
      </c>
      <c r="D27" t="s">
        <v>52</v>
      </c>
      <c r="E27" s="6">
        <v>0.16</v>
      </c>
      <c r="F27" s="6">
        <f t="shared" si="1"/>
        <v>0.16</v>
      </c>
      <c r="G27" s="5" t="s">
        <v>27</v>
      </c>
    </row>
    <row r="28" spans="1:8">
      <c r="E28" s="6"/>
      <c r="F28" s="6"/>
      <c r="G28" s="5"/>
    </row>
    <row r="29" spans="1:8">
      <c r="A29" t="s">
        <v>41</v>
      </c>
      <c r="B29" s="2">
        <v>1</v>
      </c>
      <c r="C29" t="s">
        <v>42</v>
      </c>
      <c r="D29" t="s">
        <v>43</v>
      </c>
      <c r="E29" s="6">
        <v>0.5</v>
      </c>
      <c r="F29" s="6">
        <f>E29*B29</f>
        <v>0.5</v>
      </c>
      <c r="G29" s="5" t="s">
        <v>55</v>
      </c>
    </row>
    <row r="30" spans="1:8">
      <c r="A30" t="s">
        <v>44</v>
      </c>
      <c r="B30" s="2">
        <v>1</v>
      </c>
      <c r="C30" t="s">
        <v>45</v>
      </c>
      <c r="D30" t="s">
        <v>46</v>
      </c>
      <c r="E30" s="6">
        <v>0.1</v>
      </c>
      <c r="F30" s="6">
        <f>E30*B30</f>
        <v>0.1</v>
      </c>
      <c r="G30" s="5" t="s">
        <v>101</v>
      </c>
    </row>
    <row r="31" spans="1:8">
      <c r="A31" t="s">
        <v>47</v>
      </c>
      <c r="B31" s="2">
        <v>2</v>
      </c>
      <c r="C31" t="s">
        <v>48</v>
      </c>
      <c r="D31" t="s">
        <v>49</v>
      </c>
      <c r="E31" s="6">
        <v>0.36</v>
      </c>
      <c r="F31" s="6">
        <f>E31*B31</f>
        <v>0.72</v>
      </c>
      <c r="G31" s="5" t="s">
        <v>56</v>
      </c>
    </row>
    <row r="32" spans="1:8">
      <c r="E32" s="6"/>
      <c r="F32" s="6">
        <f>E32*B32</f>
        <v>0</v>
      </c>
      <c r="G32" s="5"/>
    </row>
    <row r="33" spans="1:7">
      <c r="A33" t="s">
        <v>53</v>
      </c>
      <c r="B33" s="2">
        <v>3</v>
      </c>
      <c r="C33" t="s">
        <v>7</v>
      </c>
      <c r="E33">
        <v>1.19</v>
      </c>
      <c r="F33" s="6">
        <f>E33*B33</f>
        <v>3.57</v>
      </c>
      <c r="G33" s="5" t="s">
        <v>16</v>
      </c>
    </row>
    <row r="34" spans="1:7">
      <c r="F34" s="6"/>
      <c r="G34" s="5"/>
    </row>
    <row r="35" spans="1:7">
      <c r="A35" t="s">
        <v>102</v>
      </c>
      <c r="B35" s="2">
        <v>1</v>
      </c>
      <c r="C35" t="s">
        <v>127</v>
      </c>
      <c r="D35" t="s">
        <v>124</v>
      </c>
      <c r="E35" s="6">
        <v>55.13</v>
      </c>
      <c r="F35" s="6">
        <f t="shared" ref="F35:F36" si="2">E35*B35</f>
        <v>55.13</v>
      </c>
      <c r="G35" s="5" t="s">
        <v>129</v>
      </c>
    </row>
    <row r="36" spans="1:7" ht="17" thickBot="1">
      <c r="A36" s="14" t="s">
        <v>119</v>
      </c>
      <c r="B36" s="15">
        <v>2</v>
      </c>
      <c r="C36" s="14" t="s">
        <v>118</v>
      </c>
      <c r="D36" s="16" t="s">
        <v>125</v>
      </c>
      <c r="E36" s="17">
        <v>0.33</v>
      </c>
      <c r="F36" s="17">
        <f t="shared" si="2"/>
        <v>0.66</v>
      </c>
      <c r="G36" s="18"/>
    </row>
    <row r="37" spans="1:7">
      <c r="F37" s="6"/>
      <c r="G37" s="5"/>
    </row>
    <row r="38" spans="1:7" ht="17" thickBot="1">
      <c r="A38" s="19" t="s">
        <v>131</v>
      </c>
      <c r="B38" s="4">
        <f>SUM(B5:B36)</f>
        <v>61</v>
      </c>
      <c r="C38" s="3"/>
      <c r="D38" s="3"/>
      <c r="E38" s="34" t="s">
        <v>59</v>
      </c>
      <c r="F38" s="34">
        <f>SUM(F5:F37)</f>
        <v>677.84</v>
      </c>
      <c r="G38" s="19"/>
    </row>
    <row r="39" spans="1:7">
      <c r="E39" s="6"/>
      <c r="F39" s="6"/>
      <c r="G39" s="5"/>
    </row>
    <row r="40" spans="1:7" ht="17" thickBot="1">
      <c r="A40" s="27" t="s">
        <v>60</v>
      </c>
      <c r="B40" s="28" t="s">
        <v>105</v>
      </c>
      <c r="C40" s="29" t="s">
        <v>63</v>
      </c>
      <c r="E40" s="6"/>
      <c r="F40" s="5"/>
    </row>
    <row r="41" spans="1:7">
      <c r="A41" s="30" t="s">
        <v>61</v>
      </c>
      <c r="B41" s="31">
        <v>2</v>
      </c>
      <c r="C41" s="31">
        <f>60/B41</f>
        <v>30</v>
      </c>
      <c r="E41" s="6"/>
      <c r="F41" s="5"/>
    </row>
    <row r="42" spans="1:7">
      <c r="A42" s="32" t="s">
        <v>64</v>
      </c>
      <c r="B42" s="33">
        <v>3</v>
      </c>
      <c r="C42" s="33">
        <f>60/B42</f>
        <v>20</v>
      </c>
    </row>
    <row r="43" spans="1:7">
      <c r="F43" s="6"/>
      <c r="G43" s="5"/>
    </row>
    <row r="44" spans="1:7">
      <c r="F44" s="6"/>
      <c r="G44" s="5"/>
    </row>
    <row r="45" spans="1:7">
      <c r="F45" s="6"/>
      <c r="G45" s="5"/>
    </row>
    <row r="46" spans="1:7">
      <c r="F46" s="6"/>
      <c r="G46" s="5"/>
    </row>
    <row r="47" spans="1:7">
      <c r="F47" s="6"/>
      <c r="G47" s="5"/>
    </row>
    <row r="48" spans="1:7">
      <c r="F48" s="6"/>
      <c r="G48" s="5"/>
    </row>
    <row r="49" spans="6:7">
      <c r="F49" s="6"/>
      <c r="G49" s="5"/>
    </row>
    <row r="50" spans="6:7">
      <c r="F50" s="6"/>
      <c r="G50" s="5"/>
    </row>
    <row r="51" spans="6:7">
      <c r="F51" s="6"/>
      <c r="G51" s="5"/>
    </row>
    <row r="52" spans="6:7">
      <c r="F52" s="6"/>
      <c r="G52" s="5"/>
    </row>
    <row r="53" spans="6:7">
      <c r="G53" s="5"/>
    </row>
    <row r="54" spans="6:7">
      <c r="F54" s="6"/>
      <c r="G54" s="5"/>
    </row>
    <row r="55" spans="6:7">
      <c r="F55" s="6"/>
      <c r="G55" s="5"/>
    </row>
    <row r="56" spans="6:7">
      <c r="F56" s="6"/>
      <c r="G56" s="5"/>
    </row>
    <row r="57" spans="6:7">
      <c r="F57" s="6"/>
      <c r="G57" s="5"/>
    </row>
    <row r="58" spans="6:7">
      <c r="F58" s="6"/>
      <c r="G58" s="5"/>
    </row>
    <row r="59" spans="6:7">
      <c r="F59" s="6"/>
      <c r="G59" s="5"/>
    </row>
    <row r="60" spans="6:7">
      <c r="F60" s="6"/>
      <c r="G60" s="5"/>
    </row>
    <row r="61" spans="6:7">
      <c r="F61" s="6"/>
      <c r="G61" s="5"/>
    </row>
    <row r="62" spans="6:7">
      <c r="F62" s="6"/>
      <c r="G62" s="5"/>
    </row>
    <row r="63" spans="6:7">
      <c r="F63" s="6"/>
      <c r="G63" s="5"/>
    </row>
    <row r="64" spans="6:7">
      <c r="F64" s="6"/>
      <c r="G64" s="5"/>
    </row>
    <row r="65" spans="6:7">
      <c r="F65" s="6"/>
      <c r="G65" s="5"/>
    </row>
    <row r="66" spans="6:7">
      <c r="F66" s="6"/>
      <c r="G66" s="5"/>
    </row>
    <row r="67" spans="6:7">
      <c r="F67" s="6"/>
      <c r="G67" s="5"/>
    </row>
    <row r="68" spans="6:7">
      <c r="F68" s="6"/>
      <c r="G68" s="5"/>
    </row>
    <row r="69" spans="6:7">
      <c r="F69" s="6"/>
      <c r="G69" s="5"/>
    </row>
    <row r="70" spans="6:7">
      <c r="F70" s="6"/>
      <c r="G70" s="5"/>
    </row>
    <row r="71" spans="6:7">
      <c r="F71" s="6"/>
      <c r="G71" s="5"/>
    </row>
    <row r="72" spans="6:7">
      <c r="F72" s="6"/>
      <c r="G72" s="5"/>
    </row>
    <row r="73" spans="6:7">
      <c r="F73" s="6"/>
      <c r="G73" s="5"/>
    </row>
    <row r="74" spans="6:7">
      <c r="F74" s="6"/>
      <c r="G74" s="5"/>
    </row>
    <row r="75" spans="6:7">
      <c r="F75" s="6"/>
      <c r="G75" s="5"/>
    </row>
    <row r="76" spans="6:7">
      <c r="F76" s="6"/>
      <c r="G76" s="5"/>
    </row>
    <row r="77" spans="6:7">
      <c r="F77" s="6"/>
      <c r="G77" s="5"/>
    </row>
    <row r="78" spans="6:7">
      <c r="F78" s="6"/>
      <c r="G78" s="5"/>
    </row>
    <row r="79" spans="6:7">
      <c r="F79" s="6"/>
      <c r="G79" s="5"/>
    </row>
    <row r="80" spans="6:7">
      <c r="F80" s="6"/>
      <c r="G80" s="5"/>
    </row>
    <row r="81" spans="6:7">
      <c r="F81" s="6"/>
      <c r="G81" s="5"/>
    </row>
    <row r="82" spans="6:7">
      <c r="F82" s="6"/>
      <c r="G82" s="5"/>
    </row>
    <row r="83" spans="6:7">
      <c r="F83" s="6"/>
      <c r="G83" s="5"/>
    </row>
    <row r="84" spans="6:7">
      <c r="F84" s="6"/>
      <c r="G84" s="5"/>
    </row>
    <row r="85" spans="6:7">
      <c r="F85" s="6"/>
      <c r="G85" s="5"/>
    </row>
    <row r="86" spans="6:7">
      <c r="F86" s="6"/>
      <c r="G86" s="5"/>
    </row>
    <row r="87" spans="6:7">
      <c r="F87" s="6"/>
      <c r="G87" s="5"/>
    </row>
    <row r="88" spans="6:7">
      <c r="F88" s="6"/>
      <c r="G88" s="5"/>
    </row>
    <row r="89" spans="6:7">
      <c r="F89" s="6"/>
      <c r="G89" s="5"/>
    </row>
    <row r="90" spans="6:7">
      <c r="F90" s="6"/>
      <c r="G90" s="5"/>
    </row>
    <row r="91" spans="6:7">
      <c r="F91" s="6"/>
      <c r="G91" s="5"/>
    </row>
    <row r="92" spans="6:7">
      <c r="F92" s="6"/>
      <c r="G92" s="5"/>
    </row>
    <row r="93" spans="6:7">
      <c r="F93" s="6"/>
      <c r="G93" s="5"/>
    </row>
    <row r="94" spans="6:7">
      <c r="F94" s="6"/>
      <c r="G94" s="5"/>
    </row>
    <row r="95" spans="6:7">
      <c r="F95" s="6"/>
      <c r="G95" s="5"/>
    </row>
    <row r="96" spans="6:7">
      <c r="F96" s="6"/>
      <c r="G96" s="5"/>
    </row>
    <row r="97" spans="6:7">
      <c r="F97" s="6"/>
      <c r="G97" s="5"/>
    </row>
    <row r="98" spans="6:7">
      <c r="F98" s="6"/>
      <c r="G98" s="5"/>
    </row>
    <row r="99" spans="6:7">
      <c r="F99" s="6"/>
      <c r="G99" s="5"/>
    </row>
    <row r="100" spans="6:7">
      <c r="F100" s="6"/>
      <c r="G100" s="5"/>
    </row>
    <row r="101" spans="6:7">
      <c r="F101" s="6"/>
      <c r="G101" s="5"/>
    </row>
    <row r="102" spans="6:7">
      <c r="F102" s="6"/>
      <c r="G102" s="5"/>
    </row>
    <row r="103" spans="6:7">
      <c r="F103" s="6"/>
      <c r="G103" s="5"/>
    </row>
    <row r="104" spans="6:7">
      <c r="F104" s="6"/>
      <c r="G104" s="5"/>
    </row>
    <row r="105" spans="6:7">
      <c r="F105" s="6"/>
      <c r="G105" s="5"/>
    </row>
    <row r="106" spans="6:7">
      <c r="F106" s="6"/>
      <c r="G106" s="5"/>
    </row>
    <row r="107" spans="6:7">
      <c r="F107" s="6"/>
      <c r="G107" s="5"/>
    </row>
    <row r="108" spans="6:7">
      <c r="F108" s="6"/>
      <c r="G108" s="5"/>
    </row>
    <row r="109" spans="6:7">
      <c r="F109" s="6"/>
      <c r="G109" s="5"/>
    </row>
    <row r="110" spans="6:7">
      <c r="F110" s="6"/>
      <c r="G110" s="5"/>
    </row>
    <row r="111" spans="6:7">
      <c r="F111" s="6"/>
      <c r="G111" s="5"/>
    </row>
    <row r="112" spans="6:7">
      <c r="F112" s="6"/>
      <c r="G112" s="5"/>
    </row>
    <row r="113" spans="6:7">
      <c r="F113" s="6"/>
      <c r="G113" s="5"/>
    </row>
    <row r="114" spans="6:7">
      <c r="F114" s="6"/>
      <c r="G114" s="5"/>
    </row>
    <row r="115" spans="6:7">
      <c r="F115" s="6"/>
      <c r="G115" s="5"/>
    </row>
    <row r="116" spans="6:7">
      <c r="F116" s="6"/>
      <c r="G116" s="5"/>
    </row>
    <row r="117" spans="6:7">
      <c r="F117" s="6"/>
      <c r="G117" s="5"/>
    </row>
    <row r="118" spans="6:7">
      <c r="F118" s="6"/>
      <c r="G118" s="5"/>
    </row>
    <row r="119" spans="6:7">
      <c r="F119" s="6"/>
      <c r="G119" s="5"/>
    </row>
    <row r="120" spans="6:7">
      <c r="F120" s="6"/>
      <c r="G120" s="5"/>
    </row>
    <row r="121" spans="6:7">
      <c r="F121" s="6"/>
      <c r="G121" s="5"/>
    </row>
    <row r="122" spans="6:7">
      <c r="F122" s="6"/>
      <c r="G122" s="5"/>
    </row>
    <row r="123" spans="6:7">
      <c r="F123" s="6"/>
      <c r="G123" s="5"/>
    </row>
    <row r="124" spans="6:7">
      <c r="F124" s="6"/>
      <c r="G124" s="5"/>
    </row>
    <row r="125" spans="6:7">
      <c r="F125" s="6"/>
      <c r="G125" s="5"/>
    </row>
    <row r="126" spans="6:7">
      <c r="F126" s="6"/>
      <c r="G126" s="5"/>
    </row>
    <row r="127" spans="6:7">
      <c r="F127" s="6"/>
      <c r="G127" s="5"/>
    </row>
    <row r="128" spans="6:7">
      <c r="F128" s="6"/>
      <c r="G128" s="5"/>
    </row>
    <row r="129" spans="6:7">
      <c r="F129" s="6"/>
      <c r="G129" s="5"/>
    </row>
    <row r="130" spans="6:7">
      <c r="F130" s="6"/>
      <c r="G130" s="5"/>
    </row>
    <row r="131" spans="6:7">
      <c r="F131" s="6"/>
      <c r="G131" s="5"/>
    </row>
    <row r="132" spans="6:7">
      <c r="F132" s="6"/>
      <c r="G132" s="5"/>
    </row>
    <row r="133" spans="6:7">
      <c r="F133" s="6"/>
      <c r="G133" s="5"/>
    </row>
    <row r="134" spans="6:7">
      <c r="F134" s="6"/>
      <c r="G134" s="5"/>
    </row>
    <row r="135" spans="6:7">
      <c r="F135" s="6"/>
      <c r="G135" s="5"/>
    </row>
    <row r="136" spans="6:7">
      <c r="F136" s="6"/>
      <c r="G136" s="5"/>
    </row>
    <row r="137" spans="6:7">
      <c r="F137" s="6"/>
      <c r="G137" s="5"/>
    </row>
    <row r="138" spans="6:7">
      <c r="F138" s="6"/>
      <c r="G138" s="5"/>
    </row>
    <row r="139" spans="6:7">
      <c r="F139" s="6"/>
      <c r="G139" s="5"/>
    </row>
    <row r="140" spans="6:7">
      <c r="F140" s="6"/>
      <c r="G140" s="5"/>
    </row>
    <row r="141" spans="6:7">
      <c r="F141" s="6"/>
      <c r="G141" s="5"/>
    </row>
    <row r="142" spans="6:7">
      <c r="F142" s="6"/>
      <c r="G142" s="5"/>
    </row>
    <row r="143" spans="6:7">
      <c r="F143" s="6"/>
      <c r="G143" s="5"/>
    </row>
    <row r="144" spans="6:7">
      <c r="F144" s="6"/>
      <c r="G144" s="5"/>
    </row>
    <row r="145" spans="6:7">
      <c r="F145" s="6"/>
      <c r="G145" s="5"/>
    </row>
    <row r="146" spans="6:7">
      <c r="F146" s="6"/>
      <c r="G146" s="5"/>
    </row>
    <row r="147" spans="6:7">
      <c r="F147" s="6"/>
      <c r="G147" s="5"/>
    </row>
    <row r="148" spans="6:7">
      <c r="F148" s="6"/>
      <c r="G148" s="5"/>
    </row>
    <row r="149" spans="6:7">
      <c r="F149" s="6"/>
      <c r="G149" s="5"/>
    </row>
    <row r="150" spans="6:7">
      <c r="F150" s="6"/>
      <c r="G150" s="5"/>
    </row>
    <row r="151" spans="6:7">
      <c r="F151" s="6"/>
      <c r="G151" s="5"/>
    </row>
    <row r="152" spans="6:7">
      <c r="F152" s="6"/>
      <c r="G152" s="5"/>
    </row>
    <row r="153" spans="6:7">
      <c r="F153" s="6"/>
      <c r="G153" s="5"/>
    </row>
    <row r="154" spans="6:7">
      <c r="F154" s="6"/>
      <c r="G154" s="5"/>
    </row>
    <row r="155" spans="6:7">
      <c r="F155" s="6"/>
      <c r="G155" s="5"/>
    </row>
    <row r="156" spans="6:7">
      <c r="F156" s="6"/>
      <c r="G156" s="5"/>
    </row>
    <row r="157" spans="6:7">
      <c r="F157" s="6"/>
      <c r="G157" s="5"/>
    </row>
    <row r="158" spans="6:7">
      <c r="F158" s="6"/>
      <c r="G158" s="5"/>
    </row>
    <row r="159" spans="6:7">
      <c r="F159" s="6"/>
      <c r="G159" s="5"/>
    </row>
    <row r="160" spans="6:7">
      <c r="F160" s="6"/>
      <c r="G160" s="5"/>
    </row>
    <row r="161" spans="6:7">
      <c r="F161" s="6"/>
      <c r="G161" s="5"/>
    </row>
    <row r="162" spans="6:7">
      <c r="F162" s="6"/>
      <c r="G162" s="5"/>
    </row>
    <row r="163" spans="6:7">
      <c r="F163" s="6"/>
      <c r="G163" s="5"/>
    </row>
    <row r="164" spans="6:7">
      <c r="F164" s="6"/>
      <c r="G164" s="5"/>
    </row>
    <row r="165" spans="6:7">
      <c r="F165" s="6"/>
      <c r="G165" s="5"/>
    </row>
    <row r="166" spans="6:7">
      <c r="F166" s="6"/>
      <c r="G166" s="5"/>
    </row>
    <row r="167" spans="6:7">
      <c r="F167" s="6"/>
      <c r="G167" s="5"/>
    </row>
    <row r="168" spans="6:7">
      <c r="F168" s="6"/>
      <c r="G168" s="5"/>
    </row>
    <row r="169" spans="6:7">
      <c r="F169" s="6"/>
      <c r="G169" s="5"/>
    </row>
    <row r="170" spans="6:7">
      <c r="F170" s="6"/>
      <c r="G170" s="5"/>
    </row>
    <row r="171" spans="6:7">
      <c r="F171" s="6"/>
      <c r="G171" s="5"/>
    </row>
    <row r="172" spans="6:7">
      <c r="F172" s="6"/>
      <c r="G172" s="5"/>
    </row>
    <row r="173" spans="6:7">
      <c r="F173" s="6"/>
      <c r="G173" s="5"/>
    </row>
    <row r="174" spans="6:7">
      <c r="F174" s="6"/>
      <c r="G174" s="5"/>
    </row>
    <row r="175" spans="6:7">
      <c r="F175" s="6"/>
      <c r="G175" s="5"/>
    </row>
    <row r="176" spans="6:7">
      <c r="F176" s="6"/>
      <c r="G176" s="5"/>
    </row>
    <row r="177" spans="6:7">
      <c r="F177" s="6"/>
      <c r="G177" s="5"/>
    </row>
    <row r="178" spans="6:7">
      <c r="F178" s="6"/>
      <c r="G178" s="5"/>
    </row>
    <row r="179" spans="6:7">
      <c r="F179" s="6"/>
      <c r="G179" s="5"/>
    </row>
    <row r="180" spans="6:7">
      <c r="F180" s="6"/>
      <c r="G180" s="5"/>
    </row>
    <row r="181" spans="6:7">
      <c r="F181" s="6"/>
      <c r="G181" s="5"/>
    </row>
    <row r="182" spans="6:7">
      <c r="F182" s="6"/>
      <c r="G182" s="5"/>
    </row>
    <row r="183" spans="6:7">
      <c r="F183" s="6"/>
      <c r="G183" s="5"/>
    </row>
    <row r="184" spans="6:7">
      <c r="F184" s="6"/>
      <c r="G184" s="5"/>
    </row>
    <row r="185" spans="6:7">
      <c r="G185" s="5"/>
    </row>
    <row r="186" spans="6:7">
      <c r="G186" s="5"/>
    </row>
    <row r="187" spans="6:7">
      <c r="G187" s="5"/>
    </row>
    <row r="188" spans="6:7">
      <c r="G188" s="5"/>
    </row>
    <row r="189" spans="6:7">
      <c r="G189" s="5"/>
    </row>
    <row r="190" spans="6:7">
      <c r="G190" s="5"/>
    </row>
    <row r="191" spans="6:7">
      <c r="G191" s="5"/>
    </row>
    <row r="192" spans="6:7">
      <c r="G192" s="5"/>
    </row>
  </sheetData>
  <pageMargins left="0.7" right="0.7" top="0.75" bottom="0.75" header="0.3" footer="0.3"/>
  <pageSetup paperSize="3" scale="86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280B-8F61-3548-B078-92654CDCC01D}">
  <sheetPr>
    <pageSetUpPr fitToPage="1"/>
  </sheetPr>
  <dimension ref="A1:H52"/>
  <sheetViews>
    <sheetView tabSelected="1" zoomScale="140" zoomScaleNormal="140" workbookViewId="0">
      <selection activeCell="G41" sqref="G41"/>
    </sheetView>
  </sheetViews>
  <sheetFormatPr baseColWidth="10" defaultRowHeight="16"/>
  <cols>
    <col min="1" max="1" width="60.1640625" customWidth="1"/>
    <col min="2" max="2" width="15.83203125" customWidth="1"/>
    <col min="3" max="3" width="30" customWidth="1"/>
    <col min="4" max="4" width="23.83203125" customWidth="1"/>
    <col min="5" max="5" width="16.6640625" customWidth="1"/>
    <col min="6" max="6" width="18.33203125" customWidth="1"/>
    <col min="7" max="7" width="32.5" customWidth="1"/>
    <col min="8" max="8" width="31.1640625" customWidth="1"/>
  </cols>
  <sheetData>
    <row r="1" spans="1:8" ht="29">
      <c r="A1" s="8" t="s">
        <v>65</v>
      </c>
      <c r="B1" s="2"/>
    </row>
    <row r="2" spans="1:8">
      <c r="B2" s="2"/>
      <c r="E2" t="s">
        <v>78</v>
      </c>
    </row>
    <row r="3" spans="1:8" ht="24">
      <c r="A3" s="1" t="s">
        <v>19</v>
      </c>
      <c r="B3" s="2"/>
    </row>
    <row r="4" spans="1:8" ht="17" thickBot="1">
      <c r="A4" s="3"/>
      <c r="B4" s="4" t="s">
        <v>2</v>
      </c>
      <c r="C4" s="3" t="s">
        <v>3</v>
      </c>
      <c r="D4" s="3"/>
      <c r="E4" s="4" t="s">
        <v>6</v>
      </c>
      <c r="F4" s="4" t="s">
        <v>5</v>
      </c>
      <c r="G4" s="4" t="s">
        <v>4</v>
      </c>
    </row>
    <row r="5" spans="1:8">
      <c r="A5" s="9" t="s">
        <v>1</v>
      </c>
      <c r="B5" s="10">
        <v>1</v>
      </c>
      <c r="C5" s="9" t="s">
        <v>7</v>
      </c>
      <c r="D5" s="9"/>
      <c r="E5" s="11">
        <v>25.33</v>
      </c>
      <c r="F5" s="11">
        <f t="shared" ref="F5:F16" si="0">E5*B5</f>
        <v>25.33</v>
      </c>
      <c r="G5" s="12" t="s">
        <v>67</v>
      </c>
      <c r="H5" s="9"/>
    </row>
    <row r="6" spans="1:8">
      <c r="A6" s="9" t="s">
        <v>8</v>
      </c>
      <c r="B6" s="10">
        <v>1</v>
      </c>
      <c r="C6" s="9" t="s">
        <v>7</v>
      </c>
      <c r="D6" s="9"/>
      <c r="E6" s="11">
        <v>127.22</v>
      </c>
      <c r="F6" s="11">
        <f t="shared" si="0"/>
        <v>127.22</v>
      </c>
      <c r="G6" s="12" t="s">
        <v>66</v>
      </c>
      <c r="H6" s="9"/>
    </row>
    <row r="7" spans="1:8">
      <c r="A7" s="9" t="s">
        <v>10</v>
      </c>
      <c r="B7" s="10">
        <v>1</v>
      </c>
      <c r="C7" s="9" t="s">
        <v>7</v>
      </c>
      <c r="D7" s="9"/>
      <c r="E7" s="11">
        <v>191.23</v>
      </c>
      <c r="F7" s="11">
        <f t="shared" si="0"/>
        <v>191.23</v>
      </c>
      <c r="G7" s="12" t="s">
        <v>68</v>
      </c>
      <c r="H7" s="9"/>
    </row>
    <row r="8" spans="1:8">
      <c r="A8" s="9" t="s">
        <v>90</v>
      </c>
      <c r="B8" s="10">
        <v>1</v>
      </c>
      <c r="C8" s="9" t="s">
        <v>7</v>
      </c>
      <c r="D8" s="9"/>
      <c r="E8" s="11">
        <v>59.14</v>
      </c>
      <c r="F8" s="11">
        <f t="shared" si="0"/>
        <v>59.14</v>
      </c>
      <c r="G8" s="12" t="s">
        <v>69</v>
      </c>
      <c r="H8" s="9"/>
    </row>
    <row r="9" spans="1:8">
      <c r="A9" s="9" t="s">
        <v>11</v>
      </c>
      <c r="B9" s="10">
        <v>1</v>
      </c>
      <c r="C9" s="9" t="s">
        <v>7</v>
      </c>
      <c r="D9" s="9"/>
      <c r="E9" s="11">
        <v>158.81</v>
      </c>
      <c r="F9" s="11">
        <f t="shared" si="0"/>
        <v>158.81</v>
      </c>
      <c r="G9" s="12" t="s">
        <v>71</v>
      </c>
      <c r="H9" s="9"/>
    </row>
    <row r="10" spans="1:8">
      <c r="A10" s="9" t="s">
        <v>72</v>
      </c>
      <c r="B10" s="10">
        <v>1</v>
      </c>
      <c r="C10" s="9" t="s">
        <v>7</v>
      </c>
      <c r="D10" s="9"/>
      <c r="E10" s="11">
        <v>127.71</v>
      </c>
      <c r="F10" s="11">
        <f t="shared" si="0"/>
        <v>127.71</v>
      </c>
      <c r="G10" s="12" t="s">
        <v>73</v>
      </c>
      <c r="H10" s="9"/>
    </row>
    <row r="11" spans="1:8">
      <c r="A11" s="9" t="s">
        <v>58</v>
      </c>
      <c r="B11" s="10">
        <v>1</v>
      </c>
      <c r="C11" s="9" t="s">
        <v>57</v>
      </c>
      <c r="D11" s="9"/>
      <c r="E11" s="11">
        <v>2.74</v>
      </c>
      <c r="F11" s="11">
        <f t="shared" si="0"/>
        <v>2.74</v>
      </c>
      <c r="G11" s="12" t="s">
        <v>22</v>
      </c>
      <c r="H11" s="12" t="s">
        <v>23</v>
      </c>
    </row>
    <row r="12" spans="1:8">
      <c r="A12" s="9" t="s">
        <v>13</v>
      </c>
      <c r="B12" s="10">
        <v>3</v>
      </c>
      <c r="C12" s="9" t="s">
        <v>7</v>
      </c>
      <c r="D12" s="9"/>
      <c r="E12" s="11">
        <v>4.8499999999999996</v>
      </c>
      <c r="F12" s="11">
        <f t="shared" si="0"/>
        <v>14.549999999999999</v>
      </c>
      <c r="G12" s="12" t="s">
        <v>15</v>
      </c>
      <c r="H12" s="9"/>
    </row>
    <row r="13" spans="1:8">
      <c r="A13" s="9" t="s">
        <v>76</v>
      </c>
      <c r="B13" s="10">
        <v>1</v>
      </c>
      <c r="C13" s="9" t="s">
        <v>7</v>
      </c>
      <c r="D13" s="9"/>
      <c r="E13" s="11">
        <v>6.45</v>
      </c>
      <c r="F13" s="11">
        <f t="shared" si="0"/>
        <v>6.45</v>
      </c>
      <c r="G13" s="12" t="s">
        <v>77</v>
      </c>
      <c r="H13" s="9"/>
    </row>
    <row r="14" spans="1:8">
      <c r="A14" s="9" t="s">
        <v>14</v>
      </c>
      <c r="B14" s="10">
        <v>4</v>
      </c>
      <c r="C14" s="9" t="s">
        <v>7</v>
      </c>
      <c r="D14" s="9"/>
      <c r="E14" s="11">
        <v>5.9</v>
      </c>
      <c r="F14" s="11">
        <f t="shared" si="0"/>
        <v>23.6</v>
      </c>
      <c r="G14" s="12" t="s">
        <v>16</v>
      </c>
      <c r="H14" s="9"/>
    </row>
    <row r="15" spans="1:8">
      <c r="A15" s="9" t="s">
        <v>17</v>
      </c>
      <c r="B15" s="10">
        <v>1</v>
      </c>
      <c r="C15" s="9" t="s">
        <v>7</v>
      </c>
      <c r="D15" s="9"/>
      <c r="E15" s="11">
        <v>54.75</v>
      </c>
      <c r="F15" s="11">
        <f t="shared" si="0"/>
        <v>54.75</v>
      </c>
      <c r="G15" s="12" t="s">
        <v>74</v>
      </c>
      <c r="H15" s="9"/>
    </row>
    <row r="16" spans="1:8">
      <c r="A16" s="9" t="s">
        <v>20</v>
      </c>
      <c r="B16" s="10">
        <v>1</v>
      </c>
      <c r="C16" s="9" t="s">
        <v>7</v>
      </c>
      <c r="D16" s="9"/>
      <c r="E16" s="11">
        <v>25.62</v>
      </c>
      <c r="F16" s="11">
        <f t="shared" si="0"/>
        <v>25.62</v>
      </c>
      <c r="G16" s="12" t="s">
        <v>75</v>
      </c>
      <c r="H16" s="9"/>
    </row>
    <row r="17" spans="1:8">
      <c r="A17" s="9"/>
      <c r="B17" s="10"/>
      <c r="C17" s="9"/>
      <c r="D17" s="9"/>
      <c r="E17" s="11"/>
      <c r="F17" s="11"/>
      <c r="G17" s="12"/>
      <c r="H17" s="9"/>
    </row>
    <row r="18" spans="1:8">
      <c r="A18" s="9" t="s">
        <v>24</v>
      </c>
      <c r="B18" s="10">
        <v>10</v>
      </c>
      <c r="C18" s="9" t="s">
        <v>25</v>
      </c>
      <c r="D18" s="9" t="s">
        <v>26</v>
      </c>
      <c r="E18" s="11">
        <v>0.4</v>
      </c>
      <c r="F18" s="11">
        <f>E18*B18</f>
        <v>4</v>
      </c>
      <c r="G18" t="s">
        <v>78</v>
      </c>
      <c r="H18" s="9"/>
    </row>
    <row r="19" spans="1:8">
      <c r="A19" s="9" t="s">
        <v>28</v>
      </c>
      <c r="B19" s="10">
        <v>2</v>
      </c>
      <c r="C19" s="9" t="s">
        <v>25</v>
      </c>
      <c r="D19" s="9" t="s">
        <v>29</v>
      </c>
      <c r="E19" s="11">
        <v>2.2999999999999998</v>
      </c>
      <c r="F19" s="11">
        <f>E19*B19</f>
        <v>4.5999999999999996</v>
      </c>
      <c r="G19" s="12"/>
      <c r="H19" s="9"/>
    </row>
    <row r="20" spans="1:8">
      <c r="A20" s="9" t="s">
        <v>81</v>
      </c>
      <c r="B20" s="10">
        <v>2</v>
      </c>
      <c r="C20" s="9" t="s">
        <v>25</v>
      </c>
      <c r="D20" s="9" t="s">
        <v>84</v>
      </c>
      <c r="E20" s="11">
        <v>0.42</v>
      </c>
      <c r="F20" s="11">
        <f>E20*B20</f>
        <v>0.84</v>
      </c>
      <c r="G20" s="12"/>
      <c r="H20" s="9"/>
    </row>
    <row r="21" spans="1:8">
      <c r="A21" s="9" t="s">
        <v>31</v>
      </c>
      <c r="B21" s="10">
        <v>4</v>
      </c>
      <c r="C21" s="9" t="s">
        <v>25</v>
      </c>
      <c r="D21" s="9" t="s">
        <v>30</v>
      </c>
      <c r="E21" s="11">
        <v>0.12</v>
      </c>
      <c r="F21" s="11">
        <f>E21*B21</f>
        <v>0.48</v>
      </c>
      <c r="G21" s="12"/>
      <c r="H21" s="9"/>
    </row>
    <row r="22" spans="1:8">
      <c r="A22" s="9" t="s">
        <v>79</v>
      </c>
      <c r="B22" s="10">
        <v>2</v>
      </c>
      <c r="C22" s="9" t="s">
        <v>25</v>
      </c>
      <c r="D22" s="9" t="s">
        <v>85</v>
      </c>
      <c r="E22" s="11">
        <v>2.2000000000000002</v>
      </c>
      <c r="F22" s="11">
        <f>E22*B22</f>
        <v>4.4000000000000004</v>
      </c>
      <c r="G22" s="12"/>
      <c r="H22" s="9"/>
    </row>
    <row r="23" spans="1:8">
      <c r="A23" s="9"/>
      <c r="B23" s="10"/>
      <c r="C23" s="9"/>
      <c r="D23" s="9"/>
      <c r="E23" s="11"/>
      <c r="F23" s="11"/>
      <c r="G23" s="12"/>
      <c r="H23" s="9"/>
    </row>
    <row r="24" spans="1:8">
      <c r="A24" s="9" t="s">
        <v>80</v>
      </c>
      <c r="B24" s="10">
        <v>1</v>
      </c>
      <c r="C24" s="9" t="s">
        <v>86</v>
      </c>
      <c r="D24" s="9" t="s">
        <v>87</v>
      </c>
      <c r="E24" s="11">
        <v>4</v>
      </c>
      <c r="F24" s="11">
        <f t="shared" ref="F24" si="1">E24*B24</f>
        <v>4</v>
      </c>
      <c r="G24" s="12"/>
      <c r="H24" s="9"/>
    </row>
    <row r="25" spans="1:8">
      <c r="B25" s="2"/>
      <c r="E25" s="6"/>
      <c r="F25" s="6"/>
      <c r="G25" s="5"/>
    </row>
    <row r="26" spans="1:8">
      <c r="A26" t="s">
        <v>82</v>
      </c>
      <c r="B26" s="2">
        <v>1</v>
      </c>
      <c r="C26" t="s">
        <v>35</v>
      </c>
      <c r="D26" t="s">
        <v>111</v>
      </c>
      <c r="E26" s="6">
        <v>0.01</v>
      </c>
      <c r="F26" s="6">
        <f t="shared" ref="F26:F29" si="2">E26*B26</f>
        <v>0.01</v>
      </c>
      <c r="G26" s="5"/>
    </row>
    <row r="27" spans="1:8">
      <c r="A27" t="s">
        <v>110</v>
      </c>
      <c r="B27" s="2">
        <v>1</v>
      </c>
      <c r="C27" t="s">
        <v>35</v>
      </c>
      <c r="D27" t="s">
        <v>83</v>
      </c>
      <c r="E27" s="6">
        <v>0.04</v>
      </c>
      <c r="F27" s="6">
        <f t="shared" si="2"/>
        <v>0.04</v>
      </c>
      <c r="G27" s="5"/>
    </row>
    <row r="28" spans="1:8">
      <c r="A28" t="s">
        <v>88</v>
      </c>
      <c r="B28" s="2">
        <v>8</v>
      </c>
      <c r="C28" t="s">
        <v>35</v>
      </c>
      <c r="D28" t="s">
        <v>36</v>
      </c>
      <c r="E28" s="6">
        <v>0.01</v>
      </c>
      <c r="F28" s="6">
        <f>E28*B28</f>
        <v>0.08</v>
      </c>
      <c r="G28" s="5" t="s">
        <v>27</v>
      </c>
    </row>
    <row r="29" spans="1:8">
      <c r="A29" t="s">
        <v>112</v>
      </c>
      <c r="B29" s="2">
        <v>3</v>
      </c>
      <c r="C29" t="s">
        <v>35</v>
      </c>
      <c r="D29" t="s">
        <v>89</v>
      </c>
      <c r="E29" s="6">
        <v>0.01</v>
      </c>
      <c r="F29" s="6">
        <f t="shared" si="2"/>
        <v>0.03</v>
      </c>
      <c r="G29" s="5"/>
    </row>
    <row r="30" spans="1:8">
      <c r="A30" t="s">
        <v>113</v>
      </c>
      <c r="B30" s="2">
        <v>5</v>
      </c>
      <c r="C30" t="s">
        <v>35</v>
      </c>
      <c r="D30" t="s">
        <v>37</v>
      </c>
      <c r="E30" s="6">
        <v>0.01</v>
      </c>
      <c r="F30" s="6">
        <f>E30*B30</f>
        <v>0.05</v>
      </c>
      <c r="G30" s="5" t="s">
        <v>27</v>
      </c>
    </row>
    <row r="31" spans="1:8">
      <c r="A31" t="s">
        <v>114</v>
      </c>
      <c r="B31" s="2">
        <v>1</v>
      </c>
      <c r="C31" t="s">
        <v>35</v>
      </c>
      <c r="D31" t="s">
        <v>38</v>
      </c>
      <c r="E31" s="6">
        <v>0.05</v>
      </c>
      <c r="F31" s="6">
        <f>E31*B31</f>
        <v>0.05</v>
      </c>
      <c r="G31" s="5" t="s">
        <v>27</v>
      </c>
    </row>
    <row r="32" spans="1:8">
      <c r="A32" t="s">
        <v>115</v>
      </c>
      <c r="B32" s="2">
        <v>1</v>
      </c>
      <c r="C32" t="s">
        <v>35</v>
      </c>
      <c r="D32" t="s">
        <v>92</v>
      </c>
      <c r="E32" s="6">
        <v>0.02</v>
      </c>
      <c r="F32" s="6">
        <f>E32*B32</f>
        <v>0.02</v>
      </c>
      <c r="G32" s="5" t="s">
        <v>27</v>
      </c>
    </row>
    <row r="33" spans="1:7">
      <c r="A33" t="s">
        <v>108</v>
      </c>
      <c r="B33" s="2">
        <v>1</v>
      </c>
      <c r="C33" t="s">
        <v>35</v>
      </c>
      <c r="D33" t="s">
        <v>39</v>
      </c>
      <c r="E33" s="6">
        <v>0.03</v>
      </c>
      <c r="F33" s="6">
        <f>E33*B33</f>
        <v>0.03</v>
      </c>
      <c r="G33" s="5" t="s">
        <v>27</v>
      </c>
    </row>
    <row r="34" spans="1:7">
      <c r="A34" t="s">
        <v>93</v>
      </c>
      <c r="B34" s="2">
        <v>1</v>
      </c>
      <c r="C34" t="s">
        <v>99</v>
      </c>
      <c r="D34" t="s">
        <v>52</v>
      </c>
      <c r="E34" s="6">
        <v>0.16</v>
      </c>
      <c r="F34" s="6">
        <f>E34*B34</f>
        <v>0.16</v>
      </c>
      <c r="G34" s="5" t="s">
        <v>27</v>
      </c>
    </row>
    <row r="35" spans="1:7">
      <c r="B35" s="2"/>
      <c r="E35" s="6"/>
      <c r="F35" s="6"/>
      <c r="G35" s="5"/>
    </row>
    <row r="36" spans="1:7">
      <c r="A36" t="s">
        <v>94</v>
      </c>
      <c r="B36" s="2">
        <v>3</v>
      </c>
      <c r="C36" t="s">
        <v>45</v>
      </c>
      <c r="D36" t="s">
        <v>50</v>
      </c>
      <c r="E36" s="6">
        <v>0.15</v>
      </c>
      <c r="F36" s="6">
        <f t="shared" ref="F36:F41" si="3">E36*B36</f>
        <v>0.44999999999999996</v>
      </c>
      <c r="G36" s="5" t="s">
        <v>55</v>
      </c>
    </row>
    <row r="37" spans="1:7">
      <c r="A37" t="s">
        <v>95</v>
      </c>
      <c r="B37" s="2">
        <v>1</v>
      </c>
      <c r="C37" t="s">
        <v>45</v>
      </c>
      <c r="D37" t="s">
        <v>97</v>
      </c>
      <c r="E37" s="6">
        <v>0.22</v>
      </c>
      <c r="F37" s="6">
        <f t="shared" si="3"/>
        <v>0.22</v>
      </c>
      <c r="G37" s="5" t="s">
        <v>100</v>
      </c>
    </row>
    <row r="38" spans="1:7">
      <c r="A38" t="s">
        <v>96</v>
      </c>
      <c r="B38" s="2">
        <v>4</v>
      </c>
      <c r="C38" t="s">
        <v>48</v>
      </c>
      <c r="D38" t="s">
        <v>98</v>
      </c>
      <c r="E38" s="6">
        <v>0.25</v>
      </c>
      <c r="F38" s="6">
        <f t="shared" si="3"/>
        <v>1</v>
      </c>
      <c r="G38" s="5" t="s">
        <v>56</v>
      </c>
    </row>
    <row r="39" spans="1:7">
      <c r="A39" t="s">
        <v>132</v>
      </c>
      <c r="B39" s="2">
        <v>1</v>
      </c>
      <c r="C39" t="s">
        <v>25</v>
      </c>
      <c r="D39" t="s">
        <v>133</v>
      </c>
      <c r="E39" s="6">
        <v>0.18</v>
      </c>
      <c r="F39" s="6">
        <f t="shared" si="3"/>
        <v>0.18</v>
      </c>
      <c r="G39" s="5" t="s">
        <v>134</v>
      </c>
    </row>
    <row r="40" spans="1:7">
      <c r="A40" t="s">
        <v>135</v>
      </c>
      <c r="B40" s="2">
        <v>1</v>
      </c>
      <c r="C40" t="s">
        <v>116</v>
      </c>
      <c r="D40" t="s">
        <v>117</v>
      </c>
      <c r="E40" s="6">
        <v>1.6</v>
      </c>
      <c r="F40" s="6">
        <f t="shared" si="3"/>
        <v>1.6</v>
      </c>
      <c r="G40" s="5" t="s">
        <v>136</v>
      </c>
    </row>
    <row r="41" spans="1:7">
      <c r="A41" t="s">
        <v>53</v>
      </c>
      <c r="B41" s="2">
        <v>4</v>
      </c>
      <c r="C41" t="s">
        <v>7</v>
      </c>
      <c r="E41">
        <v>1.19</v>
      </c>
      <c r="F41" s="6">
        <f t="shared" si="3"/>
        <v>4.76</v>
      </c>
      <c r="G41" s="5" t="s">
        <v>16</v>
      </c>
    </row>
    <row r="42" spans="1:7">
      <c r="B42" s="2"/>
      <c r="E42" s="6"/>
      <c r="F42" s="6"/>
      <c r="G42" s="5"/>
    </row>
    <row r="43" spans="1:7">
      <c r="A43" t="s">
        <v>102</v>
      </c>
      <c r="B43" s="2">
        <v>1</v>
      </c>
      <c r="C43" t="s">
        <v>127</v>
      </c>
      <c r="D43" t="s">
        <v>124</v>
      </c>
      <c r="E43" s="6">
        <v>103.42</v>
      </c>
      <c r="F43" s="6">
        <f t="shared" ref="F43:F46" si="4">E43*B43</f>
        <v>103.42</v>
      </c>
      <c r="G43" s="5" t="s">
        <v>129</v>
      </c>
    </row>
    <row r="44" spans="1:7">
      <c r="A44" t="s">
        <v>103</v>
      </c>
      <c r="B44" s="2">
        <v>1</v>
      </c>
      <c r="C44" t="s">
        <v>121</v>
      </c>
      <c r="D44" s="13" t="s">
        <v>120</v>
      </c>
      <c r="E44" s="6">
        <v>58.49</v>
      </c>
      <c r="F44" s="6">
        <f t="shared" si="4"/>
        <v>58.49</v>
      </c>
      <c r="G44" s="5" t="s">
        <v>122</v>
      </c>
    </row>
    <row r="45" spans="1:7">
      <c r="A45" t="s">
        <v>104</v>
      </c>
      <c r="B45" s="2">
        <v>1</v>
      </c>
      <c r="C45" t="s">
        <v>126</v>
      </c>
      <c r="D45" t="s">
        <v>123</v>
      </c>
      <c r="E45" s="6">
        <v>85.75</v>
      </c>
      <c r="F45" s="6">
        <f t="shared" si="4"/>
        <v>85.75</v>
      </c>
      <c r="G45" s="5" t="s">
        <v>130</v>
      </c>
    </row>
    <row r="46" spans="1:7" ht="17" thickBot="1">
      <c r="A46" s="14" t="s">
        <v>119</v>
      </c>
      <c r="B46" s="15">
        <v>4</v>
      </c>
      <c r="C46" s="14" t="s">
        <v>118</v>
      </c>
      <c r="D46" s="16" t="s">
        <v>125</v>
      </c>
      <c r="E46" s="17">
        <v>0.33</v>
      </c>
      <c r="F46" s="17">
        <f t="shared" si="4"/>
        <v>1.32</v>
      </c>
      <c r="G46" s="18"/>
    </row>
    <row r="47" spans="1:7">
      <c r="B47" s="2"/>
      <c r="E47" s="6"/>
      <c r="F47" s="6"/>
      <c r="G47" s="5"/>
    </row>
    <row r="48" spans="1:7" ht="17" thickBot="1">
      <c r="A48" s="19" t="s">
        <v>131</v>
      </c>
      <c r="B48" s="4">
        <f>SUM(B5:B46)</f>
        <v>81</v>
      </c>
      <c r="C48" s="3"/>
      <c r="D48" s="3"/>
      <c r="E48" s="34" t="s">
        <v>59</v>
      </c>
      <c r="F48" s="34">
        <f>SUM(F5:F47)</f>
        <v>1093.1299999999999</v>
      </c>
      <c r="G48" s="19"/>
    </row>
    <row r="49" spans="1:7">
      <c r="B49" s="2"/>
      <c r="E49" s="6"/>
      <c r="F49" s="6"/>
      <c r="G49" s="5"/>
    </row>
    <row r="50" spans="1:7">
      <c r="A50" s="20" t="s">
        <v>128</v>
      </c>
      <c r="B50" s="21" t="s">
        <v>62</v>
      </c>
      <c r="C50" s="22" t="s">
        <v>63</v>
      </c>
      <c r="E50" s="6"/>
      <c r="F50" s="5"/>
    </row>
    <row r="51" spans="1:7">
      <c r="A51" s="23" t="s">
        <v>61</v>
      </c>
      <c r="B51" s="24">
        <v>1.2</v>
      </c>
      <c r="C51" s="24">
        <f>60/B51</f>
        <v>50</v>
      </c>
      <c r="E51" s="6"/>
      <c r="F51" s="5"/>
    </row>
    <row r="52" spans="1:7">
      <c r="A52" s="25" t="s">
        <v>64</v>
      </c>
      <c r="B52" s="26">
        <v>2</v>
      </c>
      <c r="C52" s="26">
        <f>60/B52</f>
        <v>30</v>
      </c>
    </row>
  </sheetData>
  <pageMargins left="0.7" right="0.7" top="0.75" bottom="0.75" header="0.3" footer="0.3"/>
  <pageSetup paperSize="3" scale="81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Archival</vt:lpstr>
      <vt:lpstr>L&amp;G</vt:lpstr>
      <vt:lpstr>Archival!Print_Area</vt:lpstr>
      <vt:lpstr>'L&amp;G'!Print_Area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Birch</dc:creator>
  <cp:lastModifiedBy>James Birch</cp:lastModifiedBy>
  <cp:lastPrinted>2019-04-15T23:24:48Z</cp:lastPrinted>
  <dcterms:created xsi:type="dcterms:W3CDTF">2019-04-11T16:59:25Z</dcterms:created>
  <dcterms:modified xsi:type="dcterms:W3CDTF">2019-04-30T16:23:51Z</dcterms:modified>
</cp:coreProperties>
</file>