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4400" yWindow="-15" windowWidth="14445" windowHeight="151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27" i="1"/>
  <c r="J28"/>
  <c r="D28"/>
  <c r="D29" s="1"/>
  <c r="J29"/>
  <c r="J39"/>
  <c r="J40"/>
  <c r="D40"/>
  <c r="D41" s="1"/>
  <c r="J34"/>
  <c r="J35" s="1"/>
  <c r="J33"/>
  <c r="D34"/>
  <c r="D35" s="1"/>
  <c r="J21"/>
  <c r="K21"/>
  <c r="D22"/>
  <c r="D23" s="1"/>
  <c r="K22"/>
  <c r="K23" s="1"/>
  <c r="J22"/>
  <c r="K9"/>
  <c r="L10"/>
  <c r="L11" s="1"/>
  <c r="K10"/>
  <c r="K11" s="1"/>
  <c r="J10"/>
  <c r="J11" s="1"/>
  <c r="H16"/>
  <c r="H17" s="1"/>
  <c r="F16"/>
  <c r="F17" s="1"/>
  <c r="D16"/>
  <c r="D17" s="1"/>
  <c r="H11"/>
  <c r="D11"/>
  <c r="H10"/>
  <c r="F10"/>
  <c r="F11" s="1"/>
  <c r="D10"/>
  <c r="J41" l="1"/>
  <c r="J23"/>
</calcChain>
</file>

<file path=xl/sharedStrings.xml><?xml version="1.0" encoding="utf-8"?>
<sst xmlns="http://schemas.openxmlformats.org/spreadsheetml/2006/main" count="39" uniqueCount="15">
  <si>
    <t>SC Wharf 2NOV2011</t>
  </si>
  <si>
    <t>Vol</t>
  </si>
  <si>
    <t>Sec</t>
  </si>
  <si>
    <t>Psi</t>
  </si>
  <si>
    <t>L/hr</t>
  </si>
  <si>
    <t>psi</t>
  </si>
  <si>
    <t>L/hr @10 psi</t>
  </si>
  <si>
    <t>SC Wharf 2NOV2011- Diluted 50%</t>
  </si>
  <si>
    <t>.22u Durapore</t>
  </si>
  <si>
    <t>.65u Durapore</t>
  </si>
  <si>
    <t>5u Durapore</t>
  </si>
  <si>
    <t>5u - .22u stacked</t>
  </si>
  <si>
    <t>RO Water 25Oct11</t>
  </si>
  <si>
    <t>SC Wharf 17Oct2011</t>
  </si>
  <si>
    <t>ML Jetty Water 14Oct2011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</si>
</sst>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1"/>
  <sheetViews>
    <sheetView tabSelected="1" workbookViewId="0">
      <selection activeCell="A38" sqref="A38"/>
    </sheetView>
  </sheetViews>
  <sheetFormatPr defaultRowHeight="15"/>
  <cols>
    <col min="4" max="4" width="6.140625" customWidth="1"/>
    <col min="5" max="5" width="2" customWidth="1"/>
    <col min="6" max="6" width="6.140625" customWidth="1"/>
    <col min="7" max="7" width="2" customWidth="1"/>
    <col min="8" max="8" width="6.140625" customWidth="1"/>
    <col min="9" max="9" width="2" customWidth="1"/>
    <col min="10" max="12" width="6.140625" customWidth="1"/>
  </cols>
  <sheetData>
    <row r="2" spans="1:12" s="1" customFormat="1" ht="82.5">
      <c r="D2" s="1" t="s">
        <v>8</v>
      </c>
      <c r="F2" s="1" t="s">
        <v>9</v>
      </c>
      <c r="H2" s="1" t="s">
        <v>10</v>
      </c>
      <c r="J2" s="1" t="s">
        <v>11</v>
      </c>
      <c r="K2" s="1" t="s">
        <v>11</v>
      </c>
      <c r="L2" s="1" t="s">
        <v>11</v>
      </c>
    </row>
    <row r="3" spans="1:12">
      <c r="D3" t="s">
        <v>1</v>
      </c>
    </row>
    <row r="4" spans="1:12">
      <c r="D4" t="s">
        <v>2</v>
      </c>
    </row>
    <row r="5" spans="1:12">
      <c r="D5" t="s">
        <v>3</v>
      </c>
    </row>
    <row r="7" spans="1:12">
      <c r="A7" t="s">
        <v>0</v>
      </c>
      <c r="D7">
        <v>1</v>
      </c>
      <c r="F7">
        <v>1</v>
      </c>
      <c r="H7">
        <v>1</v>
      </c>
      <c r="J7">
        <v>1</v>
      </c>
      <c r="K7">
        <v>1</v>
      </c>
      <c r="L7">
        <v>1</v>
      </c>
    </row>
    <row r="8" spans="1:12">
      <c r="A8" t="s">
        <v>2</v>
      </c>
      <c r="D8">
        <v>5260</v>
      </c>
      <c r="F8">
        <v>3519</v>
      </c>
      <c r="H8">
        <v>1667</v>
      </c>
      <c r="J8">
        <v>2465</v>
      </c>
      <c r="K8">
        <v>2768</v>
      </c>
      <c r="L8">
        <v>2848</v>
      </c>
    </row>
    <row r="9" spans="1:12">
      <c r="A9" t="s">
        <v>5</v>
      </c>
      <c r="D9">
        <v>28.5</v>
      </c>
      <c r="F9">
        <v>28.7</v>
      </c>
      <c r="H9">
        <v>28.6</v>
      </c>
      <c r="J9">
        <v>28.7</v>
      </c>
      <c r="K9">
        <f>18.98+9.65</f>
        <v>28.630000000000003</v>
      </c>
      <c r="L9">
        <v>28.6</v>
      </c>
    </row>
    <row r="10" spans="1:12">
      <c r="A10" t="s">
        <v>4</v>
      </c>
      <c r="D10">
        <f>D7/D8*3600</f>
        <v>0.68441064638783267</v>
      </c>
      <c r="F10">
        <f>F7/F8*3600</f>
        <v>1.0230179028132993</v>
      </c>
      <c r="H10">
        <f>H7/H8*3600</f>
        <v>2.1595680863827234</v>
      </c>
      <c r="J10">
        <f>J7/J8*3600</f>
        <v>1.460446247464503</v>
      </c>
      <c r="K10">
        <f>K7/K8*3600</f>
        <v>1.3005780346820808</v>
      </c>
      <c r="L10">
        <f>L7/L8*3600</f>
        <v>1.2640449438202246</v>
      </c>
    </row>
    <row r="11" spans="1:12">
      <c r="A11" t="s">
        <v>6</v>
      </c>
      <c r="D11">
        <f>D10*SQRT(10/D9)</f>
        <v>0.40540987831420772</v>
      </c>
      <c r="F11">
        <f>F10*SQRT(10/F9)</f>
        <v>0.6038683745278316</v>
      </c>
      <c r="H11">
        <f>H10*SQRT(10/H9)</f>
        <v>1.2769793794605262</v>
      </c>
      <c r="J11">
        <f>J10*SQRT(10/J9)</f>
        <v>0.86207416225697331</v>
      </c>
      <c r="K11">
        <f>K10*SQRT(10/K9)</f>
        <v>0.76864488409183673</v>
      </c>
      <c r="L11">
        <f>L10*SQRT(10/L9)</f>
        <v>0.74744544436822224</v>
      </c>
    </row>
    <row r="13" spans="1:12">
      <c r="A13" t="s">
        <v>7</v>
      </c>
      <c r="D13">
        <v>1</v>
      </c>
      <c r="F13">
        <v>1</v>
      </c>
      <c r="H13">
        <v>1</v>
      </c>
    </row>
    <row r="14" spans="1:12">
      <c r="A14" t="s">
        <v>2</v>
      </c>
      <c r="D14">
        <v>1729</v>
      </c>
      <c r="F14">
        <v>646</v>
      </c>
      <c r="H14">
        <v>321</v>
      </c>
    </row>
    <row r="15" spans="1:12">
      <c r="A15" t="s">
        <v>5</v>
      </c>
      <c r="D15">
        <v>28.5</v>
      </c>
      <c r="F15">
        <v>28.6</v>
      </c>
      <c r="H15">
        <v>27.9</v>
      </c>
    </row>
    <row r="16" spans="1:12">
      <c r="A16" t="s">
        <v>4</v>
      </c>
      <c r="D16">
        <f>D13/D14*3600</f>
        <v>2.0821283979178715</v>
      </c>
      <c r="F16">
        <f>F13/F14*3600</f>
        <v>5.5727554179566567</v>
      </c>
      <c r="H16">
        <f>H13/H14*3600</f>
        <v>11.214953271028037</v>
      </c>
    </row>
    <row r="17" spans="1:11">
      <c r="A17" t="s">
        <v>6</v>
      </c>
      <c r="D17">
        <f>D16*SQRT(10/D15)</f>
        <v>1.2333464198569881</v>
      </c>
      <c r="F17">
        <f>F16*SQRT(10/F15)</f>
        <v>3.2952393584530921</v>
      </c>
      <c r="H17">
        <f>H16*SQRT(10/H15)</f>
        <v>6.7142168981971917</v>
      </c>
    </row>
    <row r="19" spans="1:11">
      <c r="A19" t="s">
        <v>12</v>
      </c>
      <c r="D19">
        <v>1</v>
      </c>
      <c r="J19">
        <v>1</v>
      </c>
      <c r="K19">
        <v>1</v>
      </c>
    </row>
    <row r="20" spans="1:11">
      <c r="A20" t="s">
        <v>2</v>
      </c>
      <c r="D20">
        <v>947</v>
      </c>
      <c r="J20">
        <v>904</v>
      </c>
      <c r="K20">
        <v>907</v>
      </c>
    </row>
    <row r="21" spans="1:11">
      <c r="A21" t="s">
        <v>5</v>
      </c>
      <c r="D21">
        <v>28</v>
      </c>
      <c r="J21">
        <f>1.8+26</f>
        <v>27.8</v>
      </c>
      <c r="K21">
        <f>2.12+25.7</f>
        <v>27.82</v>
      </c>
    </row>
    <row r="22" spans="1:11">
      <c r="A22" t="s">
        <v>4</v>
      </c>
      <c r="D22">
        <f>D19/D20*3600</f>
        <v>3.8014783526927136</v>
      </c>
      <c r="J22">
        <f>J19/J20*3600</f>
        <v>3.9823008849557522</v>
      </c>
      <c r="K22">
        <f>K19/K20*3600</f>
        <v>3.9691289966923926</v>
      </c>
    </row>
    <row r="23" spans="1:11">
      <c r="A23" t="s">
        <v>6</v>
      </c>
      <c r="D23">
        <f>D22*SQRT(10/D21)</f>
        <v>2.2718178424518567</v>
      </c>
      <c r="J23">
        <f>J22*SQRT(10/J21)</f>
        <v>2.3884253518303562</v>
      </c>
      <c r="K23">
        <f>K22*SQRT(10/K21)</f>
        <v>2.3796695358949043</v>
      </c>
    </row>
    <row r="25" spans="1:11">
      <c r="A25" t="s">
        <v>13</v>
      </c>
      <c r="D25">
        <v>0.79</v>
      </c>
      <c r="J25">
        <v>1</v>
      </c>
    </row>
    <row r="26" spans="1:11">
      <c r="A26" t="s">
        <v>2</v>
      </c>
      <c r="D26">
        <v>8858</v>
      </c>
      <c r="J26">
        <v>2701</v>
      </c>
    </row>
    <row r="27" spans="1:11">
      <c r="A27" t="s">
        <v>5</v>
      </c>
      <c r="D27">
        <v>27.45</v>
      </c>
      <c r="J27">
        <f>21.92+5.73</f>
        <v>27.650000000000002</v>
      </c>
    </row>
    <row r="28" spans="1:11">
      <c r="A28" t="s">
        <v>4</v>
      </c>
      <c r="D28">
        <f>D25/D26*3600</f>
        <v>0.32106570331903367</v>
      </c>
      <c r="J28">
        <f>J25/J26*3600</f>
        <v>1.3328396890040726</v>
      </c>
    </row>
    <row r="29" spans="1:11">
      <c r="A29" t="s">
        <v>6</v>
      </c>
      <c r="D29">
        <f>D28*SQRT(10/D27)</f>
        <v>0.19378615319103087</v>
      </c>
      <c r="J29">
        <f>J28*SQRT(10/J27)</f>
        <v>0.80154950224633426</v>
      </c>
    </row>
    <row r="31" spans="1:11">
      <c r="A31" t="s">
        <v>13</v>
      </c>
      <c r="D31">
        <v>0.98267000000000004</v>
      </c>
      <c r="J31">
        <v>1</v>
      </c>
    </row>
    <row r="32" spans="1:11">
      <c r="A32" t="s">
        <v>2</v>
      </c>
      <c r="D32">
        <v>19000</v>
      </c>
      <c r="J32">
        <v>6056</v>
      </c>
    </row>
    <row r="33" spans="1:10">
      <c r="A33" t="s">
        <v>5</v>
      </c>
      <c r="D33">
        <v>9.3000000000000007</v>
      </c>
      <c r="J33">
        <f>7.18+2.25</f>
        <v>9.43</v>
      </c>
    </row>
    <row r="34" spans="1:10">
      <c r="A34" t="s">
        <v>4</v>
      </c>
      <c r="D34">
        <f>D31/D32*3600</f>
        <v>0.18619010526315788</v>
      </c>
      <c r="J34">
        <f>J31/J32*3600</f>
        <v>0.59445178335535009</v>
      </c>
    </row>
    <row r="35" spans="1:10">
      <c r="A35" t="s">
        <v>6</v>
      </c>
      <c r="D35">
        <f>D34*SQRT(10/D33)</f>
        <v>0.19307014519466781</v>
      </c>
      <c r="J35">
        <f>J34*SQRT(10/J33)</f>
        <v>0.61215413567700783</v>
      </c>
    </row>
    <row r="37" spans="1:10">
      <c r="A37" t="s">
        <v>14</v>
      </c>
      <c r="D37">
        <v>0.98267000000000004</v>
      </c>
      <c r="J37">
        <v>1</v>
      </c>
    </row>
    <row r="38" spans="1:10">
      <c r="A38" t="s">
        <v>2</v>
      </c>
      <c r="D38">
        <v>6125</v>
      </c>
      <c r="J38">
        <v>2503</v>
      </c>
    </row>
    <row r="39" spans="1:10">
      <c r="A39" t="s">
        <v>5</v>
      </c>
      <c r="D39">
        <v>13.32</v>
      </c>
      <c r="J39">
        <f>5+8.38</f>
        <v>13.38</v>
      </c>
    </row>
    <row r="40" spans="1:10">
      <c r="A40" t="s">
        <v>4</v>
      </c>
      <c r="D40">
        <f>D37/D38*3600</f>
        <v>0.57756930612244894</v>
      </c>
      <c r="J40">
        <f>J37/J38*3600</f>
        <v>1.4382740711146624</v>
      </c>
    </row>
    <row r="41" spans="1:10">
      <c r="A41" t="s">
        <v>6</v>
      </c>
      <c r="D41">
        <f>D40*SQRT(10/D39)</f>
        <v>0.5004399741215465</v>
      </c>
      <c r="J41">
        <f>J40*SQRT(10/J39)</f>
        <v>1.2434078201480558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2011-11-10T18:29:20Z</dcterms:modified>
</cp:coreProperties>
</file>