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1075" windowHeight="12075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3" i="2" l="1"/>
  <c r="L4" i="2"/>
  <c r="P4" i="2"/>
  <c r="P5" i="2" s="1"/>
  <c r="P6" i="2" s="1"/>
  <c r="P9" i="2" s="1"/>
  <c r="P11" i="2" s="1"/>
  <c r="P3" i="2"/>
  <c r="L5" i="2" l="1"/>
  <c r="L6" i="2" s="1"/>
  <c r="P12" i="2"/>
  <c r="P13" i="2"/>
  <c r="P10" i="2"/>
  <c r="L9" i="2" l="1"/>
  <c r="L11" i="2" s="1"/>
  <c r="L12" i="2"/>
  <c r="L13" i="2"/>
  <c r="L10" i="2"/>
  <c r="N11" i="2"/>
  <c r="M11" i="2"/>
  <c r="L14" i="2"/>
  <c r="J12" i="2"/>
  <c r="J15" i="2"/>
  <c r="J16" i="2" s="1"/>
  <c r="E9" i="2"/>
  <c r="E8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B9" i="1"/>
  <c r="H7" i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G11" i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F6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J17" i="2" l="1"/>
  <c r="E11" i="2"/>
  <c r="E10" i="2"/>
  <c r="L15" i="2" l="1"/>
  <c r="E112" i="2"/>
  <c r="E108" i="2"/>
  <c r="E104" i="2"/>
  <c r="E100" i="2"/>
  <c r="E96" i="2"/>
  <c r="E92" i="2"/>
  <c r="E88" i="2"/>
  <c r="E84" i="2"/>
  <c r="E80" i="2"/>
  <c r="E76" i="2"/>
  <c r="E72" i="2"/>
  <c r="E68" i="2"/>
  <c r="E64" i="2"/>
  <c r="E60" i="2"/>
  <c r="E56" i="2"/>
  <c r="E52" i="2"/>
  <c r="E48" i="2"/>
  <c r="E44" i="2"/>
  <c r="E40" i="2"/>
  <c r="E36" i="2"/>
  <c r="E32" i="2"/>
  <c r="E28" i="2"/>
  <c r="E24" i="2"/>
  <c r="E20" i="2"/>
  <c r="E16" i="2"/>
  <c r="E111" i="2"/>
  <c r="E107" i="2"/>
  <c r="E103" i="2"/>
  <c r="E99" i="2"/>
  <c r="E95" i="2"/>
  <c r="E91" i="2"/>
  <c r="E87" i="2"/>
  <c r="E83" i="2"/>
  <c r="E79" i="2"/>
  <c r="E75" i="2"/>
  <c r="E71" i="2"/>
  <c r="E67" i="2"/>
  <c r="E63" i="2"/>
  <c r="E59" i="2"/>
  <c r="E55" i="2"/>
  <c r="E51" i="2"/>
  <c r="E47" i="2"/>
  <c r="E43" i="2"/>
  <c r="E39" i="2"/>
  <c r="E35" i="2"/>
  <c r="E31" i="2"/>
  <c r="E27" i="2"/>
  <c r="E23" i="2"/>
  <c r="E19" i="2"/>
  <c r="E15" i="2"/>
  <c r="E110" i="2"/>
  <c r="E106" i="2"/>
  <c r="E102" i="2"/>
  <c r="E98" i="2"/>
  <c r="E94" i="2"/>
  <c r="E90" i="2"/>
  <c r="E86" i="2"/>
  <c r="E82" i="2"/>
  <c r="E78" i="2"/>
  <c r="E74" i="2"/>
  <c r="E70" i="2"/>
  <c r="E66" i="2"/>
  <c r="E62" i="2"/>
  <c r="E58" i="2"/>
  <c r="E54" i="2"/>
  <c r="E50" i="2"/>
  <c r="E46" i="2"/>
  <c r="E42" i="2"/>
  <c r="E38" i="2"/>
  <c r="E34" i="2"/>
  <c r="E30" i="2"/>
  <c r="E26" i="2"/>
  <c r="E22" i="2"/>
  <c r="E18" i="2"/>
  <c r="E113" i="2"/>
  <c r="E109" i="2"/>
  <c r="E105" i="2"/>
  <c r="E101" i="2"/>
  <c r="E97" i="2"/>
  <c r="E93" i="2"/>
  <c r="E89" i="2"/>
  <c r="E85" i="2"/>
  <c r="E81" i="2"/>
  <c r="E77" i="2"/>
  <c r="E73" i="2"/>
  <c r="E69" i="2"/>
  <c r="E65" i="2"/>
  <c r="E61" i="2"/>
  <c r="E57" i="2"/>
  <c r="E53" i="2"/>
  <c r="E49" i="2"/>
  <c r="E45" i="2"/>
  <c r="E41" i="2"/>
  <c r="E37" i="2"/>
  <c r="E33" i="2"/>
  <c r="E29" i="2"/>
  <c r="E25" i="2"/>
  <c r="E21" i="2"/>
  <c r="E17" i="2"/>
  <c r="J18" i="2"/>
  <c r="L16" i="2" l="1"/>
  <c r="H15" i="2"/>
  <c r="I15" i="2" s="1"/>
  <c r="J19" i="2"/>
  <c r="L17" i="2" l="1"/>
  <c r="H16" i="2"/>
  <c r="I16" i="2" s="1"/>
  <c r="J20" i="2"/>
  <c r="L18" i="2" l="1"/>
  <c r="H17" i="2"/>
  <c r="I17" i="2" s="1"/>
  <c r="J21" i="2"/>
  <c r="L19" i="2" l="1"/>
  <c r="H18" i="2"/>
  <c r="I18" i="2" s="1"/>
  <c r="J22" i="2"/>
  <c r="L20" i="2" l="1"/>
  <c r="H19" i="2"/>
  <c r="I19" i="2" s="1"/>
  <c r="J23" i="2"/>
  <c r="L21" i="2" l="1"/>
  <c r="H20" i="2"/>
  <c r="I20" i="2" s="1"/>
  <c r="J24" i="2"/>
  <c r="L22" i="2" l="1"/>
  <c r="H21" i="2"/>
  <c r="I21" i="2" s="1"/>
  <c r="J25" i="2"/>
  <c r="L23" i="2" l="1"/>
  <c r="H22" i="2"/>
  <c r="I22" i="2" s="1"/>
  <c r="J26" i="2"/>
  <c r="L24" i="2" l="1"/>
  <c r="H23" i="2"/>
  <c r="I23" i="2" s="1"/>
  <c r="J27" i="2"/>
  <c r="L25" i="2" l="1"/>
  <c r="H24" i="2"/>
  <c r="I24" i="2" s="1"/>
  <c r="J28" i="2"/>
  <c r="L26" i="2" l="1"/>
  <c r="H25" i="2"/>
  <c r="I25" i="2" s="1"/>
  <c r="J29" i="2"/>
  <c r="L27" i="2" l="1"/>
  <c r="H26" i="2"/>
  <c r="I26" i="2" s="1"/>
  <c r="J30" i="2"/>
  <c r="L28" i="2" l="1"/>
  <c r="H27" i="2"/>
  <c r="I27" i="2" s="1"/>
  <c r="J31" i="2"/>
  <c r="L29" i="2" l="1"/>
  <c r="H28" i="2"/>
  <c r="I28" i="2" s="1"/>
  <c r="J32" i="2"/>
  <c r="L30" i="2" l="1"/>
  <c r="H29" i="2"/>
  <c r="I29" i="2" s="1"/>
  <c r="J33" i="2"/>
  <c r="L31" i="2" l="1"/>
  <c r="H30" i="2"/>
  <c r="I30" i="2" s="1"/>
  <c r="J34" i="2"/>
  <c r="L32" i="2" l="1"/>
  <c r="H31" i="2"/>
  <c r="I31" i="2" s="1"/>
  <c r="J35" i="2"/>
  <c r="L33" i="2" l="1"/>
  <c r="H32" i="2"/>
  <c r="I32" i="2" s="1"/>
  <c r="J36" i="2"/>
  <c r="L34" i="2" l="1"/>
  <c r="H33" i="2"/>
  <c r="I33" i="2" s="1"/>
  <c r="J37" i="2"/>
  <c r="L35" i="2" l="1"/>
  <c r="H34" i="2"/>
  <c r="I34" i="2" s="1"/>
  <c r="J38" i="2"/>
  <c r="L36" i="2" l="1"/>
  <c r="H35" i="2"/>
  <c r="I35" i="2" s="1"/>
  <c r="J39" i="2"/>
  <c r="L37" i="2" l="1"/>
  <c r="H36" i="2"/>
  <c r="I36" i="2" s="1"/>
  <c r="J40" i="2"/>
  <c r="L38" i="2" l="1"/>
  <c r="H37" i="2"/>
  <c r="I37" i="2" s="1"/>
  <c r="J41" i="2"/>
  <c r="L39" i="2" l="1"/>
  <c r="H38" i="2"/>
  <c r="I38" i="2" s="1"/>
  <c r="J42" i="2"/>
  <c r="L40" i="2" l="1"/>
  <c r="H39" i="2"/>
  <c r="I39" i="2" s="1"/>
  <c r="J43" i="2"/>
  <c r="L41" i="2" l="1"/>
  <c r="H40" i="2"/>
  <c r="I40" i="2" s="1"/>
  <c r="J44" i="2"/>
  <c r="L42" i="2" l="1"/>
  <c r="H41" i="2"/>
  <c r="I41" i="2" s="1"/>
  <c r="J45" i="2"/>
  <c r="L43" i="2" l="1"/>
  <c r="H42" i="2"/>
  <c r="I42" i="2" s="1"/>
  <c r="J46" i="2"/>
  <c r="L44" i="2" l="1"/>
  <c r="H43" i="2"/>
  <c r="I43" i="2" s="1"/>
  <c r="J47" i="2"/>
  <c r="L45" i="2" l="1"/>
  <c r="H44" i="2"/>
  <c r="I44" i="2" s="1"/>
  <c r="J48" i="2"/>
  <c r="L46" i="2" l="1"/>
  <c r="H45" i="2"/>
  <c r="I45" i="2" s="1"/>
  <c r="J49" i="2"/>
  <c r="L47" i="2" l="1"/>
  <c r="H46" i="2"/>
  <c r="I46" i="2" s="1"/>
  <c r="J50" i="2"/>
  <c r="L48" i="2" l="1"/>
  <c r="H47" i="2"/>
  <c r="I47" i="2" s="1"/>
  <c r="J51" i="2"/>
  <c r="L49" i="2" l="1"/>
  <c r="H48" i="2"/>
  <c r="I48" i="2" s="1"/>
  <c r="J52" i="2"/>
  <c r="L50" i="2" l="1"/>
  <c r="H49" i="2"/>
  <c r="I49" i="2" s="1"/>
  <c r="J53" i="2"/>
  <c r="L51" i="2" l="1"/>
  <c r="H50" i="2"/>
  <c r="I50" i="2" s="1"/>
  <c r="J54" i="2"/>
  <c r="L52" i="2" l="1"/>
  <c r="H51" i="2"/>
  <c r="I51" i="2" s="1"/>
  <c r="J55" i="2"/>
  <c r="L53" i="2" l="1"/>
  <c r="H52" i="2"/>
  <c r="I52" i="2" s="1"/>
  <c r="J56" i="2"/>
  <c r="L54" i="2" l="1"/>
  <c r="H53" i="2"/>
  <c r="I53" i="2" s="1"/>
  <c r="J57" i="2"/>
  <c r="L55" i="2" l="1"/>
  <c r="H54" i="2"/>
  <c r="I54" i="2" s="1"/>
  <c r="J58" i="2"/>
  <c r="L56" i="2" l="1"/>
  <c r="H55" i="2"/>
  <c r="I55" i="2" s="1"/>
  <c r="J59" i="2"/>
  <c r="L57" i="2" l="1"/>
  <c r="H56" i="2"/>
  <c r="I56" i="2" s="1"/>
  <c r="J60" i="2"/>
  <c r="L58" i="2" l="1"/>
  <c r="H57" i="2"/>
  <c r="I57" i="2" s="1"/>
  <c r="J61" i="2"/>
  <c r="L59" i="2" l="1"/>
  <c r="H58" i="2"/>
  <c r="I58" i="2" s="1"/>
  <c r="J62" i="2"/>
  <c r="L60" i="2" l="1"/>
  <c r="H59" i="2"/>
  <c r="I59" i="2" s="1"/>
  <c r="J63" i="2"/>
  <c r="L61" i="2" l="1"/>
  <c r="H60" i="2"/>
  <c r="I60" i="2" s="1"/>
  <c r="J64" i="2"/>
  <c r="L62" i="2" l="1"/>
  <c r="H61" i="2"/>
  <c r="I61" i="2" s="1"/>
  <c r="J65" i="2"/>
  <c r="L63" i="2" l="1"/>
  <c r="H62" i="2"/>
  <c r="I62" i="2" s="1"/>
  <c r="J66" i="2"/>
  <c r="L64" i="2" l="1"/>
  <c r="H63" i="2"/>
  <c r="I63" i="2" s="1"/>
  <c r="J67" i="2"/>
  <c r="L65" i="2" l="1"/>
  <c r="H64" i="2"/>
  <c r="I64" i="2" s="1"/>
  <c r="J68" i="2"/>
  <c r="L66" i="2" l="1"/>
  <c r="H65" i="2"/>
  <c r="I65" i="2" s="1"/>
  <c r="J69" i="2"/>
  <c r="L67" i="2" l="1"/>
  <c r="H66" i="2"/>
  <c r="I66" i="2" s="1"/>
  <c r="J70" i="2"/>
  <c r="L68" i="2" l="1"/>
  <c r="H67" i="2"/>
  <c r="I67" i="2" s="1"/>
  <c r="J71" i="2"/>
  <c r="L69" i="2" l="1"/>
  <c r="H68" i="2"/>
  <c r="I68" i="2" s="1"/>
  <c r="J72" i="2"/>
  <c r="L70" i="2" l="1"/>
  <c r="H69" i="2"/>
  <c r="I69" i="2" s="1"/>
  <c r="J73" i="2"/>
  <c r="L71" i="2" l="1"/>
  <c r="H70" i="2"/>
  <c r="I70" i="2" s="1"/>
  <c r="J74" i="2"/>
  <c r="L72" i="2" l="1"/>
  <c r="H71" i="2"/>
  <c r="I71" i="2" s="1"/>
  <c r="J75" i="2"/>
  <c r="L73" i="2" l="1"/>
  <c r="H72" i="2"/>
  <c r="I72" i="2" s="1"/>
  <c r="J76" i="2"/>
  <c r="L74" i="2" l="1"/>
  <c r="H73" i="2"/>
  <c r="I73" i="2" s="1"/>
  <c r="J77" i="2"/>
  <c r="L75" i="2" l="1"/>
  <c r="H74" i="2"/>
  <c r="I74" i="2" s="1"/>
  <c r="J78" i="2"/>
  <c r="L76" i="2" l="1"/>
  <c r="H75" i="2"/>
  <c r="I75" i="2" s="1"/>
  <c r="J79" i="2"/>
  <c r="L77" i="2" l="1"/>
  <c r="H76" i="2"/>
  <c r="I76" i="2" s="1"/>
  <c r="J80" i="2"/>
  <c r="L78" i="2" l="1"/>
  <c r="H77" i="2"/>
  <c r="I77" i="2" s="1"/>
  <c r="J81" i="2"/>
  <c r="L79" i="2" l="1"/>
  <c r="H78" i="2"/>
  <c r="I78" i="2" s="1"/>
  <c r="J82" i="2"/>
  <c r="L80" i="2" l="1"/>
  <c r="H79" i="2"/>
  <c r="I79" i="2" s="1"/>
  <c r="J83" i="2"/>
  <c r="L81" i="2" l="1"/>
  <c r="H80" i="2"/>
  <c r="I80" i="2" s="1"/>
  <c r="J84" i="2"/>
  <c r="L82" i="2" l="1"/>
  <c r="H81" i="2"/>
  <c r="I81" i="2" s="1"/>
  <c r="J85" i="2"/>
  <c r="L83" i="2" l="1"/>
  <c r="H82" i="2"/>
  <c r="I82" i="2" s="1"/>
  <c r="J86" i="2"/>
  <c r="L84" i="2" l="1"/>
  <c r="H83" i="2"/>
  <c r="I83" i="2" s="1"/>
  <c r="J87" i="2"/>
  <c r="L85" i="2" l="1"/>
  <c r="H84" i="2"/>
  <c r="I84" i="2" s="1"/>
  <c r="J88" i="2"/>
  <c r="L86" i="2" l="1"/>
  <c r="H85" i="2"/>
  <c r="I85" i="2" s="1"/>
  <c r="J89" i="2"/>
  <c r="L87" i="2" l="1"/>
  <c r="H86" i="2"/>
  <c r="I86" i="2" s="1"/>
  <c r="J90" i="2"/>
  <c r="L88" i="2" l="1"/>
  <c r="H87" i="2"/>
  <c r="I87" i="2" s="1"/>
  <c r="J91" i="2"/>
  <c r="L89" i="2" l="1"/>
  <c r="H88" i="2"/>
  <c r="I88" i="2" s="1"/>
  <c r="J92" i="2"/>
  <c r="L90" i="2" l="1"/>
  <c r="H89" i="2"/>
  <c r="I89" i="2" s="1"/>
  <c r="J93" i="2"/>
  <c r="L91" i="2" l="1"/>
  <c r="H90" i="2"/>
  <c r="I90" i="2" s="1"/>
  <c r="J94" i="2"/>
  <c r="L92" i="2" l="1"/>
  <c r="H91" i="2"/>
  <c r="I91" i="2" s="1"/>
  <c r="J95" i="2"/>
  <c r="L93" i="2" l="1"/>
  <c r="H92" i="2"/>
  <c r="I92" i="2" s="1"/>
  <c r="J96" i="2"/>
  <c r="L94" i="2" l="1"/>
  <c r="H93" i="2"/>
  <c r="I93" i="2" s="1"/>
  <c r="J97" i="2"/>
  <c r="L95" i="2" l="1"/>
  <c r="H94" i="2"/>
  <c r="I94" i="2" s="1"/>
  <c r="J98" i="2"/>
  <c r="L96" i="2" l="1"/>
  <c r="H95" i="2"/>
  <c r="I95" i="2" s="1"/>
  <c r="J99" i="2"/>
  <c r="L97" i="2" l="1"/>
  <c r="H96" i="2"/>
  <c r="I96" i="2" s="1"/>
  <c r="J100" i="2"/>
  <c r="L98" i="2" l="1"/>
  <c r="H97" i="2"/>
  <c r="I97" i="2" s="1"/>
  <c r="J101" i="2"/>
  <c r="L99" i="2" l="1"/>
  <c r="H98" i="2"/>
  <c r="I98" i="2" s="1"/>
  <c r="J102" i="2"/>
  <c r="L100" i="2" l="1"/>
  <c r="H99" i="2"/>
  <c r="I99" i="2" s="1"/>
  <c r="J103" i="2"/>
  <c r="L101" i="2" l="1"/>
  <c r="H100" i="2"/>
  <c r="I100" i="2" s="1"/>
  <c r="J104" i="2"/>
  <c r="L102" i="2" l="1"/>
  <c r="H101" i="2"/>
  <c r="I101" i="2" s="1"/>
  <c r="J105" i="2"/>
  <c r="L103" i="2" l="1"/>
  <c r="H102" i="2"/>
  <c r="I102" i="2" s="1"/>
  <c r="J106" i="2"/>
  <c r="L104" i="2" l="1"/>
  <c r="H103" i="2"/>
  <c r="I103" i="2" s="1"/>
  <c r="J107" i="2"/>
  <c r="L105" i="2" l="1"/>
  <c r="H104" i="2"/>
  <c r="I104" i="2" s="1"/>
  <c r="J108" i="2"/>
  <c r="L106" i="2" l="1"/>
  <c r="H105" i="2"/>
  <c r="I105" i="2" s="1"/>
  <c r="J109" i="2"/>
  <c r="L107" i="2" l="1"/>
  <c r="H106" i="2"/>
  <c r="I106" i="2" s="1"/>
  <c r="J110" i="2"/>
  <c r="L108" i="2" l="1"/>
  <c r="H107" i="2"/>
  <c r="I107" i="2" s="1"/>
  <c r="J111" i="2"/>
  <c r="L109" i="2" l="1"/>
  <c r="H108" i="2"/>
  <c r="I108" i="2" s="1"/>
  <c r="J112" i="2"/>
  <c r="L110" i="2" l="1"/>
  <c r="H109" i="2"/>
  <c r="I109" i="2" s="1"/>
  <c r="J113" i="2"/>
  <c r="L111" i="2" l="1"/>
  <c r="H110" i="2"/>
  <c r="I110" i="2" s="1"/>
  <c r="L112" i="2" l="1"/>
  <c r="H111" i="2"/>
  <c r="I111" i="2" s="1"/>
  <c r="L113" i="2" l="1"/>
  <c r="H113" i="2" s="1"/>
  <c r="I113" i="2" s="1"/>
  <c r="H112" i="2"/>
  <c r="I112" i="2" s="1"/>
</calcChain>
</file>

<file path=xl/sharedStrings.xml><?xml version="1.0" encoding="utf-8"?>
<sst xmlns="http://schemas.openxmlformats.org/spreadsheetml/2006/main" count="38" uniqueCount="25">
  <si>
    <t>a</t>
  </si>
  <si>
    <t>b</t>
  </si>
  <si>
    <t>c</t>
  </si>
  <si>
    <t>Tpad</t>
  </si>
  <si>
    <t>Tamb</t>
  </si>
  <si>
    <t>Twater</t>
  </si>
  <si>
    <t>mag</t>
  </si>
  <si>
    <t>T</t>
  </si>
  <si>
    <t>off</t>
  </si>
  <si>
    <t>f</t>
  </si>
  <si>
    <t>Vheat</t>
  </si>
  <si>
    <t>Vpad</t>
  </si>
  <si>
    <t>Rpad</t>
  </si>
  <si>
    <t>Testimate</t>
  </si>
  <si>
    <t>step</t>
  </si>
  <si>
    <t>offset</t>
  </si>
  <si>
    <t>p2</t>
  </si>
  <si>
    <t>p1</t>
  </si>
  <si>
    <t>1st order</t>
  </si>
  <si>
    <t>fo</t>
  </si>
  <si>
    <t>fs</t>
  </si>
  <si>
    <t>q</t>
  </si>
  <si>
    <t>wo</t>
  </si>
  <si>
    <t>alpha</t>
  </si>
  <si>
    <t>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</si>
</sst>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Sheet1!$A$10:$A$36</c:f>
              <c:numCache>
                <c:formatCode>General</c:formatCode>
                <c:ptCount val="27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420</c:v>
                </c:pt>
                <c:pt idx="15">
                  <c:v>450</c:v>
                </c:pt>
                <c:pt idx="16">
                  <c:v>480</c:v>
                </c:pt>
                <c:pt idx="17">
                  <c:v>510</c:v>
                </c:pt>
                <c:pt idx="18">
                  <c:v>540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690</c:v>
                </c:pt>
                <c:pt idx="24">
                  <c:v>720</c:v>
                </c:pt>
                <c:pt idx="25">
                  <c:v>750</c:v>
                </c:pt>
                <c:pt idx="26">
                  <c:v>780</c:v>
                </c:pt>
              </c:numCache>
            </c:numRef>
          </c:xVal>
          <c:yVal>
            <c:numRef>
              <c:f>Sheet1!$B$10:$B$36</c:f>
              <c:numCache>
                <c:formatCode>General</c:formatCode>
                <c:ptCount val="27"/>
                <c:pt idx="0">
                  <c:v>15.7</c:v>
                </c:pt>
                <c:pt idx="1">
                  <c:v>15.8</c:v>
                </c:pt>
                <c:pt idx="2">
                  <c:v>21.5</c:v>
                </c:pt>
                <c:pt idx="3">
                  <c:v>27.6</c:v>
                </c:pt>
                <c:pt idx="4">
                  <c:v>33.5</c:v>
                </c:pt>
                <c:pt idx="5">
                  <c:v>38.6</c:v>
                </c:pt>
                <c:pt idx="6">
                  <c:v>43.4</c:v>
                </c:pt>
                <c:pt idx="7">
                  <c:v>47.9</c:v>
                </c:pt>
                <c:pt idx="8">
                  <c:v>51.9</c:v>
                </c:pt>
                <c:pt idx="9">
                  <c:v>55.8</c:v>
                </c:pt>
                <c:pt idx="10">
                  <c:v>59.3</c:v>
                </c:pt>
                <c:pt idx="11">
                  <c:v>62.8</c:v>
                </c:pt>
                <c:pt idx="12">
                  <c:v>65.8</c:v>
                </c:pt>
                <c:pt idx="13">
                  <c:v>68.900000000000006</c:v>
                </c:pt>
                <c:pt idx="14">
                  <c:v>71.7</c:v>
                </c:pt>
                <c:pt idx="15">
                  <c:v>74.2</c:v>
                </c:pt>
                <c:pt idx="16">
                  <c:v>76.8</c:v>
                </c:pt>
                <c:pt idx="17">
                  <c:v>79.099999999999994</c:v>
                </c:pt>
                <c:pt idx="18">
                  <c:v>81.5</c:v>
                </c:pt>
                <c:pt idx="19">
                  <c:v>83.7</c:v>
                </c:pt>
                <c:pt idx="20">
                  <c:v>85.7</c:v>
                </c:pt>
                <c:pt idx="21">
                  <c:v>87.3</c:v>
                </c:pt>
                <c:pt idx="22">
                  <c:v>89.2</c:v>
                </c:pt>
                <c:pt idx="23">
                  <c:v>90.9</c:v>
                </c:pt>
                <c:pt idx="24">
                  <c:v>92.2</c:v>
                </c:pt>
                <c:pt idx="25">
                  <c:v>94</c:v>
                </c:pt>
                <c:pt idx="26">
                  <c:v>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261440"/>
        <c:axId val="97262976"/>
      </c:scatterChart>
      <c:valAx>
        <c:axId val="9726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7262976"/>
        <c:crosses val="autoZero"/>
        <c:crossBetween val="midCat"/>
      </c:valAx>
      <c:valAx>
        <c:axId val="97262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26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Sheet1!$D$10:$D$106</c:f>
              <c:numCache>
                <c:formatCode>General</c:formatCode>
                <c:ptCount val="97"/>
                <c:pt idx="0">
                  <c:v>1E-3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420</c:v>
                </c:pt>
                <c:pt idx="15">
                  <c:v>450</c:v>
                </c:pt>
                <c:pt idx="16">
                  <c:v>480</c:v>
                </c:pt>
                <c:pt idx="17">
                  <c:v>510</c:v>
                </c:pt>
                <c:pt idx="18">
                  <c:v>540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690</c:v>
                </c:pt>
                <c:pt idx="24">
                  <c:v>720</c:v>
                </c:pt>
                <c:pt idx="25">
                  <c:v>750</c:v>
                </c:pt>
                <c:pt idx="26">
                  <c:v>780</c:v>
                </c:pt>
                <c:pt idx="27">
                  <c:v>810</c:v>
                </c:pt>
                <c:pt idx="28">
                  <c:v>840</c:v>
                </c:pt>
                <c:pt idx="29">
                  <c:v>870</c:v>
                </c:pt>
                <c:pt idx="30">
                  <c:v>900</c:v>
                </c:pt>
                <c:pt idx="31">
                  <c:v>930</c:v>
                </c:pt>
                <c:pt idx="32">
                  <c:v>960</c:v>
                </c:pt>
                <c:pt idx="33">
                  <c:v>990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1140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1290</c:v>
                </c:pt>
                <c:pt idx="44">
                  <c:v>1320</c:v>
                </c:pt>
                <c:pt idx="45">
                  <c:v>1350</c:v>
                </c:pt>
                <c:pt idx="46">
                  <c:v>1380</c:v>
                </c:pt>
                <c:pt idx="47">
                  <c:v>1410</c:v>
                </c:pt>
                <c:pt idx="48">
                  <c:v>1440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1590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1740</c:v>
                </c:pt>
                <c:pt idx="59">
                  <c:v>1770</c:v>
                </c:pt>
                <c:pt idx="60">
                  <c:v>1800</c:v>
                </c:pt>
                <c:pt idx="61">
                  <c:v>1830</c:v>
                </c:pt>
                <c:pt idx="62">
                  <c:v>1860</c:v>
                </c:pt>
                <c:pt idx="63">
                  <c:v>1890</c:v>
                </c:pt>
                <c:pt idx="64">
                  <c:v>1920</c:v>
                </c:pt>
                <c:pt idx="65">
                  <c:v>1950</c:v>
                </c:pt>
                <c:pt idx="66">
                  <c:v>1980</c:v>
                </c:pt>
                <c:pt idx="67">
                  <c:v>2010</c:v>
                </c:pt>
                <c:pt idx="68">
                  <c:v>2040</c:v>
                </c:pt>
                <c:pt idx="69">
                  <c:v>2070</c:v>
                </c:pt>
                <c:pt idx="70">
                  <c:v>2100</c:v>
                </c:pt>
                <c:pt idx="71">
                  <c:v>2130</c:v>
                </c:pt>
                <c:pt idx="72">
                  <c:v>2160</c:v>
                </c:pt>
                <c:pt idx="73">
                  <c:v>2190</c:v>
                </c:pt>
                <c:pt idx="74">
                  <c:v>2220</c:v>
                </c:pt>
                <c:pt idx="75">
                  <c:v>2250</c:v>
                </c:pt>
                <c:pt idx="76">
                  <c:v>2280</c:v>
                </c:pt>
                <c:pt idx="77">
                  <c:v>2310</c:v>
                </c:pt>
                <c:pt idx="78">
                  <c:v>2340</c:v>
                </c:pt>
                <c:pt idx="79">
                  <c:v>2370</c:v>
                </c:pt>
                <c:pt idx="80">
                  <c:v>2400</c:v>
                </c:pt>
                <c:pt idx="81">
                  <c:v>2430</c:v>
                </c:pt>
                <c:pt idx="82">
                  <c:v>2460</c:v>
                </c:pt>
                <c:pt idx="83">
                  <c:v>2490</c:v>
                </c:pt>
                <c:pt idx="84">
                  <c:v>2520</c:v>
                </c:pt>
                <c:pt idx="85">
                  <c:v>2550</c:v>
                </c:pt>
                <c:pt idx="86">
                  <c:v>2580</c:v>
                </c:pt>
                <c:pt idx="87">
                  <c:v>2610</c:v>
                </c:pt>
                <c:pt idx="88">
                  <c:v>2640</c:v>
                </c:pt>
                <c:pt idx="89">
                  <c:v>2670</c:v>
                </c:pt>
                <c:pt idx="90">
                  <c:v>2700</c:v>
                </c:pt>
                <c:pt idx="91">
                  <c:v>2730</c:v>
                </c:pt>
                <c:pt idx="92">
                  <c:v>2760</c:v>
                </c:pt>
                <c:pt idx="93">
                  <c:v>2790</c:v>
                </c:pt>
                <c:pt idx="94">
                  <c:v>2820</c:v>
                </c:pt>
                <c:pt idx="95">
                  <c:v>2850</c:v>
                </c:pt>
                <c:pt idx="96">
                  <c:v>2880</c:v>
                </c:pt>
              </c:numCache>
            </c:numRef>
          </c:xVal>
          <c:yVal>
            <c:numRef>
              <c:f>Sheet1!$E$10:$E$106</c:f>
              <c:numCache>
                <c:formatCode>General</c:formatCode>
                <c:ptCount val="97"/>
                <c:pt idx="0">
                  <c:v>19</c:v>
                </c:pt>
                <c:pt idx="1">
                  <c:v>18.899999999999999</c:v>
                </c:pt>
                <c:pt idx="2">
                  <c:v>20.8</c:v>
                </c:pt>
                <c:pt idx="3">
                  <c:v>23.1</c:v>
                </c:pt>
                <c:pt idx="4">
                  <c:v>25.2</c:v>
                </c:pt>
                <c:pt idx="5">
                  <c:v>27.1</c:v>
                </c:pt>
                <c:pt idx="6">
                  <c:v>28.8</c:v>
                </c:pt>
                <c:pt idx="7">
                  <c:v>30.4</c:v>
                </c:pt>
                <c:pt idx="8">
                  <c:v>31.9</c:v>
                </c:pt>
                <c:pt idx="9">
                  <c:v>33.299999999999997</c:v>
                </c:pt>
                <c:pt idx="10">
                  <c:v>34.6</c:v>
                </c:pt>
                <c:pt idx="11">
                  <c:v>35.799999999999997</c:v>
                </c:pt>
                <c:pt idx="12">
                  <c:v>37</c:v>
                </c:pt>
                <c:pt idx="13">
                  <c:v>38.1</c:v>
                </c:pt>
                <c:pt idx="14">
                  <c:v>39.1</c:v>
                </c:pt>
                <c:pt idx="15">
                  <c:v>40.1</c:v>
                </c:pt>
                <c:pt idx="16">
                  <c:v>41</c:v>
                </c:pt>
                <c:pt idx="17">
                  <c:v>41.9</c:v>
                </c:pt>
                <c:pt idx="18">
                  <c:v>42.7</c:v>
                </c:pt>
                <c:pt idx="19">
                  <c:v>43.5</c:v>
                </c:pt>
                <c:pt idx="20">
                  <c:v>44.3</c:v>
                </c:pt>
                <c:pt idx="21">
                  <c:v>45</c:v>
                </c:pt>
                <c:pt idx="22">
                  <c:v>45.7</c:v>
                </c:pt>
                <c:pt idx="23">
                  <c:v>46.3</c:v>
                </c:pt>
                <c:pt idx="24">
                  <c:v>47</c:v>
                </c:pt>
                <c:pt idx="25">
                  <c:v>47.6</c:v>
                </c:pt>
                <c:pt idx="26">
                  <c:v>48.2</c:v>
                </c:pt>
                <c:pt idx="27">
                  <c:v>48.7</c:v>
                </c:pt>
                <c:pt idx="28">
                  <c:v>49.2</c:v>
                </c:pt>
                <c:pt idx="29">
                  <c:v>49.8</c:v>
                </c:pt>
                <c:pt idx="30">
                  <c:v>50.2</c:v>
                </c:pt>
                <c:pt idx="31">
                  <c:v>50.7</c:v>
                </c:pt>
                <c:pt idx="32">
                  <c:v>51.2</c:v>
                </c:pt>
                <c:pt idx="33">
                  <c:v>51.6</c:v>
                </c:pt>
                <c:pt idx="34">
                  <c:v>52</c:v>
                </c:pt>
                <c:pt idx="35">
                  <c:v>52.4</c:v>
                </c:pt>
                <c:pt idx="36">
                  <c:v>52.8</c:v>
                </c:pt>
                <c:pt idx="37">
                  <c:v>53.1</c:v>
                </c:pt>
                <c:pt idx="38">
                  <c:v>53.4</c:v>
                </c:pt>
                <c:pt idx="39">
                  <c:v>53.8</c:v>
                </c:pt>
                <c:pt idx="40">
                  <c:v>54.1</c:v>
                </c:pt>
                <c:pt idx="41">
                  <c:v>54.4</c:v>
                </c:pt>
                <c:pt idx="42">
                  <c:v>54.7</c:v>
                </c:pt>
                <c:pt idx="43">
                  <c:v>55</c:v>
                </c:pt>
                <c:pt idx="44">
                  <c:v>55.3</c:v>
                </c:pt>
                <c:pt idx="45">
                  <c:v>55.5</c:v>
                </c:pt>
                <c:pt idx="46">
                  <c:v>55.8</c:v>
                </c:pt>
                <c:pt idx="47">
                  <c:v>56</c:v>
                </c:pt>
                <c:pt idx="48">
                  <c:v>56.3</c:v>
                </c:pt>
                <c:pt idx="49">
                  <c:v>56.5</c:v>
                </c:pt>
                <c:pt idx="50">
                  <c:v>56.8</c:v>
                </c:pt>
                <c:pt idx="51">
                  <c:v>57</c:v>
                </c:pt>
                <c:pt idx="52">
                  <c:v>57.2</c:v>
                </c:pt>
                <c:pt idx="53">
                  <c:v>57.4</c:v>
                </c:pt>
                <c:pt idx="54">
                  <c:v>57.6</c:v>
                </c:pt>
                <c:pt idx="55">
                  <c:v>57.8</c:v>
                </c:pt>
                <c:pt idx="56">
                  <c:v>58</c:v>
                </c:pt>
                <c:pt idx="57">
                  <c:v>58.1</c:v>
                </c:pt>
                <c:pt idx="58">
                  <c:v>58.3</c:v>
                </c:pt>
                <c:pt idx="59">
                  <c:v>58.5</c:v>
                </c:pt>
                <c:pt idx="60">
                  <c:v>58.6</c:v>
                </c:pt>
                <c:pt idx="61">
                  <c:v>58.8</c:v>
                </c:pt>
                <c:pt idx="62">
                  <c:v>58.9</c:v>
                </c:pt>
                <c:pt idx="63">
                  <c:v>59.1</c:v>
                </c:pt>
                <c:pt idx="64">
                  <c:v>59.2</c:v>
                </c:pt>
                <c:pt idx="65">
                  <c:v>59.4</c:v>
                </c:pt>
                <c:pt idx="66">
                  <c:v>59.5</c:v>
                </c:pt>
                <c:pt idx="67">
                  <c:v>59.6</c:v>
                </c:pt>
                <c:pt idx="68">
                  <c:v>59.8</c:v>
                </c:pt>
                <c:pt idx="69">
                  <c:v>59.9</c:v>
                </c:pt>
                <c:pt idx="70">
                  <c:v>60</c:v>
                </c:pt>
                <c:pt idx="71">
                  <c:v>60.1</c:v>
                </c:pt>
                <c:pt idx="72">
                  <c:v>60.3</c:v>
                </c:pt>
                <c:pt idx="73">
                  <c:v>60.4</c:v>
                </c:pt>
                <c:pt idx="74">
                  <c:v>60.5</c:v>
                </c:pt>
                <c:pt idx="75">
                  <c:v>60.6</c:v>
                </c:pt>
                <c:pt idx="76">
                  <c:v>60.7</c:v>
                </c:pt>
                <c:pt idx="77">
                  <c:v>60.8</c:v>
                </c:pt>
                <c:pt idx="78">
                  <c:v>60.9</c:v>
                </c:pt>
                <c:pt idx="79">
                  <c:v>61</c:v>
                </c:pt>
                <c:pt idx="80">
                  <c:v>61.1</c:v>
                </c:pt>
                <c:pt idx="81">
                  <c:v>61.2</c:v>
                </c:pt>
                <c:pt idx="82">
                  <c:v>61.3</c:v>
                </c:pt>
                <c:pt idx="83">
                  <c:v>61.4</c:v>
                </c:pt>
                <c:pt idx="84">
                  <c:v>61.5</c:v>
                </c:pt>
                <c:pt idx="85">
                  <c:v>61.6</c:v>
                </c:pt>
                <c:pt idx="86">
                  <c:v>61.7</c:v>
                </c:pt>
                <c:pt idx="87">
                  <c:v>61.7</c:v>
                </c:pt>
                <c:pt idx="88">
                  <c:v>61.8</c:v>
                </c:pt>
                <c:pt idx="89">
                  <c:v>61.9</c:v>
                </c:pt>
                <c:pt idx="90">
                  <c:v>62</c:v>
                </c:pt>
                <c:pt idx="91">
                  <c:v>62</c:v>
                </c:pt>
                <c:pt idx="92">
                  <c:v>62.1</c:v>
                </c:pt>
                <c:pt idx="93">
                  <c:v>62.1</c:v>
                </c:pt>
                <c:pt idx="94">
                  <c:v>62.2</c:v>
                </c:pt>
                <c:pt idx="95">
                  <c:v>62.3</c:v>
                </c:pt>
                <c:pt idx="96">
                  <c:v>62.4</c:v>
                </c:pt>
              </c:numCache>
            </c:numRef>
          </c:yVal>
          <c:smooth val="0"/>
        </c:ser>
        <c:ser>
          <c:idx val="1"/>
          <c:order val="1"/>
          <c:marker>
            <c:symbol val="none"/>
          </c:marker>
          <c:xVal>
            <c:numRef>
              <c:f>Sheet1!$D$15:$D$106</c:f>
              <c:numCache>
                <c:formatCode>General</c:formatCode>
                <c:ptCount val="92"/>
                <c:pt idx="0">
                  <c:v>150</c:v>
                </c:pt>
                <c:pt idx="1">
                  <c:v>180</c:v>
                </c:pt>
                <c:pt idx="2">
                  <c:v>210</c:v>
                </c:pt>
                <c:pt idx="3">
                  <c:v>240</c:v>
                </c:pt>
                <c:pt idx="4">
                  <c:v>270</c:v>
                </c:pt>
                <c:pt idx="5">
                  <c:v>300</c:v>
                </c:pt>
                <c:pt idx="6">
                  <c:v>330</c:v>
                </c:pt>
                <c:pt idx="7">
                  <c:v>360</c:v>
                </c:pt>
                <c:pt idx="8">
                  <c:v>390</c:v>
                </c:pt>
                <c:pt idx="9">
                  <c:v>420</c:v>
                </c:pt>
                <c:pt idx="10">
                  <c:v>450</c:v>
                </c:pt>
                <c:pt idx="11">
                  <c:v>480</c:v>
                </c:pt>
                <c:pt idx="12">
                  <c:v>510</c:v>
                </c:pt>
                <c:pt idx="13">
                  <c:v>540</c:v>
                </c:pt>
                <c:pt idx="14">
                  <c:v>570</c:v>
                </c:pt>
                <c:pt idx="15">
                  <c:v>600</c:v>
                </c:pt>
                <c:pt idx="16">
                  <c:v>630</c:v>
                </c:pt>
                <c:pt idx="17">
                  <c:v>660</c:v>
                </c:pt>
                <c:pt idx="18">
                  <c:v>690</c:v>
                </c:pt>
                <c:pt idx="19">
                  <c:v>720</c:v>
                </c:pt>
                <c:pt idx="20">
                  <c:v>750</c:v>
                </c:pt>
                <c:pt idx="21">
                  <c:v>780</c:v>
                </c:pt>
                <c:pt idx="22">
                  <c:v>810</c:v>
                </c:pt>
                <c:pt idx="23">
                  <c:v>840</c:v>
                </c:pt>
                <c:pt idx="24">
                  <c:v>870</c:v>
                </c:pt>
                <c:pt idx="25">
                  <c:v>900</c:v>
                </c:pt>
                <c:pt idx="26">
                  <c:v>930</c:v>
                </c:pt>
                <c:pt idx="27">
                  <c:v>960</c:v>
                </c:pt>
                <c:pt idx="28">
                  <c:v>990</c:v>
                </c:pt>
                <c:pt idx="29">
                  <c:v>1020</c:v>
                </c:pt>
                <c:pt idx="30">
                  <c:v>1050</c:v>
                </c:pt>
                <c:pt idx="31">
                  <c:v>1080</c:v>
                </c:pt>
                <c:pt idx="32">
                  <c:v>1110</c:v>
                </c:pt>
                <c:pt idx="33">
                  <c:v>1140</c:v>
                </c:pt>
                <c:pt idx="34">
                  <c:v>1170</c:v>
                </c:pt>
                <c:pt idx="35">
                  <c:v>1200</c:v>
                </c:pt>
                <c:pt idx="36">
                  <c:v>1230</c:v>
                </c:pt>
                <c:pt idx="37">
                  <c:v>1260</c:v>
                </c:pt>
                <c:pt idx="38">
                  <c:v>1290</c:v>
                </c:pt>
                <c:pt idx="39">
                  <c:v>1320</c:v>
                </c:pt>
                <c:pt idx="40">
                  <c:v>1350</c:v>
                </c:pt>
                <c:pt idx="41">
                  <c:v>1380</c:v>
                </c:pt>
                <c:pt idx="42">
                  <c:v>1410</c:v>
                </c:pt>
                <c:pt idx="43">
                  <c:v>1440</c:v>
                </c:pt>
                <c:pt idx="44">
                  <c:v>1470</c:v>
                </c:pt>
                <c:pt idx="45">
                  <c:v>1500</c:v>
                </c:pt>
                <c:pt idx="46">
                  <c:v>1530</c:v>
                </c:pt>
                <c:pt idx="47">
                  <c:v>1560</c:v>
                </c:pt>
                <c:pt idx="48">
                  <c:v>1590</c:v>
                </c:pt>
                <c:pt idx="49">
                  <c:v>1620</c:v>
                </c:pt>
                <c:pt idx="50">
                  <c:v>1650</c:v>
                </c:pt>
                <c:pt idx="51">
                  <c:v>1680</c:v>
                </c:pt>
                <c:pt idx="52">
                  <c:v>1710</c:v>
                </c:pt>
                <c:pt idx="53">
                  <c:v>1740</c:v>
                </c:pt>
                <c:pt idx="54">
                  <c:v>1770</c:v>
                </c:pt>
                <c:pt idx="55">
                  <c:v>1800</c:v>
                </c:pt>
                <c:pt idx="56">
                  <c:v>1830</c:v>
                </c:pt>
                <c:pt idx="57">
                  <c:v>1860</c:v>
                </c:pt>
                <c:pt idx="58">
                  <c:v>1890</c:v>
                </c:pt>
                <c:pt idx="59">
                  <c:v>1920</c:v>
                </c:pt>
                <c:pt idx="60">
                  <c:v>1950</c:v>
                </c:pt>
                <c:pt idx="61">
                  <c:v>1980</c:v>
                </c:pt>
                <c:pt idx="62">
                  <c:v>2010</c:v>
                </c:pt>
                <c:pt idx="63">
                  <c:v>2040</c:v>
                </c:pt>
                <c:pt idx="64">
                  <c:v>2070</c:v>
                </c:pt>
                <c:pt idx="65">
                  <c:v>2100</c:v>
                </c:pt>
                <c:pt idx="66">
                  <c:v>2130</c:v>
                </c:pt>
                <c:pt idx="67">
                  <c:v>2160</c:v>
                </c:pt>
                <c:pt idx="68">
                  <c:v>2190</c:v>
                </c:pt>
                <c:pt idx="69">
                  <c:v>2220</c:v>
                </c:pt>
                <c:pt idx="70">
                  <c:v>2250</c:v>
                </c:pt>
                <c:pt idx="71">
                  <c:v>2280</c:v>
                </c:pt>
                <c:pt idx="72">
                  <c:v>2310</c:v>
                </c:pt>
                <c:pt idx="73">
                  <c:v>2340</c:v>
                </c:pt>
                <c:pt idx="74">
                  <c:v>2370</c:v>
                </c:pt>
                <c:pt idx="75">
                  <c:v>2400</c:v>
                </c:pt>
                <c:pt idx="76">
                  <c:v>2430</c:v>
                </c:pt>
                <c:pt idx="77">
                  <c:v>2460</c:v>
                </c:pt>
                <c:pt idx="78">
                  <c:v>2490</c:v>
                </c:pt>
                <c:pt idx="79">
                  <c:v>2520</c:v>
                </c:pt>
                <c:pt idx="80">
                  <c:v>2550</c:v>
                </c:pt>
                <c:pt idx="81">
                  <c:v>2580</c:v>
                </c:pt>
                <c:pt idx="82">
                  <c:v>2610</c:v>
                </c:pt>
                <c:pt idx="83">
                  <c:v>2640</c:v>
                </c:pt>
                <c:pt idx="84">
                  <c:v>2670</c:v>
                </c:pt>
                <c:pt idx="85">
                  <c:v>2700</c:v>
                </c:pt>
                <c:pt idx="86">
                  <c:v>2730</c:v>
                </c:pt>
                <c:pt idx="87">
                  <c:v>2760</c:v>
                </c:pt>
                <c:pt idx="88">
                  <c:v>2790</c:v>
                </c:pt>
                <c:pt idx="89">
                  <c:v>2820</c:v>
                </c:pt>
                <c:pt idx="90">
                  <c:v>2850</c:v>
                </c:pt>
                <c:pt idx="91">
                  <c:v>2880</c:v>
                </c:pt>
              </c:numCache>
            </c:numRef>
          </c:xVal>
          <c:yVal>
            <c:numRef>
              <c:f>Sheet1!$F$15:$F$106</c:f>
              <c:numCache>
                <c:formatCode>General</c:formatCode>
                <c:ptCount val="92"/>
                <c:pt idx="0">
                  <c:v>25.918651673420197</c:v>
                </c:pt>
                <c:pt idx="1">
                  <c:v>27.32663166971318</c:v>
                </c:pt>
                <c:pt idx="2">
                  <c:v>28.681150619970246</c:v>
                </c:pt>
                <c:pt idx="3">
                  <c:v>29.984238441839924</c:v>
                </c:pt>
                <c:pt idx="4">
                  <c:v>31.237847976931931</c:v>
                </c:pt>
                <c:pt idx="5">
                  <c:v>32.443857917396826</c:v>
                </c:pt>
                <c:pt idx="6">
                  <c:v>33.604075621383416</c:v>
                </c:pt>
                <c:pt idx="7">
                  <c:v>34.720239821593097</c:v>
                </c:pt>
                <c:pt idx="8">
                  <c:v>35.794023230990291</c:v>
                </c:pt>
                <c:pt idx="9">
                  <c:v>36.827035049574036</c:v>
                </c:pt>
                <c:pt idx="10">
                  <c:v>37.820823375967294</c:v>
                </c:pt>
                <c:pt idx="11">
                  <c:v>38.776877527438209</c:v>
                </c:pt>
                <c:pt idx="12">
                  <c:v>39.696630271830067</c:v>
                </c:pt>
                <c:pt idx="13">
                  <c:v>40.581459974744732</c:v>
                </c:pt>
                <c:pt idx="14">
                  <c:v>41.432692665197564</c:v>
                </c:pt>
                <c:pt idx="15">
                  <c:v>42.251604022839274</c:v>
                </c:pt>
                <c:pt idx="16">
                  <c:v>43.039421289722966</c:v>
                </c:pt>
                <c:pt idx="17">
                  <c:v>43.797325109481228</c:v>
                </c:pt>
                <c:pt idx="18">
                  <c:v>44.526451296669734</c:v>
                </c:pt>
                <c:pt idx="19">
                  <c:v>45.227892538928693</c:v>
                </c:pt>
                <c:pt idx="20">
                  <c:v>45.902700034513245</c:v>
                </c:pt>
                <c:pt idx="21">
                  <c:v>46.551885067646751</c:v>
                </c:pt>
                <c:pt idx="22">
                  <c:v>47.176420524057903</c:v>
                </c:pt>
                <c:pt idx="23">
                  <c:v>47.777242348972749</c:v>
                </c:pt>
                <c:pt idx="24">
                  <c:v>48.355250949746825</c:v>
                </c:pt>
                <c:pt idx="25">
                  <c:v>48.911312545239213</c:v>
                </c:pt>
                <c:pt idx="26">
                  <c:v>49.4462604639509</c:v>
                </c:pt>
                <c:pt idx="27">
                  <c:v>49.960896392872712</c:v>
                </c:pt>
                <c:pt idx="28">
                  <c:v>50.455991578914457</c:v>
                </c:pt>
                <c:pt idx="29">
                  <c:v>50.932287984715849</c:v>
                </c:pt>
                <c:pt idx="30">
                  <c:v>51.390499400571116</c:v>
                </c:pt>
                <c:pt idx="31">
                  <c:v>51.831312514133941</c:v>
                </c:pt>
                <c:pt idx="32">
                  <c:v>52.255387939505553</c:v>
                </c:pt>
                <c:pt idx="33">
                  <c:v>52.663361207248371</c:v>
                </c:pt>
                <c:pt idx="34">
                  <c:v>53.055843716808802</c:v>
                </c:pt>
                <c:pt idx="35">
                  <c:v>53.433423652776455</c:v>
                </c:pt>
                <c:pt idx="36">
                  <c:v>53.796666866353064</c:v>
                </c:pt>
                <c:pt idx="37">
                  <c:v>54.146117723351885</c:v>
                </c:pt>
                <c:pt idx="38">
                  <c:v>54.48229991999866</c:v>
                </c:pt>
                <c:pt idx="39">
                  <c:v>54.805717267756442</c:v>
                </c:pt>
                <c:pt idx="40">
                  <c:v>55.116854448350765</c:v>
                </c:pt>
                <c:pt idx="41">
                  <c:v>55.416177740126329</c:v>
                </c:pt>
                <c:pt idx="42">
                  <c:v>55.704135716823998</c:v>
                </c:pt>
                <c:pt idx="43">
                  <c:v>55.981159919825195</c:v>
                </c:pt>
                <c:pt idx="44">
                  <c:v>56.24766550487108</c:v>
                </c:pt>
                <c:pt idx="45">
                  <c:v>56.504051864225922</c:v>
                </c:pt>
                <c:pt idx="46">
                  <c:v>56.750703225216768</c:v>
                </c:pt>
                <c:pt idx="47">
                  <c:v>56.987989226046629</c:v>
                </c:pt>
                <c:pt idx="48">
                  <c:v>57.216265469743966</c:v>
                </c:pt>
                <c:pt idx="49">
                  <c:v>57.435874057078756</c:v>
                </c:pt>
                <c:pt idx="50">
                  <c:v>57.647144099243661</c:v>
                </c:pt>
                <c:pt idx="51">
                  <c:v>57.850392211068694</c:v>
                </c:pt>
                <c:pt idx="52">
                  <c:v>58.04592298550854</c:v>
                </c:pt>
                <c:pt idx="53">
                  <c:v>58.234029450113525</c:v>
                </c:pt>
                <c:pt idx="54">
                  <c:v>58.4149935061684</c:v>
                </c:pt>
                <c:pt idx="55">
                  <c:v>58.589086351157022</c:v>
                </c:pt>
                <c:pt idx="56">
                  <c:v>58.756568885185999</c:v>
                </c:pt>
                <c:pt idx="57">
                  <c:v>58.917692101976442</c:v>
                </c:pt>
                <c:pt idx="58">
                  <c:v>59.072697465009746</c:v>
                </c:pt>
                <c:pt idx="59">
                  <c:v>59.221817269391117</c:v>
                </c:pt>
                <c:pt idx="60">
                  <c:v>59.365274989973081</c:v>
                </c:pt>
                <c:pt idx="61">
                  <c:v>59.503285616260783</c:v>
                </c:pt>
                <c:pt idx="62">
                  <c:v>59.6360559746009</c:v>
                </c:pt>
                <c:pt idx="63">
                  <c:v>59.76378503813703</c:v>
                </c:pt>
                <c:pt idx="64">
                  <c:v>59.886664224996082</c:v>
                </c:pt>
                <c:pt idx="65">
                  <c:v>60.004877685152451</c:v>
                </c:pt>
                <c:pt idx="66">
                  <c:v>60.118602576400093</c:v>
                </c:pt>
                <c:pt idx="67">
                  <c:v>60.228009329845754</c:v>
                </c:pt>
                <c:pt idx="68">
                  <c:v>60.333261905321557</c:v>
                </c:pt>
                <c:pt idx="69">
                  <c:v>60.434518037099494</c:v>
                </c:pt>
                <c:pt idx="70">
                  <c:v>60.53192947027614</c:v>
                </c:pt>
                <c:pt idx="71">
                  <c:v>60.625642188181828</c:v>
                </c:pt>
                <c:pt idx="72">
                  <c:v>60.715796631155129</c:v>
                </c:pt>
                <c:pt idx="73">
                  <c:v>60.802527907010422</c:v>
                </c:pt>
                <c:pt idx="74">
                  <c:v>60.88596599351397</c:v>
                </c:pt>
                <c:pt idx="75">
                  <c:v>60.966235933172065</c:v>
                </c:pt>
                <c:pt idx="76">
                  <c:v>61.043458020622985</c:v>
                </c:pt>
                <c:pt idx="77">
                  <c:v>61.117747982913698</c:v>
                </c:pt>
                <c:pt idx="78">
                  <c:v>61.189217152931448</c:v>
                </c:pt>
                <c:pt idx="79">
                  <c:v>61.257972636250145</c:v>
                </c:pt>
                <c:pt idx="80">
                  <c:v>61.3241174716416</c:v>
                </c:pt>
                <c:pt idx="81">
                  <c:v>61.387750785492116</c:v>
                </c:pt>
                <c:pt idx="82">
                  <c:v>61.448967940355899</c:v>
                </c:pt>
                <c:pt idx="83">
                  <c:v>61.507860677867889</c:v>
                </c:pt>
                <c:pt idx="84">
                  <c:v>61.564517256230175</c:v>
                </c:pt>
                <c:pt idx="85">
                  <c:v>61.61902258247806</c:v>
                </c:pt>
                <c:pt idx="86">
                  <c:v>61.671458339723969</c:v>
                </c:pt>
                <c:pt idx="87">
                  <c:v>61.72190310956988</c:v>
                </c:pt>
                <c:pt idx="88">
                  <c:v>61.770432489871837</c:v>
                </c:pt>
                <c:pt idx="89">
                  <c:v>61.817119208032821</c:v>
                </c:pt>
                <c:pt idx="90">
                  <c:v>61.862033229993962</c:v>
                </c:pt>
                <c:pt idx="91">
                  <c:v>61.905241865087369</c:v>
                </c:pt>
              </c:numCache>
            </c:numRef>
          </c:yVal>
          <c:smooth val="0"/>
        </c:ser>
        <c:ser>
          <c:idx val="2"/>
          <c:order val="2"/>
          <c:marker>
            <c:symbol val="none"/>
          </c:marker>
          <c:xVal>
            <c:numRef>
              <c:f>Sheet1!$D$10:$D$106</c:f>
              <c:numCache>
                <c:formatCode>General</c:formatCode>
                <c:ptCount val="97"/>
                <c:pt idx="0">
                  <c:v>1E-3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420</c:v>
                </c:pt>
                <c:pt idx="15">
                  <c:v>450</c:v>
                </c:pt>
                <c:pt idx="16">
                  <c:v>480</c:v>
                </c:pt>
                <c:pt idx="17">
                  <c:v>510</c:v>
                </c:pt>
                <c:pt idx="18">
                  <c:v>540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690</c:v>
                </c:pt>
                <c:pt idx="24">
                  <c:v>720</c:v>
                </c:pt>
                <c:pt idx="25">
                  <c:v>750</c:v>
                </c:pt>
                <c:pt idx="26">
                  <c:v>780</c:v>
                </c:pt>
                <c:pt idx="27">
                  <c:v>810</c:v>
                </c:pt>
                <c:pt idx="28">
                  <c:v>840</c:v>
                </c:pt>
                <c:pt idx="29">
                  <c:v>870</c:v>
                </c:pt>
                <c:pt idx="30">
                  <c:v>900</c:v>
                </c:pt>
                <c:pt idx="31">
                  <c:v>930</c:v>
                </c:pt>
                <c:pt idx="32">
                  <c:v>960</c:v>
                </c:pt>
                <c:pt idx="33">
                  <c:v>990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1140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1290</c:v>
                </c:pt>
                <c:pt idx="44">
                  <c:v>1320</c:v>
                </c:pt>
                <c:pt idx="45">
                  <c:v>1350</c:v>
                </c:pt>
                <c:pt idx="46">
                  <c:v>1380</c:v>
                </c:pt>
                <c:pt idx="47">
                  <c:v>1410</c:v>
                </c:pt>
                <c:pt idx="48">
                  <c:v>1440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1590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1740</c:v>
                </c:pt>
                <c:pt idx="59">
                  <c:v>1770</c:v>
                </c:pt>
                <c:pt idx="60">
                  <c:v>1800</c:v>
                </c:pt>
                <c:pt idx="61">
                  <c:v>1830</c:v>
                </c:pt>
                <c:pt idx="62">
                  <c:v>1860</c:v>
                </c:pt>
                <c:pt idx="63">
                  <c:v>1890</c:v>
                </c:pt>
                <c:pt idx="64">
                  <c:v>1920</c:v>
                </c:pt>
                <c:pt idx="65">
                  <c:v>1950</c:v>
                </c:pt>
                <c:pt idx="66">
                  <c:v>1980</c:v>
                </c:pt>
                <c:pt idx="67">
                  <c:v>2010</c:v>
                </c:pt>
                <c:pt idx="68">
                  <c:v>2040</c:v>
                </c:pt>
                <c:pt idx="69">
                  <c:v>2070</c:v>
                </c:pt>
                <c:pt idx="70">
                  <c:v>2100</c:v>
                </c:pt>
                <c:pt idx="71">
                  <c:v>2130</c:v>
                </c:pt>
                <c:pt idx="72">
                  <c:v>2160</c:v>
                </c:pt>
                <c:pt idx="73">
                  <c:v>2190</c:v>
                </c:pt>
                <c:pt idx="74">
                  <c:v>2220</c:v>
                </c:pt>
                <c:pt idx="75">
                  <c:v>2250</c:v>
                </c:pt>
                <c:pt idx="76">
                  <c:v>2280</c:v>
                </c:pt>
                <c:pt idx="77">
                  <c:v>2310</c:v>
                </c:pt>
                <c:pt idx="78">
                  <c:v>2340</c:v>
                </c:pt>
                <c:pt idx="79">
                  <c:v>2370</c:v>
                </c:pt>
                <c:pt idx="80">
                  <c:v>2400</c:v>
                </c:pt>
                <c:pt idx="81">
                  <c:v>2430</c:v>
                </c:pt>
                <c:pt idx="82">
                  <c:v>2460</c:v>
                </c:pt>
                <c:pt idx="83">
                  <c:v>2490</c:v>
                </c:pt>
                <c:pt idx="84">
                  <c:v>2520</c:v>
                </c:pt>
                <c:pt idx="85">
                  <c:v>2550</c:v>
                </c:pt>
                <c:pt idx="86">
                  <c:v>2580</c:v>
                </c:pt>
                <c:pt idx="87">
                  <c:v>2610</c:v>
                </c:pt>
                <c:pt idx="88">
                  <c:v>2640</c:v>
                </c:pt>
                <c:pt idx="89">
                  <c:v>2670</c:v>
                </c:pt>
                <c:pt idx="90">
                  <c:v>2700</c:v>
                </c:pt>
                <c:pt idx="91">
                  <c:v>2730</c:v>
                </c:pt>
                <c:pt idx="92">
                  <c:v>2760</c:v>
                </c:pt>
                <c:pt idx="93">
                  <c:v>2790</c:v>
                </c:pt>
                <c:pt idx="94">
                  <c:v>2820</c:v>
                </c:pt>
                <c:pt idx="95">
                  <c:v>2850</c:v>
                </c:pt>
                <c:pt idx="96">
                  <c:v>2880</c:v>
                </c:pt>
              </c:numCache>
            </c:numRef>
          </c:xVal>
          <c:yVal>
            <c:numRef>
              <c:f>Sheet1!$H$10:$H$106</c:f>
              <c:numCache>
                <c:formatCode>General</c:formatCode>
                <c:ptCount val="97"/>
                <c:pt idx="0">
                  <c:v>18</c:v>
                </c:pt>
                <c:pt idx="1">
                  <c:v>19.756518</c:v>
                </c:pt>
                <c:pt idx="2">
                  <c:v>21.447389652786001</c:v>
                </c:pt>
                <c:pt idx="3">
                  <c:v>23.075068359292427</c:v>
                </c:pt>
                <c:pt idx="4">
                  <c:v>24.64191582950059</c:v>
                </c:pt>
                <c:pt idx="5">
                  <c:v>26.150205509204664</c:v>
                </c:pt>
                <c:pt idx="6">
                  <c:v>27.602125878709156</c:v>
                </c:pt>
                <c:pt idx="7">
                  <c:v>28.99978362824416</c:v>
                </c:pt>
                <c:pt idx="8">
                  <c:v>30.345206714705789</c:v>
                </c:pt>
                <c:pt idx="9">
                  <c:v>31.640347304157089</c:v>
                </c:pt>
                <c:pt idx="10">
                  <c:v>32.887084604358826</c:v>
                </c:pt>
                <c:pt idx="11">
                  <c:v>34.087227591440126</c:v>
                </c:pt>
                <c:pt idx="12">
                  <c:v>35.242517634665234</c:v>
                </c:pt>
                <c:pt idx="13">
                  <c:v>36.354631023104886</c:v>
                </c:pt>
                <c:pt idx="14">
                  <c:v>37.42518139787839</c:v>
                </c:pt>
                <c:pt idx="15">
                  <c:v>38.455722093495481</c:v>
                </c:pt>
                <c:pt idx="16">
                  <c:v>39.447748391695271</c:v>
                </c:pt>
                <c:pt idx="17">
                  <c:v>40.40269969105244</c:v>
                </c:pt>
                <c:pt idx="18">
                  <c:v>41.321961595498735</c:v>
                </c:pt>
                <c:pt idx="19">
                  <c:v>42.20686792479016</c:v>
                </c:pt>
                <c:pt idx="20">
                  <c:v>43.058702649836974</c:v>
                </c:pt>
                <c:pt idx="21">
                  <c:v>43.878701755704618</c:v>
                </c:pt>
                <c:pt idx="22">
                  <c:v>44.668055034988669</c:v>
                </c:pt>
                <c:pt idx="23">
                  <c:v>45.427907814166034</c:v>
                </c:pt>
                <c:pt idx="24">
                  <c:v>46.159362615427206</c:v>
                </c:pt>
                <c:pt idx="25">
                  <c:v>46.863480756400847</c:v>
                </c:pt>
                <c:pt idx="26">
                  <c:v>47.541283890091876</c:v>
                </c:pt>
                <c:pt idx="27">
                  <c:v>48.193755487267474</c:v>
                </c:pt>
                <c:pt idx="28">
                  <c:v>48.821842263441823</c:v>
                </c:pt>
                <c:pt idx="29">
                  <c:v>49.426455552530214</c:v>
                </c:pt>
                <c:pt idx="30">
                  <c:v>50.008472629165503</c:v>
                </c:pt>
                <c:pt idx="31">
                  <c:v>50.568737981595703</c:v>
                </c:pt>
                <c:pt idx="32">
                  <c:v>51.108064537009525</c:v>
                </c:pt>
                <c:pt idx="33">
                  <c:v>51.627234841067867</c:v>
                </c:pt>
                <c:pt idx="34">
                  <c:v>52.127002193352638</c:v>
                </c:pt>
                <c:pt idx="35">
                  <c:v>52.608091740380466</c:v>
                </c:pt>
                <c:pt idx="36">
                  <c:v>53.071201527767229</c:v>
                </c:pt>
                <c:pt idx="37">
                  <c:v>53.517003513069987</c:v>
                </c:pt>
                <c:pt idx="38">
                  <c:v>53.946144540776025</c:v>
                </c:pt>
                <c:pt idx="39">
                  <c:v>54.359247280853602</c:v>
                </c:pt>
                <c:pt idx="40">
                  <c:v>54.756911132226257</c:v>
                </c:pt>
                <c:pt idx="41">
                  <c:v>55.139713092481564</c:v>
                </c:pt>
                <c:pt idx="42">
                  <c:v>55.508208595076248</c:v>
                </c:pt>
                <c:pt idx="43">
                  <c:v>55.862932315252465</c:v>
                </c:pt>
                <c:pt idx="44">
                  <c:v>56.204398945834534</c:v>
                </c:pt>
                <c:pt idx="45">
                  <c:v>56.533103944031858</c:v>
                </c:pt>
                <c:pt idx="46">
                  <c:v>56.849524250331555</c:v>
                </c:pt>
                <c:pt idx="47">
                  <c:v>57.154118980523911</c:v>
                </c:pt>
                <c:pt idx="48">
                  <c:v>57.447330091864792</c:v>
                </c:pt>
                <c:pt idx="49">
                  <c:v>57.72958302434153</c:v>
                </c:pt>
                <c:pt idx="50">
                  <c:v>58.00128731797281</c:v>
                </c:pt>
                <c:pt idx="51">
                  <c:v>58.26283720703821</c:v>
                </c:pt>
                <c:pt idx="52">
                  <c:v>58.51461219209957</c:v>
                </c:pt>
                <c:pt idx="53">
                  <c:v>58.756977590644233</c:v>
                </c:pt>
                <c:pt idx="54">
                  <c:v>58.990285067149088</c:v>
                </c:pt>
                <c:pt idx="55">
                  <c:v>59.214873143334522</c:v>
                </c:pt>
                <c:pt idx="56">
                  <c:v>59.43106768934868</c:v>
                </c:pt>
                <c:pt idx="57">
                  <c:v>59.639182396594649</c:v>
                </c:pt>
                <c:pt idx="58">
                  <c:v>59.839519232886715</c:v>
                </c:pt>
                <c:pt idx="59">
                  <c:v>60.032368880596039</c:v>
                </c:pt>
                <c:pt idx="60">
                  <c:v>60.218011158421525</c:v>
                </c:pt>
                <c:pt idx="61">
                  <c:v>60.396715427397837</c:v>
                </c:pt>
                <c:pt idx="62">
                  <c:v>60.568740981729697</c:v>
                </c:pt>
                <c:pt idx="63">
                  <c:v>60.734337425019511</c:v>
                </c:pt>
                <c:pt idx="64">
                  <c:v>60.893745032434254</c:v>
                </c:pt>
                <c:pt idx="65">
                  <c:v>61.047195099337088</c:v>
                </c:pt>
                <c:pt idx="66">
                  <c:v>61.194910276889566</c:v>
                </c:pt>
                <c:pt idx="67">
                  <c:v>61.337104895111374</c:v>
                </c:pt>
                <c:pt idx="68">
                  <c:v>61.473985273866376</c:v>
                </c:pt>
                <c:pt idx="69">
                  <c:v>61.605750022226168</c:v>
                </c:pt>
                <c:pt idx="70">
                  <c:v>61.732590326645507</c:v>
                </c:pt>
                <c:pt idx="71">
                  <c:v>61.854690228367787</c:v>
                </c:pt>
                <c:pt idx="72">
                  <c:v>61.972226890462998</c:v>
                </c:pt>
                <c:pt idx="73">
                  <c:v>62.085370854885724</c:v>
                </c:pt>
                <c:pt idx="74">
                  <c:v>62.194286289926083</c:v>
                </c:pt>
                <c:pt idx="75">
                  <c:v>62.299131228412676</c:v>
                </c:pt>
                <c:pt idx="76">
                  <c:v>62.400057797013211</c:v>
                </c:pt>
                <c:pt idx="77">
                  <c:v>62.497212436965434</c:v>
                </c:pt>
                <c:pt idx="78">
                  <c:v>62.590736116558723</c:v>
                </c:pt>
                <c:pt idx="79">
                  <c:v>62.680764535674577</c:v>
                </c:pt>
                <c:pt idx="80">
                  <c:v>62.767428322682811</c:v>
                </c:pt>
                <c:pt idx="81">
                  <c:v>62.850853223979186</c:v>
                </c:pt>
                <c:pt idx="82">
                  <c:v>62.931160286439415</c:v>
                </c:pt>
                <c:pt idx="83">
                  <c:v>63.008466033054312</c:v>
                </c:pt>
                <c:pt idx="84">
                  <c:v>63.082882632000974</c:v>
                </c:pt>
                <c:pt idx="85">
                  <c:v>63.154518059395201</c:v>
                </c:pt>
                <c:pt idx="86">
                  <c:v>63.223476255961423</c:v>
                </c:pt>
                <c:pt idx="87">
                  <c:v>63.289857277847375</c:v>
                </c:pt>
                <c:pt idx="88">
                  <c:v>63.353757441802387</c:v>
                </c:pt>
                <c:pt idx="89">
                  <c:v>63.415269464929906</c:v>
                </c:pt>
                <c:pt idx="90">
                  <c:v>63.474482599217083</c:v>
                </c:pt>
                <c:pt idx="91">
                  <c:v>63.531482761036543</c:v>
                </c:pt>
                <c:pt idx="92">
                  <c:v>63.586352655808327</c:v>
                </c:pt>
                <c:pt idx="93">
                  <c:v>63.6391718980028</c:v>
                </c:pt>
                <c:pt idx="94">
                  <c:v>63.690017126658738</c:v>
                </c:pt>
                <c:pt idx="95">
                  <c:v>63.738962116584119</c:v>
                </c:pt>
                <c:pt idx="96">
                  <c:v>63.786077885401021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302016"/>
        <c:axId val="97303552"/>
      </c:scatterChart>
      <c:valAx>
        <c:axId val="9730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7303552"/>
        <c:crosses val="autoZero"/>
        <c:crossBetween val="midCat"/>
      </c:valAx>
      <c:valAx>
        <c:axId val="97303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30201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Pad</c:v>
          </c:tx>
          <c:marker>
            <c:symbol val="none"/>
          </c:marker>
          <c:xVal>
            <c:numRef>
              <c:f>Sheet2!$A$15:$A$113</c:f>
              <c:numCache>
                <c:formatCode>General</c:formatCode>
                <c:ptCount val="99"/>
                <c:pt idx="0">
                  <c:v>1.0000000000000001E-5</c:v>
                </c:pt>
                <c:pt idx="1">
                  <c:v>60</c:v>
                </c:pt>
                <c:pt idx="2">
                  <c:v>120</c:v>
                </c:pt>
                <c:pt idx="3">
                  <c:v>180</c:v>
                </c:pt>
                <c:pt idx="4">
                  <c:v>240</c:v>
                </c:pt>
                <c:pt idx="5">
                  <c:v>300</c:v>
                </c:pt>
                <c:pt idx="6">
                  <c:v>360</c:v>
                </c:pt>
                <c:pt idx="7">
                  <c:v>420</c:v>
                </c:pt>
                <c:pt idx="8">
                  <c:v>480</c:v>
                </c:pt>
                <c:pt idx="9">
                  <c:v>540</c:v>
                </c:pt>
                <c:pt idx="10">
                  <c:v>600</c:v>
                </c:pt>
                <c:pt idx="11">
                  <c:v>660</c:v>
                </c:pt>
                <c:pt idx="12">
                  <c:v>720</c:v>
                </c:pt>
                <c:pt idx="13">
                  <c:v>780</c:v>
                </c:pt>
                <c:pt idx="14">
                  <c:v>840</c:v>
                </c:pt>
                <c:pt idx="15">
                  <c:v>900</c:v>
                </c:pt>
                <c:pt idx="16">
                  <c:v>960</c:v>
                </c:pt>
                <c:pt idx="17">
                  <c:v>1020</c:v>
                </c:pt>
                <c:pt idx="18">
                  <c:v>1080</c:v>
                </c:pt>
                <c:pt idx="19">
                  <c:v>1140</c:v>
                </c:pt>
                <c:pt idx="20">
                  <c:v>1200</c:v>
                </c:pt>
                <c:pt idx="21">
                  <c:v>1260</c:v>
                </c:pt>
                <c:pt idx="22">
                  <c:v>1320</c:v>
                </c:pt>
                <c:pt idx="23">
                  <c:v>1380</c:v>
                </c:pt>
                <c:pt idx="24">
                  <c:v>1440</c:v>
                </c:pt>
                <c:pt idx="25">
                  <c:v>1500</c:v>
                </c:pt>
                <c:pt idx="26">
                  <c:v>1560</c:v>
                </c:pt>
                <c:pt idx="27">
                  <c:v>1620</c:v>
                </c:pt>
                <c:pt idx="28">
                  <c:v>1680</c:v>
                </c:pt>
                <c:pt idx="29">
                  <c:v>1740</c:v>
                </c:pt>
                <c:pt idx="30">
                  <c:v>1800</c:v>
                </c:pt>
                <c:pt idx="31">
                  <c:v>1860</c:v>
                </c:pt>
                <c:pt idx="32">
                  <c:v>1920</c:v>
                </c:pt>
                <c:pt idx="33">
                  <c:v>1980</c:v>
                </c:pt>
                <c:pt idx="34">
                  <c:v>2040</c:v>
                </c:pt>
                <c:pt idx="35">
                  <c:v>2100</c:v>
                </c:pt>
                <c:pt idx="36">
                  <c:v>2160</c:v>
                </c:pt>
                <c:pt idx="37">
                  <c:v>2220</c:v>
                </c:pt>
                <c:pt idx="38">
                  <c:v>2280</c:v>
                </c:pt>
                <c:pt idx="39">
                  <c:v>2340</c:v>
                </c:pt>
                <c:pt idx="40">
                  <c:v>2400</c:v>
                </c:pt>
                <c:pt idx="41">
                  <c:v>2460</c:v>
                </c:pt>
                <c:pt idx="42">
                  <c:v>2520</c:v>
                </c:pt>
                <c:pt idx="43">
                  <c:v>2580</c:v>
                </c:pt>
                <c:pt idx="44">
                  <c:v>2640</c:v>
                </c:pt>
                <c:pt idx="45">
                  <c:v>2700</c:v>
                </c:pt>
                <c:pt idx="46">
                  <c:v>2760</c:v>
                </c:pt>
                <c:pt idx="47">
                  <c:v>2820</c:v>
                </c:pt>
                <c:pt idx="48">
                  <c:v>2880</c:v>
                </c:pt>
                <c:pt idx="49">
                  <c:v>2940</c:v>
                </c:pt>
                <c:pt idx="50">
                  <c:v>3000</c:v>
                </c:pt>
                <c:pt idx="51">
                  <c:v>3060</c:v>
                </c:pt>
                <c:pt idx="52">
                  <c:v>3120</c:v>
                </c:pt>
                <c:pt idx="53">
                  <c:v>3180</c:v>
                </c:pt>
                <c:pt idx="54">
                  <c:v>3240</c:v>
                </c:pt>
                <c:pt idx="55">
                  <c:v>3300</c:v>
                </c:pt>
                <c:pt idx="56">
                  <c:v>3360</c:v>
                </c:pt>
                <c:pt idx="57">
                  <c:v>3420</c:v>
                </c:pt>
                <c:pt idx="58">
                  <c:v>3480</c:v>
                </c:pt>
                <c:pt idx="59">
                  <c:v>3540</c:v>
                </c:pt>
                <c:pt idx="60">
                  <c:v>3600</c:v>
                </c:pt>
                <c:pt idx="61">
                  <c:v>3660</c:v>
                </c:pt>
                <c:pt idx="62">
                  <c:v>3720</c:v>
                </c:pt>
                <c:pt idx="63">
                  <c:v>3780</c:v>
                </c:pt>
                <c:pt idx="64">
                  <c:v>3840</c:v>
                </c:pt>
                <c:pt idx="65">
                  <c:v>3900</c:v>
                </c:pt>
                <c:pt idx="66">
                  <c:v>3960</c:v>
                </c:pt>
                <c:pt idx="67">
                  <c:v>4020</c:v>
                </c:pt>
                <c:pt idx="68">
                  <c:v>4080</c:v>
                </c:pt>
                <c:pt idx="69">
                  <c:v>4140</c:v>
                </c:pt>
                <c:pt idx="70">
                  <c:v>4200</c:v>
                </c:pt>
                <c:pt idx="71">
                  <c:v>4260</c:v>
                </c:pt>
                <c:pt idx="72">
                  <c:v>4320</c:v>
                </c:pt>
                <c:pt idx="73">
                  <c:v>4380</c:v>
                </c:pt>
                <c:pt idx="74">
                  <c:v>4440</c:v>
                </c:pt>
                <c:pt idx="75">
                  <c:v>4500</c:v>
                </c:pt>
                <c:pt idx="76">
                  <c:v>4560</c:v>
                </c:pt>
                <c:pt idx="77">
                  <c:v>4620</c:v>
                </c:pt>
                <c:pt idx="78">
                  <c:v>4680</c:v>
                </c:pt>
                <c:pt idx="79">
                  <c:v>4740</c:v>
                </c:pt>
                <c:pt idx="80">
                  <c:v>4800</c:v>
                </c:pt>
                <c:pt idx="81">
                  <c:v>4860</c:v>
                </c:pt>
                <c:pt idx="82">
                  <c:v>4920</c:v>
                </c:pt>
                <c:pt idx="83">
                  <c:v>4980</c:v>
                </c:pt>
                <c:pt idx="84">
                  <c:v>5040</c:v>
                </c:pt>
                <c:pt idx="85">
                  <c:v>5100</c:v>
                </c:pt>
                <c:pt idx="86">
                  <c:v>5160</c:v>
                </c:pt>
                <c:pt idx="87">
                  <c:v>5220</c:v>
                </c:pt>
                <c:pt idx="88">
                  <c:v>5280</c:v>
                </c:pt>
                <c:pt idx="89">
                  <c:v>5340</c:v>
                </c:pt>
                <c:pt idx="90">
                  <c:v>5400</c:v>
                </c:pt>
                <c:pt idx="91">
                  <c:v>5460</c:v>
                </c:pt>
                <c:pt idx="92">
                  <c:v>5520</c:v>
                </c:pt>
                <c:pt idx="93">
                  <c:v>5580</c:v>
                </c:pt>
                <c:pt idx="94">
                  <c:v>5640</c:v>
                </c:pt>
                <c:pt idx="95">
                  <c:v>5700</c:v>
                </c:pt>
                <c:pt idx="96">
                  <c:v>5760</c:v>
                </c:pt>
                <c:pt idx="97">
                  <c:v>5820</c:v>
                </c:pt>
                <c:pt idx="98">
                  <c:v>5880</c:v>
                </c:pt>
              </c:numCache>
            </c:numRef>
          </c:xVal>
          <c:yVal>
            <c:numRef>
              <c:f>Sheet2!$B$15:$B$113</c:f>
              <c:numCache>
                <c:formatCode>General</c:formatCode>
                <c:ptCount val="99"/>
                <c:pt idx="0">
                  <c:v>14.8</c:v>
                </c:pt>
                <c:pt idx="1">
                  <c:v>27.1</c:v>
                </c:pt>
                <c:pt idx="2">
                  <c:v>30.7</c:v>
                </c:pt>
                <c:pt idx="3">
                  <c:v>33.799999999999997</c:v>
                </c:pt>
                <c:pt idx="4">
                  <c:v>36.6</c:v>
                </c:pt>
                <c:pt idx="5">
                  <c:v>39.1</c:v>
                </c:pt>
                <c:pt idx="6">
                  <c:v>41.3</c:v>
                </c:pt>
                <c:pt idx="7">
                  <c:v>43.3</c:v>
                </c:pt>
                <c:pt idx="8">
                  <c:v>45.1</c:v>
                </c:pt>
                <c:pt idx="9">
                  <c:v>46.8</c:v>
                </c:pt>
                <c:pt idx="10">
                  <c:v>48.2</c:v>
                </c:pt>
                <c:pt idx="11">
                  <c:v>49.5</c:v>
                </c:pt>
                <c:pt idx="12">
                  <c:v>50.9</c:v>
                </c:pt>
                <c:pt idx="13">
                  <c:v>52</c:v>
                </c:pt>
                <c:pt idx="14">
                  <c:v>53</c:v>
                </c:pt>
                <c:pt idx="15">
                  <c:v>54</c:v>
                </c:pt>
                <c:pt idx="16">
                  <c:v>55</c:v>
                </c:pt>
                <c:pt idx="17">
                  <c:v>55.9</c:v>
                </c:pt>
                <c:pt idx="18">
                  <c:v>56.6</c:v>
                </c:pt>
                <c:pt idx="19">
                  <c:v>57.3</c:v>
                </c:pt>
                <c:pt idx="20">
                  <c:v>58.1</c:v>
                </c:pt>
                <c:pt idx="21">
                  <c:v>58.7</c:v>
                </c:pt>
                <c:pt idx="22">
                  <c:v>59.4</c:v>
                </c:pt>
                <c:pt idx="23">
                  <c:v>59.9</c:v>
                </c:pt>
                <c:pt idx="24">
                  <c:v>60.4</c:v>
                </c:pt>
                <c:pt idx="25">
                  <c:v>60.8</c:v>
                </c:pt>
                <c:pt idx="26">
                  <c:v>61.4</c:v>
                </c:pt>
                <c:pt idx="27">
                  <c:v>61.8</c:v>
                </c:pt>
                <c:pt idx="28">
                  <c:v>62.2</c:v>
                </c:pt>
                <c:pt idx="29">
                  <c:v>62.6</c:v>
                </c:pt>
                <c:pt idx="30">
                  <c:v>63</c:v>
                </c:pt>
                <c:pt idx="31">
                  <c:v>63.3</c:v>
                </c:pt>
                <c:pt idx="32">
                  <c:v>63.6</c:v>
                </c:pt>
                <c:pt idx="33">
                  <c:v>63.9</c:v>
                </c:pt>
                <c:pt idx="34">
                  <c:v>64.099999999999994</c:v>
                </c:pt>
                <c:pt idx="35">
                  <c:v>64.5</c:v>
                </c:pt>
                <c:pt idx="36">
                  <c:v>64.7</c:v>
                </c:pt>
                <c:pt idx="37">
                  <c:v>64.900000000000006</c:v>
                </c:pt>
                <c:pt idx="38">
                  <c:v>65.2</c:v>
                </c:pt>
                <c:pt idx="39">
                  <c:v>65.3</c:v>
                </c:pt>
                <c:pt idx="40">
                  <c:v>65.5</c:v>
                </c:pt>
                <c:pt idx="41">
                  <c:v>65.7</c:v>
                </c:pt>
                <c:pt idx="42">
                  <c:v>65.900000000000006</c:v>
                </c:pt>
                <c:pt idx="43">
                  <c:v>66.099999999999994</c:v>
                </c:pt>
                <c:pt idx="44">
                  <c:v>66.2</c:v>
                </c:pt>
                <c:pt idx="45">
                  <c:v>66.3</c:v>
                </c:pt>
                <c:pt idx="46">
                  <c:v>66.599999999999994</c:v>
                </c:pt>
                <c:pt idx="47">
                  <c:v>66.7</c:v>
                </c:pt>
                <c:pt idx="48">
                  <c:v>66.8</c:v>
                </c:pt>
                <c:pt idx="49">
                  <c:v>67</c:v>
                </c:pt>
                <c:pt idx="50">
                  <c:v>67</c:v>
                </c:pt>
                <c:pt idx="51">
                  <c:v>67.2</c:v>
                </c:pt>
                <c:pt idx="52">
                  <c:v>67.3</c:v>
                </c:pt>
                <c:pt idx="53">
                  <c:v>67.400000000000006</c:v>
                </c:pt>
                <c:pt idx="54">
                  <c:v>67.5</c:v>
                </c:pt>
                <c:pt idx="55">
                  <c:v>67.5</c:v>
                </c:pt>
                <c:pt idx="56">
                  <c:v>67.5</c:v>
                </c:pt>
                <c:pt idx="57">
                  <c:v>67.7</c:v>
                </c:pt>
                <c:pt idx="58">
                  <c:v>67.7</c:v>
                </c:pt>
                <c:pt idx="59">
                  <c:v>67.8</c:v>
                </c:pt>
                <c:pt idx="60">
                  <c:v>67.900000000000006</c:v>
                </c:pt>
                <c:pt idx="61">
                  <c:v>68</c:v>
                </c:pt>
                <c:pt idx="62">
                  <c:v>68.2</c:v>
                </c:pt>
                <c:pt idx="63">
                  <c:v>68.099999999999994</c:v>
                </c:pt>
                <c:pt idx="64">
                  <c:v>68.2</c:v>
                </c:pt>
                <c:pt idx="65">
                  <c:v>68.400000000000006</c:v>
                </c:pt>
                <c:pt idx="66">
                  <c:v>68.400000000000006</c:v>
                </c:pt>
                <c:pt idx="67">
                  <c:v>68.400000000000006</c:v>
                </c:pt>
                <c:pt idx="68">
                  <c:v>68.5</c:v>
                </c:pt>
                <c:pt idx="69">
                  <c:v>68.599999999999994</c:v>
                </c:pt>
                <c:pt idx="70">
                  <c:v>68.7</c:v>
                </c:pt>
                <c:pt idx="71">
                  <c:v>68.7</c:v>
                </c:pt>
                <c:pt idx="72">
                  <c:v>68.8</c:v>
                </c:pt>
                <c:pt idx="73">
                  <c:v>68.8</c:v>
                </c:pt>
                <c:pt idx="74">
                  <c:v>68.900000000000006</c:v>
                </c:pt>
                <c:pt idx="75">
                  <c:v>68.900000000000006</c:v>
                </c:pt>
                <c:pt idx="76">
                  <c:v>69</c:v>
                </c:pt>
                <c:pt idx="77">
                  <c:v>69.099999999999994</c:v>
                </c:pt>
                <c:pt idx="78">
                  <c:v>69</c:v>
                </c:pt>
                <c:pt idx="79">
                  <c:v>69.2</c:v>
                </c:pt>
                <c:pt idx="80">
                  <c:v>69.2</c:v>
                </c:pt>
                <c:pt idx="81">
                  <c:v>69.2</c:v>
                </c:pt>
                <c:pt idx="82">
                  <c:v>69.400000000000006</c:v>
                </c:pt>
                <c:pt idx="83">
                  <c:v>69.400000000000006</c:v>
                </c:pt>
                <c:pt idx="84">
                  <c:v>69.400000000000006</c:v>
                </c:pt>
                <c:pt idx="85">
                  <c:v>69.5</c:v>
                </c:pt>
                <c:pt idx="86">
                  <c:v>69.5</c:v>
                </c:pt>
                <c:pt idx="87">
                  <c:v>69.599999999999994</c:v>
                </c:pt>
                <c:pt idx="88">
                  <c:v>69.599999999999994</c:v>
                </c:pt>
                <c:pt idx="89">
                  <c:v>69.599999999999994</c:v>
                </c:pt>
                <c:pt idx="90">
                  <c:v>69.7</c:v>
                </c:pt>
                <c:pt idx="91">
                  <c:v>69.7</c:v>
                </c:pt>
                <c:pt idx="92">
                  <c:v>69.8</c:v>
                </c:pt>
                <c:pt idx="93">
                  <c:v>69.8</c:v>
                </c:pt>
                <c:pt idx="94">
                  <c:v>69.900000000000006</c:v>
                </c:pt>
                <c:pt idx="95">
                  <c:v>69.900000000000006</c:v>
                </c:pt>
                <c:pt idx="96">
                  <c:v>70</c:v>
                </c:pt>
                <c:pt idx="97">
                  <c:v>70</c:v>
                </c:pt>
                <c:pt idx="98">
                  <c:v>69.900000000000006</c:v>
                </c:pt>
              </c:numCache>
            </c:numRef>
          </c:yVal>
          <c:smooth val="0"/>
        </c:ser>
        <c:ser>
          <c:idx val="1"/>
          <c:order val="1"/>
          <c:tx>
            <c:v>water</c:v>
          </c:tx>
          <c:marker>
            <c:symbol val="none"/>
          </c:marker>
          <c:xVal>
            <c:numRef>
              <c:f>Sheet2!$A$15:$A$113</c:f>
              <c:numCache>
                <c:formatCode>General</c:formatCode>
                <c:ptCount val="99"/>
                <c:pt idx="0">
                  <c:v>1.0000000000000001E-5</c:v>
                </c:pt>
                <c:pt idx="1">
                  <c:v>60</c:v>
                </c:pt>
                <c:pt idx="2">
                  <c:v>120</c:v>
                </c:pt>
                <c:pt idx="3">
                  <c:v>180</c:v>
                </c:pt>
                <c:pt idx="4">
                  <c:v>240</c:v>
                </c:pt>
                <c:pt idx="5">
                  <c:v>300</c:v>
                </c:pt>
                <c:pt idx="6">
                  <c:v>360</c:v>
                </c:pt>
                <c:pt idx="7">
                  <c:v>420</c:v>
                </c:pt>
                <c:pt idx="8">
                  <c:v>480</c:v>
                </c:pt>
                <c:pt idx="9">
                  <c:v>540</c:v>
                </c:pt>
                <c:pt idx="10">
                  <c:v>600</c:v>
                </c:pt>
                <c:pt idx="11">
                  <c:v>660</c:v>
                </c:pt>
                <c:pt idx="12">
                  <c:v>720</c:v>
                </c:pt>
                <c:pt idx="13">
                  <c:v>780</c:v>
                </c:pt>
                <c:pt idx="14">
                  <c:v>840</c:v>
                </c:pt>
                <c:pt idx="15">
                  <c:v>900</c:v>
                </c:pt>
                <c:pt idx="16">
                  <c:v>960</c:v>
                </c:pt>
                <c:pt idx="17">
                  <c:v>1020</c:v>
                </c:pt>
                <c:pt idx="18">
                  <c:v>1080</c:v>
                </c:pt>
                <c:pt idx="19">
                  <c:v>1140</c:v>
                </c:pt>
                <c:pt idx="20">
                  <c:v>1200</c:v>
                </c:pt>
                <c:pt idx="21">
                  <c:v>1260</c:v>
                </c:pt>
                <c:pt idx="22">
                  <c:v>1320</c:v>
                </c:pt>
                <c:pt idx="23">
                  <c:v>1380</c:v>
                </c:pt>
                <c:pt idx="24">
                  <c:v>1440</c:v>
                </c:pt>
                <c:pt idx="25">
                  <c:v>1500</c:v>
                </c:pt>
                <c:pt idx="26">
                  <c:v>1560</c:v>
                </c:pt>
                <c:pt idx="27">
                  <c:v>1620</c:v>
                </c:pt>
                <c:pt idx="28">
                  <c:v>1680</c:v>
                </c:pt>
                <c:pt idx="29">
                  <c:v>1740</c:v>
                </c:pt>
                <c:pt idx="30">
                  <c:v>1800</c:v>
                </c:pt>
                <c:pt idx="31">
                  <c:v>1860</c:v>
                </c:pt>
                <c:pt idx="32">
                  <c:v>1920</c:v>
                </c:pt>
                <c:pt idx="33">
                  <c:v>1980</c:v>
                </c:pt>
                <c:pt idx="34">
                  <c:v>2040</c:v>
                </c:pt>
                <c:pt idx="35">
                  <c:v>2100</c:v>
                </c:pt>
                <c:pt idx="36">
                  <c:v>2160</c:v>
                </c:pt>
                <c:pt idx="37">
                  <c:v>2220</c:v>
                </c:pt>
                <c:pt idx="38">
                  <c:v>2280</c:v>
                </c:pt>
                <c:pt idx="39">
                  <c:v>2340</c:v>
                </c:pt>
                <c:pt idx="40">
                  <c:v>2400</c:v>
                </c:pt>
                <c:pt idx="41">
                  <c:v>2460</c:v>
                </c:pt>
                <c:pt idx="42">
                  <c:v>2520</c:v>
                </c:pt>
                <c:pt idx="43">
                  <c:v>2580</c:v>
                </c:pt>
                <c:pt idx="44">
                  <c:v>2640</c:v>
                </c:pt>
                <c:pt idx="45">
                  <c:v>2700</c:v>
                </c:pt>
                <c:pt idx="46">
                  <c:v>2760</c:v>
                </c:pt>
                <c:pt idx="47">
                  <c:v>2820</c:v>
                </c:pt>
                <c:pt idx="48">
                  <c:v>2880</c:v>
                </c:pt>
                <c:pt idx="49">
                  <c:v>2940</c:v>
                </c:pt>
                <c:pt idx="50">
                  <c:v>3000</c:v>
                </c:pt>
                <c:pt idx="51">
                  <c:v>3060</c:v>
                </c:pt>
                <c:pt idx="52">
                  <c:v>3120</c:v>
                </c:pt>
                <c:pt idx="53">
                  <c:v>3180</c:v>
                </c:pt>
                <c:pt idx="54">
                  <c:v>3240</c:v>
                </c:pt>
                <c:pt idx="55">
                  <c:v>3300</c:v>
                </c:pt>
                <c:pt idx="56">
                  <c:v>3360</c:v>
                </c:pt>
                <c:pt idx="57">
                  <c:v>3420</c:v>
                </c:pt>
                <c:pt idx="58">
                  <c:v>3480</c:v>
                </c:pt>
                <c:pt idx="59">
                  <c:v>3540</c:v>
                </c:pt>
                <c:pt idx="60">
                  <c:v>3600</c:v>
                </c:pt>
                <c:pt idx="61">
                  <c:v>3660</c:v>
                </c:pt>
                <c:pt idx="62">
                  <c:v>3720</c:v>
                </c:pt>
                <c:pt idx="63">
                  <c:v>3780</c:v>
                </c:pt>
                <c:pt idx="64">
                  <c:v>3840</c:v>
                </c:pt>
                <c:pt idx="65">
                  <c:v>3900</c:v>
                </c:pt>
                <c:pt idx="66">
                  <c:v>3960</c:v>
                </c:pt>
                <c:pt idx="67">
                  <c:v>4020</c:v>
                </c:pt>
                <c:pt idx="68">
                  <c:v>4080</c:v>
                </c:pt>
                <c:pt idx="69">
                  <c:v>4140</c:v>
                </c:pt>
                <c:pt idx="70">
                  <c:v>4200</c:v>
                </c:pt>
                <c:pt idx="71">
                  <c:v>4260</c:v>
                </c:pt>
                <c:pt idx="72">
                  <c:v>4320</c:v>
                </c:pt>
                <c:pt idx="73">
                  <c:v>4380</c:v>
                </c:pt>
                <c:pt idx="74">
                  <c:v>4440</c:v>
                </c:pt>
                <c:pt idx="75">
                  <c:v>4500</c:v>
                </c:pt>
                <c:pt idx="76">
                  <c:v>4560</c:v>
                </c:pt>
                <c:pt idx="77">
                  <c:v>4620</c:v>
                </c:pt>
                <c:pt idx="78">
                  <c:v>4680</c:v>
                </c:pt>
                <c:pt idx="79">
                  <c:v>4740</c:v>
                </c:pt>
                <c:pt idx="80">
                  <c:v>4800</c:v>
                </c:pt>
                <c:pt idx="81">
                  <c:v>4860</c:v>
                </c:pt>
                <c:pt idx="82">
                  <c:v>4920</c:v>
                </c:pt>
                <c:pt idx="83">
                  <c:v>4980</c:v>
                </c:pt>
                <c:pt idx="84">
                  <c:v>5040</c:v>
                </c:pt>
                <c:pt idx="85">
                  <c:v>5100</c:v>
                </c:pt>
                <c:pt idx="86">
                  <c:v>5160</c:v>
                </c:pt>
                <c:pt idx="87">
                  <c:v>5220</c:v>
                </c:pt>
                <c:pt idx="88">
                  <c:v>5280</c:v>
                </c:pt>
                <c:pt idx="89">
                  <c:v>5340</c:v>
                </c:pt>
                <c:pt idx="90">
                  <c:v>5400</c:v>
                </c:pt>
                <c:pt idx="91">
                  <c:v>5460</c:v>
                </c:pt>
                <c:pt idx="92">
                  <c:v>5520</c:v>
                </c:pt>
                <c:pt idx="93">
                  <c:v>5580</c:v>
                </c:pt>
                <c:pt idx="94">
                  <c:v>5640</c:v>
                </c:pt>
                <c:pt idx="95">
                  <c:v>5700</c:v>
                </c:pt>
                <c:pt idx="96">
                  <c:v>5760</c:v>
                </c:pt>
                <c:pt idx="97">
                  <c:v>5820</c:v>
                </c:pt>
                <c:pt idx="98">
                  <c:v>5880</c:v>
                </c:pt>
              </c:numCache>
            </c:numRef>
          </c:xVal>
          <c:yVal>
            <c:numRef>
              <c:f>Sheet2!$C$15:$C$113</c:f>
              <c:numCache>
                <c:formatCode>General</c:formatCode>
                <c:ptCount val="99"/>
                <c:pt idx="0">
                  <c:v>16.399999999999999</c:v>
                </c:pt>
                <c:pt idx="1">
                  <c:v>20.7</c:v>
                </c:pt>
                <c:pt idx="2">
                  <c:v>24.7</c:v>
                </c:pt>
                <c:pt idx="3">
                  <c:v>28.1</c:v>
                </c:pt>
                <c:pt idx="4">
                  <c:v>31</c:v>
                </c:pt>
                <c:pt idx="5">
                  <c:v>33.700000000000003</c:v>
                </c:pt>
                <c:pt idx="6">
                  <c:v>36</c:v>
                </c:pt>
                <c:pt idx="7">
                  <c:v>38</c:v>
                </c:pt>
                <c:pt idx="8">
                  <c:v>39.9</c:v>
                </c:pt>
                <c:pt idx="9">
                  <c:v>41.6</c:v>
                </c:pt>
                <c:pt idx="10">
                  <c:v>43.1</c:v>
                </c:pt>
                <c:pt idx="11">
                  <c:v>44.5</c:v>
                </c:pt>
                <c:pt idx="12">
                  <c:v>45.8</c:v>
                </c:pt>
                <c:pt idx="13">
                  <c:v>47</c:v>
                </c:pt>
                <c:pt idx="14">
                  <c:v>48.1</c:v>
                </c:pt>
                <c:pt idx="15">
                  <c:v>49.1</c:v>
                </c:pt>
                <c:pt idx="16">
                  <c:v>50</c:v>
                </c:pt>
                <c:pt idx="17">
                  <c:v>50.8</c:v>
                </c:pt>
                <c:pt idx="18">
                  <c:v>51.6</c:v>
                </c:pt>
                <c:pt idx="19">
                  <c:v>52.4</c:v>
                </c:pt>
                <c:pt idx="20">
                  <c:v>53</c:v>
                </c:pt>
                <c:pt idx="21">
                  <c:v>53.7</c:v>
                </c:pt>
                <c:pt idx="22">
                  <c:v>54.3</c:v>
                </c:pt>
                <c:pt idx="23">
                  <c:v>54.8</c:v>
                </c:pt>
                <c:pt idx="24">
                  <c:v>55.3</c:v>
                </c:pt>
                <c:pt idx="25">
                  <c:v>55.8</c:v>
                </c:pt>
                <c:pt idx="26">
                  <c:v>56.3</c:v>
                </c:pt>
                <c:pt idx="27">
                  <c:v>56.7</c:v>
                </c:pt>
                <c:pt idx="28">
                  <c:v>57.1</c:v>
                </c:pt>
                <c:pt idx="29">
                  <c:v>57.4</c:v>
                </c:pt>
                <c:pt idx="30">
                  <c:v>57.8</c:v>
                </c:pt>
                <c:pt idx="31">
                  <c:v>58.1</c:v>
                </c:pt>
                <c:pt idx="32">
                  <c:v>58.4</c:v>
                </c:pt>
                <c:pt idx="33">
                  <c:v>58.7</c:v>
                </c:pt>
                <c:pt idx="34">
                  <c:v>59</c:v>
                </c:pt>
                <c:pt idx="35">
                  <c:v>59.2</c:v>
                </c:pt>
                <c:pt idx="36">
                  <c:v>59.5</c:v>
                </c:pt>
                <c:pt idx="37">
                  <c:v>59.7</c:v>
                </c:pt>
                <c:pt idx="38">
                  <c:v>59.9</c:v>
                </c:pt>
                <c:pt idx="39">
                  <c:v>60.1</c:v>
                </c:pt>
                <c:pt idx="40">
                  <c:v>60.3</c:v>
                </c:pt>
                <c:pt idx="41">
                  <c:v>60.5</c:v>
                </c:pt>
                <c:pt idx="42">
                  <c:v>60.7</c:v>
                </c:pt>
                <c:pt idx="43">
                  <c:v>60.9</c:v>
                </c:pt>
                <c:pt idx="44">
                  <c:v>61</c:v>
                </c:pt>
                <c:pt idx="45">
                  <c:v>61.1</c:v>
                </c:pt>
                <c:pt idx="46">
                  <c:v>61.3</c:v>
                </c:pt>
                <c:pt idx="47">
                  <c:v>61.4</c:v>
                </c:pt>
                <c:pt idx="48">
                  <c:v>61.5</c:v>
                </c:pt>
                <c:pt idx="49">
                  <c:v>61.6</c:v>
                </c:pt>
                <c:pt idx="50">
                  <c:v>61.7</c:v>
                </c:pt>
                <c:pt idx="51">
                  <c:v>61.9</c:v>
                </c:pt>
                <c:pt idx="52">
                  <c:v>62</c:v>
                </c:pt>
                <c:pt idx="53">
                  <c:v>62</c:v>
                </c:pt>
                <c:pt idx="54">
                  <c:v>62.1</c:v>
                </c:pt>
                <c:pt idx="55">
                  <c:v>62.2</c:v>
                </c:pt>
                <c:pt idx="56">
                  <c:v>62.3</c:v>
                </c:pt>
                <c:pt idx="57">
                  <c:v>62.3</c:v>
                </c:pt>
                <c:pt idx="58">
                  <c:v>62.3</c:v>
                </c:pt>
                <c:pt idx="59">
                  <c:v>62.4</c:v>
                </c:pt>
                <c:pt idx="60">
                  <c:v>62.5</c:v>
                </c:pt>
                <c:pt idx="61">
                  <c:v>62.6</c:v>
                </c:pt>
                <c:pt idx="62">
                  <c:v>62.7</c:v>
                </c:pt>
                <c:pt idx="63">
                  <c:v>62.8</c:v>
                </c:pt>
                <c:pt idx="64">
                  <c:v>62.9</c:v>
                </c:pt>
                <c:pt idx="65">
                  <c:v>62.9</c:v>
                </c:pt>
                <c:pt idx="66">
                  <c:v>63</c:v>
                </c:pt>
                <c:pt idx="67">
                  <c:v>63.1</c:v>
                </c:pt>
                <c:pt idx="68">
                  <c:v>63.1</c:v>
                </c:pt>
                <c:pt idx="69">
                  <c:v>63.2</c:v>
                </c:pt>
                <c:pt idx="70">
                  <c:v>63.2</c:v>
                </c:pt>
                <c:pt idx="71">
                  <c:v>63.3</c:v>
                </c:pt>
                <c:pt idx="72">
                  <c:v>63.3</c:v>
                </c:pt>
                <c:pt idx="73">
                  <c:v>63.4</c:v>
                </c:pt>
                <c:pt idx="74">
                  <c:v>63.4</c:v>
                </c:pt>
                <c:pt idx="75">
                  <c:v>63.5</c:v>
                </c:pt>
                <c:pt idx="76">
                  <c:v>63.5</c:v>
                </c:pt>
                <c:pt idx="77">
                  <c:v>63.6</c:v>
                </c:pt>
                <c:pt idx="78">
                  <c:v>63.6</c:v>
                </c:pt>
                <c:pt idx="79">
                  <c:v>63.7</c:v>
                </c:pt>
                <c:pt idx="80">
                  <c:v>63.8</c:v>
                </c:pt>
                <c:pt idx="81">
                  <c:v>63.8</c:v>
                </c:pt>
                <c:pt idx="82">
                  <c:v>63.9</c:v>
                </c:pt>
                <c:pt idx="83">
                  <c:v>63.9</c:v>
                </c:pt>
                <c:pt idx="84">
                  <c:v>63.9</c:v>
                </c:pt>
                <c:pt idx="85">
                  <c:v>64</c:v>
                </c:pt>
                <c:pt idx="86">
                  <c:v>64</c:v>
                </c:pt>
                <c:pt idx="87">
                  <c:v>64.099999999999994</c:v>
                </c:pt>
                <c:pt idx="88">
                  <c:v>64.099999999999994</c:v>
                </c:pt>
                <c:pt idx="89">
                  <c:v>64.099999999999994</c:v>
                </c:pt>
                <c:pt idx="90">
                  <c:v>64.2</c:v>
                </c:pt>
                <c:pt idx="91">
                  <c:v>64.3</c:v>
                </c:pt>
                <c:pt idx="92">
                  <c:v>64.3</c:v>
                </c:pt>
                <c:pt idx="93">
                  <c:v>64.400000000000006</c:v>
                </c:pt>
                <c:pt idx="94">
                  <c:v>64.400000000000006</c:v>
                </c:pt>
                <c:pt idx="95">
                  <c:v>64.400000000000006</c:v>
                </c:pt>
                <c:pt idx="96">
                  <c:v>64.5</c:v>
                </c:pt>
                <c:pt idx="97">
                  <c:v>64.5</c:v>
                </c:pt>
                <c:pt idx="98">
                  <c:v>64.5</c:v>
                </c:pt>
              </c:numCache>
            </c:numRef>
          </c:yVal>
          <c:smooth val="0"/>
        </c:ser>
        <c:ser>
          <c:idx val="2"/>
          <c:order val="2"/>
          <c:tx>
            <c:v>estimate</c:v>
          </c:tx>
          <c:marker>
            <c:symbol val="none"/>
          </c:marker>
          <c:xVal>
            <c:numRef>
              <c:f>Sheet2!$A$15:$A$113</c:f>
              <c:numCache>
                <c:formatCode>General</c:formatCode>
                <c:ptCount val="99"/>
                <c:pt idx="0">
                  <c:v>1.0000000000000001E-5</c:v>
                </c:pt>
                <c:pt idx="1">
                  <c:v>60</c:v>
                </c:pt>
                <c:pt idx="2">
                  <c:v>120</c:v>
                </c:pt>
                <c:pt idx="3">
                  <c:v>180</c:v>
                </c:pt>
                <c:pt idx="4">
                  <c:v>240</c:v>
                </c:pt>
                <c:pt idx="5">
                  <c:v>300</c:v>
                </c:pt>
                <c:pt idx="6">
                  <c:v>360</c:v>
                </c:pt>
                <c:pt idx="7">
                  <c:v>420</c:v>
                </c:pt>
                <c:pt idx="8">
                  <c:v>480</c:v>
                </c:pt>
                <c:pt idx="9">
                  <c:v>540</c:v>
                </c:pt>
                <c:pt idx="10">
                  <c:v>600</c:v>
                </c:pt>
                <c:pt idx="11">
                  <c:v>660</c:v>
                </c:pt>
                <c:pt idx="12">
                  <c:v>720</c:v>
                </c:pt>
                <c:pt idx="13">
                  <c:v>780</c:v>
                </c:pt>
                <c:pt idx="14">
                  <c:v>840</c:v>
                </c:pt>
                <c:pt idx="15">
                  <c:v>900</c:v>
                </c:pt>
                <c:pt idx="16">
                  <c:v>960</c:v>
                </c:pt>
                <c:pt idx="17">
                  <c:v>1020</c:v>
                </c:pt>
                <c:pt idx="18">
                  <c:v>1080</c:v>
                </c:pt>
                <c:pt idx="19">
                  <c:v>1140</c:v>
                </c:pt>
                <c:pt idx="20">
                  <c:v>1200</c:v>
                </c:pt>
                <c:pt idx="21">
                  <c:v>1260</c:v>
                </c:pt>
                <c:pt idx="22">
                  <c:v>1320</c:v>
                </c:pt>
                <c:pt idx="23">
                  <c:v>1380</c:v>
                </c:pt>
                <c:pt idx="24">
                  <c:v>1440</c:v>
                </c:pt>
                <c:pt idx="25">
                  <c:v>1500</c:v>
                </c:pt>
                <c:pt idx="26">
                  <c:v>1560</c:v>
                </c:pt>
                <c:pt idx="27">
                  <c:v>1620</c:v>
                </c:pt>
                <c:pt idx="28">
                  <c:v>1680</c:v>
                </c:pt>
                <c:pt idx="29">
                  <c:v>1740</c:v>
                </c:pt>
                <c:pt idx="30">
                  <c:v>1800</c:v>
                </c:pt>
                <c:pt idx="31">
                  <c:v>1860</c:v>
                </c:pt>
                <c:pt idx="32">
                  <c:v>1920</c:v>
                </c:pt>
                <c:pt idx="33">
                  <c:v>1980</c:v>
                </c:pt>
                <c:pt idx="34">
                  <c:v>2040</c:v>
                </c:pt>
                <c:pt idx="35">
                  <c:v>2100</c:v>
                </c:pt>
                <c:pt idx="36">
                  <c:v>2160</c:v>
                </c:pt>
                <c:pt idx="37">
                  <c:v>2220</c:v>
                </c:pt>
                <c:pt idx="38">
                  <c:v>2280</c:v>
                </c:pt>
                <c:pt idx="39">
                  <c:v>2340</c:v>
                </c:pt>
                <c:pt idx="40">
                  <c:v>2400</c:v>
                </c:pt>
                <c:pt idx="41">
                  <c:v>2460</c:v>
                </c:pt>
                <c:pt idx="42">
                  <c:v>2520</c:v>
                </c:pt>
                <c:pt idx="43">
                  <c:v>2580</c:v>
                </c:pt>
                <c:pt idx="44">
                  <c:v>2640</c:v>
                </c:pt>
                <c:pt idx="45">
                  <c:v>2700</c:v>
                </c:pt>
                <c:pt idx="46">
                  <c:v>2760</c:v>
                </c:pt>
                <c:pt idx="47">
                  <c:v>2820</c:v>
                </c:pt>
                <c:pt idx="48">
                  <c:v>2880</c:v>
                </c:pt>
                <c:pt idx="49">
                  <c:v>2940</c:v>
                </c:pt>
                <c:pt idx="50">
                  <c:v>3000</c:v>
                </c:pt>
                <c:pt idx="51">
                  <c:v>3060</c:v>
                </c:pt>
                <c:pt idx="52">
                  <c:v>3120</c:v>
                </c:pt>
                <c:pt idx="53">
                  <c:v>3180</c:v>
                </c:pt>
                <c:pt idx="54">
                  <c:v>3240</c:v>
                </c:pt>
                <c:pt idx="55">
                  <c:v>3300</c:v>
                </c:pt>
                <c:pt idx="56">
                  <c:v>3360</c:v>
                </c:pt>
                <c:pt idx="57">
                  <c:v>3420</c:v>
                </c:pt>
                <c:pt idx="58">
                  <c:v>3480</c:v>
                </c:pt>
                <c:pt idx="59">
                  <c:v>3540</c:v>
                </c:pt>
                <c:pt idx="60">
                  <c:v>3600</c:v>
                </c:pt>
                <c:pt idx="61">
                  <c:v>3660</c:v>
                </c:pt>
                <c:pt idx="62">
                  <c:v>3720</c:v>
                </c:pt>
                <c:pt idx="63">
                  <c:v>3780</c:v>
                </c:pt>
                <c:pt idx="64">
                  <c:v>3840</c:v>
                </c:pt>
                <c:pt idx="65">
                  <c:v>3900</c:v>
                </c:pt>
                <c:pt idx="66">
                  <c:v>3960</c:v>
                </c:pt>
                <c:pt idx="67">
                  <c:v>4020</c:v>
                </c:pt>
                <c:pt idx="68">
                  <c:v>4080</c:v>
                </c:pt>
                <c:pt idx="69">
                  <c:v>4140</c:v>
                </c:pt>
                <c:pt idx="70">
                  <c:v>4200</c:v>
                </c:pt>
                <c:pt idx="71">
                  <c:v>4260</c:v>
                </c:pt>
                <c:pt idx="72">
                  <c:v>4320</c:v>
                </c:pt>
                <c:pt idx="73">
                  <c:v>4380</c:v>
                </c:pt>
                <c:pt idx="74">
                  <c:v>4440</c:v>
                </c:pt>
                <c:pt idx="75">
                  <c:v>4500</c:v>
                </c:pt>
                <c:pt idx="76">
                  <c:v>4560</c:v>
                </c:pt>
                <c:pt idx="77">
                  <c:v>4620</c:v>
                </c:pt>
                <c:pt idx="78">
                  <c:v>4680</c:v>
                </c:pt>
                <c:pt idx="79">
                  <c:v>4740</c:v>
                </c:pt>
                <c:pt idx="80">
                  <c:v>4800</c:v>
                </c:pt>
                <c:pt idx="81">
                  <c:v>4860</c:v>
                </c:pt>
                <c:pt idx="82">
                  <c:v>4920</c:v>
                </c:pt>
                <c:pt idx="83">
                  <c:v>4980</c:v>
                </c:pt>
                <c:pt idx="84">
                  <c:v>5040</c:v>
                </c:pt>
                <c:pt idx="85">
                  <c:v>5100</c:v>
                </c:pt>
                <c:pt idx="86">
                  <c:v>5160</c:v>
                </c:pt>
                <c:pt idx="87">
                  <c:v>5220</c:v>
                </c:pt>
                <c:pt idx="88">
                  <c:v>5280</c:v>
                </c:pt>
                <c:pt idx="89">
                  <c:v>5340</c:v>
                </c:pt>
                <c:pt idx="90">
                  <c:v>5400</c:v>
                </c:pt>
                <c:pt idx="91">
                  <c:v>5460</c:v>
                </c:pt>
                <c:pt idx="92">
                  <c:v>5520</c:v>
                </c:pt>
                <c:pt idx="93">
                  <c:v>5580</c:v>
                </c:pt>
                <c:pt idx="94">
                  <c:v>5640</c:v>
                </c:pt>
                <c:pt idx="95">
                  <c:v>5700</c:v>
                </c:pt>
                <c:pt idx="96">
                  <c:v>5760</c:v>
                </c:pt>
                <c:pt idx="97">
                  <c:v>5820</c:v>
                </c:pt>
                <c:pt idx="98">
                  <c:v>5880</c:v>
                </c:pt>
              </c:numCache>
            </c:numRef>
          </c:xVal>
          <c:yVal>
            <c:numRef>
              <c:f>Sheet2!$H$15:$H$113</c:f>
              <c:numCache>
                <c:formatCode>General</c:formatCode>
                <c:ptCount val="99"/>
                <c:pt idx="0">
                  <c:v>12.609217495878884</c:v>
                </c:pt>
                <c:pt idx="1">
                  <c:v>19.078269351486291</c:v>
                </c:pt>
                <c:pt idx="2">
                  <c:v>21.941595069924283</c:v>
                </c:pt>
                <c:pt idx="3">
                  <c:v>26.481342260650031</c:v>
                </c:pt>
                <c:pt idx="4">
                  <c:v>29.450246492174188</c:v>
                </c:pt>
                <c:pt idx="5">
                  <c:v>31.874736187762096</c:v>
                </c:pt>
                <c:pt idx="6">
                  <c:v>34.228916647022878</c:v>
                </c:pt>
                <c:pt idx="7">
                  <c:v>36.380025565995815</c:v>
                </c:pt>
                <c:pt idx="8">
                  <c:v>38.275378195596794</c:v>
                </c:pt>
                <c:pt idx="9">
                  <c:v>40.068993477631111</c:v>
                </c:pt>
                <c:pt idx="10">
                  <c:v>41.552397536175043</c:v>
                </c:pt>
                <c:pt idx="11">
                  <c:v>42.928389690443375</c:v>
                </c:pt>
                <c:pt idx="12">
                  <c:v>44.409130951820167</c:v>
                </c:pt>
                <c:pt idx="13">
                  <c:v>45.572885355866632</c:v>
                </c:pt>
                <c:pt idx="14">
                  <c:v>46.630971075278552</c:v>
                </c:pt>
                <c:pt idx="15">
                  <c:v>47.688968252149898</c:v>
                </c:pt>
                <c:pt idx="16">
                  <c:v>48.746953660360973</c:v>
                </c:pt>
                <c:pt idx="17">
                  <c:v>49.699155986572563</c:v>
                </c:pt>
                <c:pt idx="18">
                  <c:v>50.439758238527382</c:v>
                </c:pt>
                <c:pt idx="19">
                  <c:v>51.180357549879233</c:v>
                </c:pt>
                <c:pt idx="20">
                  <c:v>52.02675724376526</c:v>
                </c:pt>
                <c:pt idx="21">
                  <c:v>52.661557402316141</c:v>
                </c:pt>
                <c:pt idx="22">
                  <c:v>53.402157435764934</c:v>
                </c:pt>
                <c:pt idx="23">
                  <c:v>53.931157403914973</c:v>
                </c:pt>
                <c:pt idx="24">
                  <c:v>54.460157402085635</c:v>
                </c:pt>
                <c:pt idx="25">
                  <c:v>54.883357407869141</c:v>
                </c:pt>
                <c:pt idx="26">
                  <c:v>55.518157407461224</c:v>
                </c:pt>
                <c:pt idx="27">
                  <c:v>55.941357406504039</c:v>
                </c:pt>
                <c:pt idx="28">
                  <c:v>56.364557406695482</c:v>
                </c:pt>
                <c:pt idx="29">
                  <c:v>56.78775740683831</c:v>
                </c:pt>
                <c:pt idx="30">
                  <c:v>57.210957406786974</c:v>
                </c:pt>
                <c:pt idx="31">
                  <c:v>57.528357406768528</c:v>
                </c:pt>
                <c:pt idx="32">
                  <c:v>57.845757406779803</c:v>
                </c:pt>
                <c:pt idx="33">
                  <c:v>58.163157406781593</c:v>
                </c:pt>
                <c:pt idx="34">
                  <c:v>58.374757406779395</c:v>
                </c:pt>
                <c:pt idx="35">
                  <c:v>58.797957406779361</c:v>
                </c:pt>
                <c:pt idx="36">
                  <c:v>59.009557406779756</c:v>
                </c:pt>
                <c:pt idx="37">
                  <c:v>59.221157406779717</c:v>
                </c:pt>
                <c:pt idx="38">
                  <c:v>59.538557406779645</c:v>
                </c:pt>
                <c:pt idx="39">
                  <c:v>59.644357406779662</c:v>
                </c:pt>
                <c:pt idx="40">
                  <c:v>59.85595740677968</c:v>
                </c:pt>
                <c:pt idx="41">
                  <c:v>60.067557406779677</c:v>
                </c:pt>
                <c:pt idx="42">
                  <c:v>60.279157406779682</c:v>
                </c:pt>
                <c:pt idx="43">
                  <c:v>60.490757406779657</c:v>
                </c:pt>
                <c:pt idx="44">
                  <c:v>60.596557406779674</c:v>
                </c:pt>
                <c:pt idx="45">
                  <c:v>60.702357406779662</c:v>
                </c:pt>
                <c:pt idx="46">
                  <c:v>61.019757406779668</c:v>
                </c:pt>
                <c:pt idx="47">
                  <c:v>61.12555740677967</c:v>
                </c:pt>
                <c:pt idx="48">
                  <c:v>61.231357406779672</c:v>
                </c:pt>
                <c:pt idx="49">
                  <c:v>61.442957406779676</c:v>
                </c:pt>
                <c:pt idx="50">
                  <c:v>61.442957406779676</c:v>
                </c:pt>
                <c:pt idx="51">
                  <c:v>61.654557406779666</c:v>
                </c:pt>
                <c:pt idx="52">
                  <c:v>61.760357406779669</c:v>
                </c:pt>
                <c:pt idx="53">
                  <c:v>61.866157406779671</c:v>
                </c:pt>
                <c:pt idx="54">
                  <c:v>61.971957406779673</c:v>
                </c:pt>
                <c:pt idx="55">
                  <c:v>61.971957406779673</c:v>
                </c:pt>
                <c:pt idx="56">
                  <c:v>61.971957406779673</c:v>
                </c:pt>
                <c:pt idx="57">
                  <c:v>62.183557406779677</c:v>
                </c:pt>
                <c:pt idx="58">
                  <c:v>62.183557406779677</c:v>
                </c:pt>
                <c:pt idx="59">
                  <c:v>62.289357406779665</c:v>
                </c:pt>
                <c:pt idx="60">
                  <c:v>62.395157406779681</c:v>
                </c:pt>
                <c:pt idx="61">
                  <c:v>62.500957406779669</c:v>
                </c:pt>
                <c:pt idx="62">
                  <c:v>62.712557406779673</c:v>
                </c:pt>
                <c:pt idx="63">
                  <c:v>62.606757406779657</c:v>
                </c:pt>
                <c:pt idx="64">
                  <c:v>62.712557406779673</c:v>
                </c:pt>
                <c:pt idx="65">
                  <c:v>62.924157406779678</c:v>
                </c:pt>
                <c:pt idx="66">
                  <c:v>62.924157406779678</c:v>
                </c:pt>
                <c:pt idx="67">
                  <c:v>62.924157406779678</c:v>
                </c:pt>
                <c:pt idx="68">
                  <c:v>63.029957406779666</c:v>
                </c:pt>
                <c:pt idx="69">
                  <c:v>63.135757406779668</c:v>
                </c:pt>
                <c:pt idx="70">
                  <c:v>63.24155740677967</c:v>
                </c:pt>
                <c:pt idx="71">
                  <c:v>63.24155740677967</c:v>
                </c:pt>
                <c:pt idx="72">
                  <c:v>63.347357406779672</c:v>
                </c:pt>
                <c:pt idx="73">
                  <c:v>63.347357406779672</c:v>
                </c:pt>
                <c:pt idx="74">
                  <c:v>63.453157406779674</c:v>
                </c:pt>
                <c:pt idx="75">
                  <c:v>63.453157406779674</c:v>
                </c:pt>
                <c:pt idx="76">
                  <c:v>63.558957406779676</c:v>
                </c:pt>
                <c:pt idx="77">
                  <c:v>63.664757406779664</c:v>
                </c:pt>
                <c:pt idx="78">
                  <c:v>63.558957406779676</c:v>
                </c:pt>
                <c:pt idx="79">
                  <c:v>63.770557406779666</c:v>
                </c:pt>
                <c:pt idx="80">
                  <c:v>63.770557406779666</c:v>
                </c:pt>
                <c:pt idx="81">
                  <c:v>63.770557406779666</c:v>
                </c:pt>
                <c:pt idx="82">
                  <c:v>63.98215740677967</c:v>
                </c:pt>
                <c:pt idx="83">
                  <c:v>63.98215740677967</c:v>
                </c:pt>
                <c:pt idx="84">
                  <c:v>63.98215740677967</c:v>
                </c:pt>
                <c:pt idx="85">
                  <c:v>64.08795740677968</c:v>
                </c:pt>
                <c:pt idx="86">
                  <c:v>64.087957406779665</c:v>
                </c:pt>
                <c:pt idx="87">
                  <c:v>64.193757406779667</c:v>
                </c:pt>
                <c:pt idx="88">
                  <c:v>64.193757406779667</c:v>
                </c:pt>
                <c:pt idx="89">
                  <c:v>64.193757406779653</c:v>
                </c:pt>
                <c:pt idx="90">
                  <c:v>64.299557406779684</c:v>
                </c:pt>
                <c:pt idx="91">
                  <c:v>64.299557406779684</c:v>
                </c:pt>
                <c:pt idx="92">
                  <c:v>64.405357406779657</c:v>
                </c:pt>
                <c:pt idx="93">
                  <c:v>64.405357406779672</c:v>
                </c:pt>
                <c:pt idx="94">
                  <c:v>64.511157406779688</c:v>
                </c:pt>
                <c:pt idx="95">
                  <c:v>64.511157406779674</c:v>
                </c:pt>
                <c:pt idx="96">
                  <c:v>64.616957406779676</c:v>
                </c:pt>
                <c:pt idx="97">
                  <c:v>64.616957406779676</c:v>
                </c:pt>
                <c:pt idx="98">
                  <c:v>64.511157406779674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455104"/>
        <c:axId val="97456896"/>
      </c:scatterChart>
      <c:scatterChart>
        <c:scatterStyle val="lineMarker"/>
        <c:varyColors val="0"/>
        <c:ser>
          <c:idx val="3"/>
          <c:order val="3"/>
          <c:tx>
            <c:v>error</c:v>
          </c:tx>
          <c:marker>
            <c:symbol val="none"/>
          </c:marker>
          <c:xVal>
            <c:numRef>
              <c:f>Sheet2!$A$15:$A$113</c:f>
              <c:numCache>
                <c:formatCode>General</c:formatCode>
                <c:ptCount val="99"/>
                <c:pt idx="0">
                  <c:v>1.0000000000000001E-5</c:v>
                </c:pt>
                <c:pt idx="1">
                  <c:v>60</c:v>
                </c:pt>
                <c:pt idx="2">
                  <c:v>120</c:v>
                </c:pt>
                <c:pt idx="3">
                  <c:v>180</c:v>
                </c:pt>
                <c:pt idx="4">
                  <c:v>240</c:v>
                </c:pt>
                <c:pt idx="5">
                  <c:v>300</c:v>
                </c:pt>
                <c:pt idx="6">
                  <c:v>360</c:v>
                </c:pt>
                <c:pt idx="7">
                  <c:v>420</c:v>
                </c:pt>
                <c:pt idx="8">
                  <c:v>480</c:v>
                </c:pt>
                <c:pt idx="9">
                  <c:v>540</c:v>
                </c:pt>
                <c:pt idx="10">
                  <c:v>600</c:v>
                </c:pt>
                <c:pt idx="11">
                  <c:v>660</c:v>
                </c:pt>
                <c:pt idx="12">
                  <c:v>720</c:v>
                </c:pt>
                <c:pt idx="13">
                  <c:v>780</c:v>
                </c:pt>
                <c:pt idx="14">
                  <c:v>840</c:v>
                </c:pt>
                <c:pt idx="15">
                  <c:v>900</c:v>
                </c:pt>
                <c:pt idx="16">
                  <c:v>960</c:v>
                </c:pt>
                <c:pt idx="17">
                  <c:v>1020</c:v>
                </c:pt>
                <c:pt idx="18">
                  <c:v>1080</c:v>
                </c:pt>
                <c:pt idx="19">
                  <c:v>1140</c:v>
                </c:pt>
                <c:pt idx="20">
                  <c:v>1200</c:v>
                </c:pt>
                <c:pt idx="21">
                  <c:v>1260</c:v>
                </c:pt>
                <c:pt idx="22">
                  <c:v>1320</c:v>
                </c:pt>
                <c:pt idx="23">
                  <c:v>1380</c:v>
                </c:pt>
                <c:pt idx="24">
                  <c:v>1440</c:v>
                </c:pt>
                <c:pt idx="25">
                  <c:v>1500</c:v>
                </c:pt>
                <c:pt idx="26">
                  <c:v>1560</c:v>
                </c:pt>
                <c:pt idx="27">
                  <c:v>1620</c:v>
                </c:pt>
                <c:pt idx="28">
                  <c:v>1680</c:v>
                </c:pt>
                <c:pt idx="29">
                  <c:v>1740</c:v>
                </c:pt>
                <c:pt idx="30">
                  <c:v>1800</c:v>
                </c:pt>
                <c:pt idx="31">
                  <c:v>1860</c:v>
                </c:pt>
                <c:pt idx="32">
                  <c:v>1920</c:v>
                </c:pt>
                <c:pt idx="33">
                  <c:v>1980</c:v>
                </c:pt>
                <c:pt idx="34">
                  <c:v>2040</c:v>
                </c:pt>
                <c:pt idx="35">
                  <c:v>2100</c:v>
                </c:pt>
                <c:pt idx="36">
                  <c:v>2160</c:v>
                </c:pt>
                <c:pt idx="37">
                  <c:v>2220</c:v>
                </c:pt>
                <c:pt idx="38">
                  <c:v>2280</c:v>
                </c:pt>
                <c:pt idx="39">
                  <c:v>2340</c:v>
                </c:pt>
                <c:pt idx="40">
                  <c:v>2400</c:v>
                </c:pt>
                <c:pt idx="41">
                  <c:v>2460</c:v>
                </c:pt>
                <c:pt idx="42">
                  <c:v>2520</c:v>
                </c:pt>
                <c:pt idx="43">
                  <c:v>2580</c:v>
                </c:pt>
                <c:pt idx="44">
                  <c:v>2640</c:v>
                </c:pt>
                <c:pt idx="45">
                  <c:v>2700</c:v>
                </c:pt>
                <c:pt idx="46">
                  <c:v>2760</c:v>
                </c:pt>
                <c:pt idx="47">
                  <c:v>2820</c:v>
                </c:pt>
                <c:pt idx="48">
                  <c:v>2880</c:v>
                </c:pt>
                <c:pt idx="49">
                  <c:v>2940</c:v>
                </c:pt>
                <c:pt idx="50">
                  <c:v>3000</c:v>
                </c:pt>
                <c:pt idx="51">
                  <c:v>3060</c:v>
                </c:pt>
                <c:pt idx="52">
                  <c:v>3120</c:v>
                </c:pt>
                <c:pt idx="53">
                  <c:v>3180</c:v>
                </c:pt>
                <c:pt idx="54">
                  <c:v>3240</c:v>
                </c:pt>
                <c:pt idx="55">
                  <c:v>3300</c:v>
                </c:pt>
                <c:pt idx="56">
                  <c:v>3360</c:v>
                </c:pt>
                <c:pt idx="57">
                  <c:v>3420</c:v>
                </c:pt>
                <c:pt idx="58">
                  <c:v>3480</c:v>
                </c:pt>
                <c:pt idx="59">
                  <c:v>3540</c:v>
                </c:pt>
                <c:pt idx="60">
                  <c:v>3600</c:v>
                </c:pt>
                <c:pt idx="61">
                  <c:v>3660</c:v>
                </c:pt>
                <c:pt idx="62">
                  <c:v>3720</c:v>
                </c:pt>
                <c:pt idx="63">
                  <c:v>3780</c:v>
                </c:pt>
                <c:pt idx="64">
                  <c:v>3840</c:v>
                </c:pt>
                <c:pt idx="65">
                  <c:v>3900</c:v>
                </c:pt>
                <c:pt idx="66">
                  <c:v>3960</c:v>
                </c:pt>
                <c:pt idx="67">
                  <c:v>4020</c:v>
                </c:pt>
                <c:pt idx="68">
                  <c:v>4080</c:v>
                </c:pt>
                <c:pt idx="69">
                  <c:v>4140</c:v>
                </c:pt>
                <c:pt idx="70">
                  <c:v>4200</c:v>
                </c:pt>
                <c:pt idx="71">
                  <c:v>4260</c:v>
                </c:pt>
                <c:pt idx="72">
                  <c:v>4320</c:v>
                </c:pt>
                <c:pt idx="73">
                  <c:v>4380</c:v>
                </c:pt>
                <c:pt idx="74">
                  <c:v>4440</c:v>
                </c:pt>
                <c:pt idx="75">
                  <c:v>4500</c:v>
                </c:pt>
                <c:pt idx="76">
                  <c:v>4560</c:v>
                </c:pt>
                <c:pt idx="77">
                  <c:v>4620</c:v>
                </c:pt>
                <c:pt idx="78">
                  <c:v>4680</c:v>
                </c:pt>
                <c:pt idx="79">
                  <c:v>4740</c:v>
                </c:pt>
                <c:pt idx="80">
                  <c:v>4800</c:v>
                </c:pt>
                <c:pt idx="81">
                  <c:v>4860</c:v>
                </c:pt>
                <c:pt idx="82">
                  <c:v>4920</c:v>
                </c:pt>
                <c:pt idx="83">
                  <c:v>4980</c:v>
                </c:pt>
                <c:pt idx="84">
                  <c:v>5040</c:v>
                </c:pt>
                <c:pt idx="85">
                  <c:v>5100</c:v>
                </c:pt>
                <c:pt idx="86">
                  <c:v>5160</c:v>
                </c:pt>
                <c:pt idx="87">
                  <c:v>5220</c:v>
                </c:pt>
                <c:pt idx="88">
                  <c:v>5280</c:v>
                </c:pt>
                <c:pt idx="89">
                  <c:v>5340</c:v>
                </c:pt>
                <c:pt idx="90">
                  <c:v>5400</c:v>
                </c:pt>
                <c:pt idx="91">
                  <c:v>5460</c:v>
                </c:pt>
                <c:pt idx="92">
                  <c:v>5520</c:v>
                </c:pt>
                <c:pt idx="93">
                  <c:v>5580</c:v>
                </c:pt>
                <c:pt idx="94">
                  <c:v>5640</c:v>
                </c:pt>
                <c:pt idx="95">
                  <c:v>5700</c:v>
                </c:pt>
                <c:pt idx="96">
                  <c:v>5760</c:v>
                </c:pt>
                <c:pt idx="97">
                  <c:v>5820</c:v>
                </c:pt>
                <c:pt idx="98">
                  <c:v>5880</c:v>
                </c:pt>
              </c:numCache>
            </c:numRef>
          </c:xVal>
          <c:yVal>
            <c:numRef>
              <c:f>Sheet2!$I$15:$I$113</c:f>
              <c:numCache>
                <c:formatCode>General</c:formatCode>
                <c:ptCount val="99"/>
                <c:pt idx="0">
                  <c:v>3.7907825041211147</c:v>
                </c:pt>
                <c:pt idx="1">
                  <c:v>1.621730648513708</c:v>
                </c:pt>
                <c:pt idx="2">
                  <c:v>2.7584049300757165</c:v>
                </c:pt>
                <c:pt idx="3">
                  <c:v>1.6186577393499704</c:v>
                </c:pt>
                <c:pt idx="4">
                  <c:v>1.5497535078258124</c:v>
                </c:pt>
                <c:pt idx="5">
                  <c:v>1.8252638122379068</c:v>
                </c:pt>
                <c:pt idx="6">
                  <c:v>1.7710833529771222</c:v>
                </c:pt>
                <c:pt idx="7">
                  <c:v>1.6199744340041846</c:v>
                </c:pt>
                <c:pt idx="8">
                  <c:v>1.6246218044032048</c:v>
                </c:pt>
                <c:pt idx="9">
                  <c:v>1.5310065223688909</c:v>
                </c:pt>
                <c:pt idx="10">
                  <c:v>1.5476024638249584</c:v>
                </c:pt>
                <c:pt idx="11">
                  <c:v>1.5716103095566254</c:v>
                </c:pt>
                <c:pt idx="12">
                  <c:v>1.3908690481798303</c:v>
                </c:pt>
                <c:pt idx="13">
                  <c:v>1.4271146441333684</c:v>
                </c:pt>
                <c:pt idx="14">
                  <c:v>1.4690289247214494</c:v>
                </c:pt>
                <c:pt idx="15">
                  <c:v>1.4110317478501031</c:v>
                </c:pt>
                <c:pt idx="16">
                  <c:v>1.2530463396390275</c:v>
                </c:pt>
                <c:pt idx="17">
                  <c:v>1.1008440134274338</c:v>
                </c:pt>
                <c:pt idx="18">
                  <c:v>1.1602417614726193</c:v>
                </c:pt>
                <c:pt idx="19">
                  <c:v>1.2196424501207659</c:v>
                </c:pt>
                <c:pt idx="20">
                  <c:v>0.97324275623473966</c:v>
                </c:pt>
                <c:pt idx="21">
                  <c:v>1.0384425976838614</c:v>
                </c:pt>
                <c:pt idx="22">
                  <c:v>0.89784256423506292</c:v>
                </c:pt>
                <c:pt idx="23">
                  <c:v>0.8688425960850239</c:v>
                </c:pt>
                <c:pt idx="24">
                  <c:v>0.83984259791436244</c:v>
                </c:pt>
                <c:pt idx="25">
                  <c:v>0.91664259213085586</c:v>
                </c:pt>
                <c:pt idx="26">
                  <c:v>0.78184259253877286</c:v>
                </c:pt>
                <c:pt idx="27">
                  <c:v>0.75864259349596352</c:v>
                </c:pt>
                <c:pt idx="28">
                  <c:v>0.73544259330451922</c:v>
                </c:pt>
                <c:pt idx="29">
                  <c:v>0.61224259316168883</c:v>
                </c:pt>
                <c:pt idx="30">
                  <c:v>0.58904259321302277</c:v>
                </c:pt>
                <c:pt idx="31">
                  <c:v>0.57164259323147348</c:v>
                </c:pt>
                <c:pt idx="32">
                  <c:v>0.55424259322019509</c:v>
                </c:pt>
                <c:pt idx="33">
                  <c:v>0.53684259321840955</c:v>
                </c:pt>
                <c:pt idx="34">
                  <c:v>0.62524259322060516</c:v>
                </c:pt>
                <c:pt idx="35">
                  <c:v>0.40204259322064217</c:v>
                </c:pt>
                <c:pt idx="36">
                  <c:v>0.49044259322024431</c:v>
                </c:pt>
                <c:pt idx="37">
                  <c:v>0.47884259322028555</c:v>
                </c:pt>
                <c:pt idx="38">
                  <c:v>0.3614425932203531</c:v>
                </c:pt>
                <c:pt idx="39">
                  <c:v>0.45564259322033962</c:v>
                </c:pt>
                <c:pt idx="40">
                  <c:v>0.44404259322031692</c:v>
                </c:pt>
                <c:pt idx="41">
                  <c:v>0.43244259322032264</c:v>
                </c:pt>
                <c:pt idx="42">
                  <c:v>0.42084259322032125</c:v>
                </c:pt>
                <c:pt idx="43">
                  <c:v>0.40924259322034118</c:v>
                </c:pt>
                <c:pt idx="44">
                  <c:v>0.40344259322032627</c:v>
                </c:pt>
                <c:pt idx="45">
                  <c:v>0.39764259322033979</c:v>
                </c:pt>
                <c:pt idx="46">
                  <c:v>0.28024259322032918</c:v>
                </c:pt>
                <c:pt idx="47">
                  <c:v>0.27444259322032849</c:v>
                </c:pt>
                <c:pt idx="48">
                  <c:v>0.2686425932203278</c:v>
                </c:pt>
                <c:pt idx="49">
                  <c:v>0.15704259322032499</c:v>
                </c:pt>
                <c:pt idx="50">
                  <c:v>0.25704259322032641</c:v>
                </c:pt>
                <c:pt idx="51">
                  <c:v>0.24544259322033213</c:v>
                </c:pt>
                <c:pt idx="52">
                  <c:v>0.23964259322033143</c:v>
                </c:pt>
                <c:pt idx="53">
                  <c:v>0.13384259322032932</c:v>
                </c:pt>
                <c:pt idx="54">
                  <c:v>0.12804259322032863</c:v>
                </c:pt>
                <c:pt idx="55">
                  <c:v>0.22804259322033005</c:v>
                </c:pt>
                <c:pt idx="56">
                  <c:v>0.32804259322032436</c:v>
                </c:pt>
                <c:pt idx="57">
                  <c:v>0.11644259322032013</c:v>
                </c:pt>
                <c:pt idx="58">
                  <c:v>0.11644259322032013</c:v>
                </c:pt>
                <c:pt idx="59">
                  <c:v>0.11064259322033365</c:v>
                </c:pt>
                <c:pt idx="60">
                  <c:v>0.10484259322031875</c:v>
                </c:pt>
                <c:pt idx="61">
                  <c:v>9.9042593220332265E-2</c:v>
                </c:pt>
                <c:pt idx="62">
                  <c:v>-1.2557406779670544E-2</c:v>
                </c:pt>
                <c:pt idx="63">
                  <c:v>0.1932425932203401</c:v>
                </c:pt>
                <c:pt idx="64">
                  <c:v>0.18744259322032519</c:v>
                </c:pt>
                <c:pt idx="65">
                  <c:v>-2.4157406779679036E-2</c:v>
                </c:pt>
                <c:pt idx="66">
                  <c:v>7.5842593220322385E-2</c:v>
                </c:pt>
                <c:pt idx="67">
                  <c:v>0.17584259322032381</c:v>
                </c:pt>
                <c:pt idx="68">
                  <c:v>7.0042593220335903E-2</c:v>
                </c:pt>
                <c:pt idx="69">
                  <c:v>6.4242593220335209E-2</c:v>
                </c:pt>
                <c:pt idx="70">
                  <c:v>-4.1557406779666906E-2</c:v>
                </c:pt>
                <c:pt idx="71">
                  <c:v>5.844259322032741E-2</c:v>
                </c:pt>
                <c:pt idx="72">
                  <c:v>-4.7357406779674704E-2</c:v>
                </c:pt>
                <c:pt idx="73">
                  <c:v>5.2642593220326717E-2</c:v>
                </c:pt>
                <c:pt idx="74">
                  <c:v>-5.3157406779675398E-2</c:v>
                </c:pt>
                <c:pt idx="75">
                  <c:v>4.6842593220326023E-2</c:v>
                </c:pt>
                <c:pt idx="76">
                  <c:v>-5.8957406779676091E-2</c:v>
                </c:pt>
                <c:pt idx="77">
                  <c:v>-6.4757406779662574E-2</c:v>
                </c:pt>
                <c:pt idx="78">
                  <c:v>4.104259322032533E-2</c:v>
                </c:pt>
                <c:pt idx="79">
                  <c:v>-7.0557406779663268E-2</c:v>
                </c:pt>
                <c:pt idx="80">
                  <c:v>2.9442593220331048E-2</c:v>
                </c:pt>
                <c:pt idx="81">
                  <c:v>2.9442593220331048E-2</c:v>
                </c:pt>
                <c:pt idx="82">
                  <c:v>-8.215740677967176E-2</c:v>
                </c:pt>
                <c:pt idx="83">
                  <c:v>-8.215740677967176E-2</c:v>
                </c:pt>
                <c:pt idx="84">
                  <c:v>-8.215740677967176E-2</c:v>
                </c:pt>
                <c:pt idx="85">
                  <c:v>-8.7957406779679559E-2</c:v>
                </c:pt>
                <c:pt idx="86">
                  <c:v>-8.7957406779665348E-2</c:v>
                </c:pt>
                <c:pt idx="87">
                  <c:v>-9.3757406779673147E-2</c:v>
                </c:pt>
                <c:pt idx="88">
                  <c:v>-9.3757406779673147E-2</c:v>
                </c:pt>
                <c:pt idx="89">
                  <c:v>-9.3757406779658936E-2</c:v>
                </c:pt>
                <c:pt idx="90">
                  <c:v>-9.9557406779680946E-2</c:v>
                </c:pt>
                <c:pt idx="91">
                  <c:v>4.4259322031336978E-4</c:v>
                </c:pt>
                <c:pt idx="92">
                  <c:v>-0.10535740677966032</c:v>
                </c:pt>
                <c:pt idx="93">
                  <c:v>-5.3574067796660074E-3</c:v>
                </c:pt>
                <c:pt idx="94">
                  <c:v>-0.11115740677968233</c:v>
                </c:pt>
                <c:pt idx="95">
                  <c:v>-0.11115740677966812</c:v>
                </c:pt>
                <c:pt idx="96">
                  <c:v>-0.11695740677967592</c:v>
                </c:pt>
                <c:pt idx="97">
                  <c:v>-0.11695740677967592</c:v>
                </c:pt>
                <c:pt idx="98">
                  <c:v>-1.1157406779673806E-2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476608"/>
        <c:axId val="97458432"/>
      </c:scatterChart>
      <c:valAx>
        <c:axId val="9745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7456896"/>
        <c:crosses val="autoZero"/>
        <c:crossBetween val="midCat"/>
      </c:valAx>
      <c:valAx>
        <c:axId val="97456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455104"/>
        <c:crosses val="autoZero"/>
        <c:crossBetween val="midCat"/>
      </c:valAx>
      <c:valAx>
        <c:axId val="97458432"/>
        <c:scaling>
          <c:orientation val="minMax"/>
          <c:max val="6"/>
          <c:min val="-2"/>
        </c:scaling>
        <c:delete val="0"/>
        <c:axPos val="r"/>
        <c:numFmt formatCode="General" sourceLinked="1"/>
        <c:majorTickMark val="out"/>
        <c:minorTickMark val="none"/>
        <c:tickLblPos val="nextTo"/>
        <c:crossAx val="97476608"/>
        <c:crosses val="max"/>
        <c:crossBetween val="midCat"/>
      </c:valAx>
      <c:valAx>
        <c:axId val="97476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745843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Sheet3!$A$10:$A$118</c:f>
              <c:numCache>
                <c:formatCode>General</c:formatCode>
                <c:ptCount val="109"/>
                <c:pt idx="0">
                  <c:v>0</c:v>
                </c:pt>
                <c:pt idx="1">
                  <c:v>60</c:v>
                </c:pt>
                <c:pt idx="2">
                  <c:v>120</c:v>
                </c:pt>
                <c:pt idx="3">
                  <c:v>180</c:v>
                </c:pt>
                <c:pt idx="4">
                  <c:v>240</c:v>
                </c:pt>
                <c:pt idx="5">
                  <c:v>300</c:v>
                </c:pt>
                <c:pt idx="6">
                  <c:v>360</c:v>
                </c:pt>
                <c:pt idx="7">
                  <c:v>420</c:v>
                </c:pt>
                <c:pt idx="8">
                  <c:v>480</c:v>
                </c:pt>
                <c:pt idx="9">
                  <c:v>540</c:v>
                </c:pt>
                <c:pt idx="10">
                  <c:v>600</c:v>
                </c:pt>
                <c:pt idx="11">
                  <c:v>660</c:v>
                </c:pt>
                <c:pt idx="12">
                  <c:v>720</c:v>
                </c:pt>
                <c:pt idx="13">
                  <c:v>780</c:v>
                </c:pt>
                <c:pt idx="14">
                  <c:v>840</c:v>
                </c:pt>
                <c:pt idx="15">
                  <c:v>900</c:v>
                </c:pt>
                <c:pt idx="16">
                  <c:v>960</c:v>
                </c:pt>
                <c:pt idx="17">
                  <c:v>1020</c:v>
                </c:pt>
                <c:pt idx="18">
                  <c:v>1080</c:v>
                </c:pt>
                <c:pt idx="19">
                  <c:v>1140</c:v>
                </c:pt>
                <c:pt idx="20">
                  <c:v>1200</c:v>
                </c:pt>
                <c:pt idx="21">
                  <c:v>1260</c:v>
                </c:pt>
                <c:pt idx="22">
                  <c:v>1320</c:v>
                </c:pt>
                <c:pt idx="23">
                  <c:v>1380</c:v>
                </c:pt>
                <c:pt idx="24">
                  <c:v>1440</c:v>
                </c:pt>
                <c:pt idx="25">
                  <c:v>1500</c:v>
                </c:pt>
                <c:pt idx="26">
                  <c:v>1560</c:v>
                </c:pt>
                <c:pt idx="27">
                  <c:v>1620</c:v>
                </c:pt>
                <c:pt idx="28">
                  <c:v>1680</c:v>
                </c:pt>
                <c:pt idx="29">
                  <c:v>1740</c:v>
                </c:pt>
                <c:pt idx="30">
                  <c:v>1800</c:v>
                </c:pt>
                <c:pt idx="31">
                  <c:v>1860</c:v>
                </c:pt>
                <c:pt idx="32">
                  <c:v>1920</c:v>
                </c:pt>
                <c:pt idx="33">
                  <c:v>1980</c:v>
                </c:pt>
                <c:pt idx="34">
                  <c:v>2040</c:v>
                </c:pt>
                <c:pt idx="35">
                  <c:v>2100</c:v>
                </c:pt>
                <c:pt idx="36">
                  <c:v>2160</c:v>
                </c:pt>
                <c:pt idx="37">
                  <c:v>2220</c:v>
                </c:pt>
                <c:pt idx="38">
                  <c:v>2280</c:v>
                </c:pt>
                <c:pt idx="39">
                  <c:v>2340</c:v>
                </c:pt>
                <c:pt idx="40">
                  <c:v>2400</c:v>
                </c:pt>
                <c:pt idx="41">
                  <c:v>2460</c:v>
                </c:pt>
                <c:pt idx="42">
                  <c:v>2520</c:v>
                </c:pt>
                <c:pt idx="43">
                  <c:v>2580</c:v>
                </c:pt>
                <c:pt idx="44">
                  <c:v>2640</c:v>
                </c:pt>
                <c:pt idx="45">
                  <c:v>2700</c:v>
                </c:pt>
                <c:pt idx="46">
                  <c:v>2760</c:v>
                </c:pt>
                <c:pt idx="47">
                  <c:v>2820</c:v>
                </c:pt>
                <c:pt idx="48">
                  <c:v>2880</c:v>
                </c:pt>
                <c:pt idx="49">
                  <c:v>2940</c:v>
                </c:pt>
                <c:pt idx="50">
                  <c:v>3000</c:v>
                </c:pt>
                <c:pt idx="51">
                  <c:v>3060</c:v>
                </c:pt>
                <c:pt idx="52">
                  <c:v>3120</c:v>
                </c:pt>
                <c:pt idx="53">
                  <c:v>3180</c:v>
                </c:pt>
                <c:pt idx="54">
                  <c:v>3240</c:v>
                </c:pt>
                <c:pt idx="55">
                  <c:v>3300</c:v>
                </c:pt>
                <c:pt idx="56">
                  <c:v>3360</c:v>
                </c:pt>
                <c:pt idx="57">
                  <c:v>3420</c:v>
                </c:pt>
                <c:pt idx="58">
                  <c:v>3480</c:v>
                </c:pt>
                <c:pt idx="59">
                  <c:v>3540</c:v>
                </c:pt>
                <c:pt idx="60">
                  <c:v>3600</c:v>
                </c:pt>
                <c:pt idx="61">
                  <c:v>3660</c:v>
                </c:pt>
                <c:pt idx="62">
                  <c:v>3720</c:v>
                </c:pt>
                <c:pt idx="63">
                  <c:v>3780</c:v>
                </c:pt>
                <c:pt idx="64">
                  <c:v>3840</c:v>
                </c:pt>
                <c:pt idx="65">
                  <c:v>3900</c:v>
                </c:pt>
                <c:pt idx="66">
                  <c:v>3960</c:v>
                </c:pt>
                <c:pt idx="67">
                  <c:v>4020</c:v>
                </c:pt>
                <c:pt idx="68">
                  <c:v>4080</c:v>
                </c:pt>
                <c:pt idx="69">
                  <c:v>4140</c:v>
                </c:pt>
                <c:pt idx="70">
                  <c:v>4200</c:v>
                </c:pt>
                <c:pt idx="71">
                  <c:v>4260</c:v>
                </c:pt>
                <c:pt idx="72">
                  <c:v>4320</c:v>
                </c:pt>
                <c:pt idx="73">
                  <c:v>4380</c:v>
                </c:pt>
                <c:pt idx="74">
                  <c:v>4440</c:v>
                </c:pt>
                <c:pt idx="75">
                  <c:v>4500</c:v>
                </c:pt>
                <c:pt idx="76">
                  <c:v>4560</c:v>
                </c:pt>
                <c:pt idx="77">
                  <c:v>4620</c:v>
                </c:pt>
                <c:pt idx="78">
                  <c:v>4680</c:v>
                </c:pt>
                <c:pt idx="79">
                  <c:v>4740</c:v>
                </c:pt>
                <c:pt idx="80">
                  <c:v>4800</c:v>
                </c:pt>
                <c:pt idx="81">
                  <c:v>4860</c:v>
                </c:pt>
                <c:pt idx="82">
                  <c:v>4920</c:v>
                </c:pt>
                <c:pt idx="83">
                  <c:v>4980</c:v>
                </c:pt>
                <c:pt idx="84">
                  <c:v>5040</c:v>
                </c:pt>
                <c:pt idx="85">
                  <c:v>5100</c:v>
                </c:pt>
                <c:pt idx="86">
                  <c:v>5160</c:v>
                </c:pt>
                <c:pt idx="87">
                  <c:v>5220</c:v>
                </c:pt>
                <c:pt idx="88">
                  <c:v>5280</c:v>
                </c:pt>
                <c:pt idx="89">
                  <c:v>5340</c:v>
                </c:pt>
                <c:pt idx="90">
                  <c:v>5400</c:v>
                </c:pt>
                <c:pt idx="91">
                  <c:v>5460</c:v>
                </c:pt>
                <c:pt idx="92">
                  <c:v>5520</c:v>
                </c:pt>
                <c:pt idx="93">
                  <c:v>5580</c:v>
                </c:pt>
                <c:pt idx="94">
                  <c:v>5640</c:v>
                </c:pt>
                <c:pt idx="95">
                  <c:v>5700</c:v>
                </c:pt>
                <c:pt idx="96">
                  <c:v>5760</c:v>
                </c:pt>
                <c:pt idx="97">
                  <c:v>5820</c:v>
                </c:pt>
                <c:pt idx="98">
                  <c:v>5880</c:v>
                </c:pt>
                <c:pt idx="99">
                  <c:v>5940</c:v>
                </c:pt>
                <c:pt idx="100">
                  <c:v>6000</c:v>
                </c:pt>
                <c:pt idx="101">
                  <c:v>6060</c:v>
                </c:pt>
                <c:pt idx="102">
                  <c:v>6120</c:v>
                </c:pt>
                <c:pt idx="103">
                  <c:v>6180</c:v>
                </c:pt>
                <c:pt idx="104">
                  <c:v>6240</c:v>
                </c:pt>
                <c:pt idx="105">
                  <c:v>6300</c:v>
                </c:pt>
                <c:pt idx="106">
                  <c:v>6360</c:v>
                </c:pt>
                <c:pt idx="107">
                  <c:v>6420</c:v>
                </c:pt>
                <c:pt idx="108">
                  <c:v>6480</c:v>
                </c:pt>
              </c:numCache>
            </c:numRef>
          </c:xVal>
          <c:yVal>
            <c:numRef>
              <c:f>Sheet3!$B$10:$B$118</c:f>
              <c:numCache>
                <c:formatCode>General</c:formatCode>
                <c:ptCount val="109"/>
                <c:pt idx="0">
                  <c:v>68.900000000000006</c:v>
                </c:pt>
                <c:pt idx="1">
                  <c:v>61.7</c:v>
                </c:pt>
                <c:pt idx="2">
                  <c:v>57.8</c:v>
                </c:pt>
                <c:pt idx="3">
                  <c:v>54.4</c:v>
                </c:pt>
                <c:pt idx="4">
                  <c:v>51.6</c:v>
                </c:pt>
                <c:pt idx="5">
                  <c:v>49</c:v>
                </c:pt>
                <c:pt idx="6">
                  <c:v>46.7</c:v>
                </c:pt>
                <c:pt idx="7">
                  <c:v>44.6</c:v>
                </c:pt>
                <c:pt idx="8">
                  <c:v>42.8</c:v>
                </c:pt>
                <c:pt idx="9">
                  <c:v>41.1</c:v>
                </c:pt>
                <c:pt idx="10">
                  <c:v>39.5</c:v>
                </c:pt>
                <c:pt idx="11">
                  <c:v>38.1</c:v>
                </c:pt>
                <c:pt idx="12">
                  <c:v>36.9</c:v>
                </c:pt>
                <c:pt idx="13">
                  <c:v>35.700000000000003</c:v>
                </c:pt>
                <c:pt idx="14">
                  <c:v>34.6</c:v>
                </c:pt>
                <c:pt idx="15">
                  <c:v>33.5</c:v>
                </c:pt>
                <c:pt idx="16">
                  <c:v>32.5</c:v>
                </c:pt>
                <c:pt idx="17">
                  <c:v>31.7</c:v>
                </c:pt>
                <c:pt idx="18">
                  <c:v>30.9</c:v>
                </c:pt>
                <c:pt idx="19">
                  <c:v>30.1</c:v>
                </c:pt>
                <c:pt idx="20">
                  <c:v>29.3</c:v>
                </c:pt>
                <c:pt idx="21">
                  <c:v>28.7</c:v>
                </c:pt>
                <c:pt idx="22">
                  <c:v>28.1</c:v>
                </c:pt>
                <c:pt idx="23">
                  <c:v>27.4</c:v>
                </c:pt>
                <c:pt idx="24">
                  <c:v>26.9</c:v>
                </c:pt>
                <c:pt idx="25">
                  <c:v>26.4</c:v>
                </c:pt>
                <c:pt idx="26">
                  <c:v>25.9</c:v>
                </c:pt>
                <c:pt idx="27">
                  <c:v>25.4</c:v>
                </c:pt>
                <c:pt idx="28">
                  <c:v>24.9</c:v>
                </c:pt>
                <c:pt idx="29">
                  <c:v>24.6</c:v>
                </c:pt>
                <c:pt idx="30">
                  <c:v>24.2</c:v>
                </c:pt>
                <c:pt idx="31">
                  <c:v>23.8</c:v>
                </c:pt>
                <c:pt idx="32">
                  <c:v>23.5</c:v>
                </c:pt>
                <c:pt idx="33">
                  <c:v>23.1</c:v>
                </c:pt>
                <c:pt idx="34">
                  <c:v>22.8</c:v>
                </c:pt>
                <c:pt idx="35">
                  <c:v>22.4</c:v>
                </c:pt>
                <c:pt idx="36">
                  <c:v>22.1</c:v>
                </c:pt>
                <c:pt idx="37">
                  <c:v>21.9</c:v>
                </c:pt>
                <c:pt idx="38">
                  <c:v>21.6</c:v>
                </c:pt>
                <c:pt idx="39">
                  <c:v>21.4</c:v>
                </c:pt>
                <c:pt idx="40">
                  <c:v>21.1</c:v>
                </c:pt>
                <c:pt idx="41">
                  <c:v>20.9</c:v>
                </c:pt>
                <c:pt idx="42">
                  <c:v>20.7</c:v>
                </c:pt>
                <c:pt idx="43">
                  <c:v>20.5</c:v>
                </c:pt>
                <c:pt idx="44">
                  <c:v>20.3</c:v>
                </c:pt>
                <c:pt idx="45">
                  <c:v>20.2</c:v>
                </c:pt>
                <c:pt idx="46">
                  <c:v>19.899999999999999</c:v>
                </c:pt>
                <c:pt idx="47">
                  <c:v>19.7</c:v>
                </c:pt>
                <c:pt idx="48">
                  <c:v>19.600000000000001</c:v>
                </c:pt>
                <c:pt idx="49">
                  <c:v>19.5</c:v>
                </c:pt>
                <c:pt idx="50">
                  <c:v>19.3</c:v>
                </c:pt>
                <c:pt idx="51">
                  <c:v>19.2</c:v>
                </c:pt>
                <c:pt idx="52">
                  <c:v>19</c:v>
                </c:pt>
                <c:pt idx="53">
                  <c:v>18.899999999999999</c:v>
                </c:pt>
                <c:pt idx="54">
                  <c:v>18.8</c:v>
                </c:pt>
                <c:pt idx="55">
                  <c:v>18.7</c:v>
                </c:pt>
                <c:pt idx="56">
                  <c:v>18.5</c:v>
                </c:pt>
                <c:pt idx="57">
                  <c:v>18.399999999999999</c:v>
                </c:pt>
                <c:pt idx="58">
                  <c:v>18.3</c:v>
                </c:pt>
                <c:pt idx="59">
                  <c:v>18.2</c:v>
                </c:pt>
                <c:pt idx="60">
                  <c:v>18.100000000000001</c:v>
                </c:pt>
                <c:pt idx="61">
                  <c:v>18</c:v>
                </c:pt>
                <c:pt idx="62">
                  <c:v>17.899999999999999</c:v>
                </c:pt>
                <c:pt idx="63">
                  <c:v>17.899999999999999</c:v>
                </c:pt>
                <c:pt idx="64">
                  <c:v>17.8</c:v>
                </c:pt>
                <c:pt idx="65">
                  <c:v>17.7</c:v>
                </c:pt>
                <c:pt idx="66">
                  <c:v>17.600000000000001</c:v>
                </c:pt>
                <c:pt idx="67">
                  <c:v>17.600000000000001</c:v>
                </c:pt>
                <c:pt idx="68">
                  <c:v>17.5</c:v>
                </c:pt>
                <c:pt idx="69">
                  <c:v>17.399999999999999</c:v>
                </c:pt>
                <c:pt idx="70">
                  <c:v>17.3</c:v>
                </c:pt>
                <c:pt idx="71">
                  <c:v>17.3</c:v>
                </c:pt>
                <c:pt idx="72">
                  <c:v>17.2</c:v>
                </c:pt>
                <c:pt idx="73">
                  <c:v>17.100000000000001</c:v>
                </c:pt>
                <c:pt idx="74">
                  <c:v>17.2</c:v>
                </c:pt>
                <c:pt idx="75">
                  <c:v>17.100000000000001</c:v>
                </c:pt>
                <c:pt idx="76">
                  <c:v>17</c:v>
                </c:pt>
                <c:pt idx="77">
                  <c:v>17</c:v>
                </c:pt>
                <c:pt idx="78">
                  <c:v>16.899999999999999</c:v>
                </c:pt>
                <c:pt idx="79">
                  <c:v>16.899999999999999</c:v>
                </c:pt>
                <c:pt idx="80">
                  <c:v>16.7</c:v>
                </c:pt>
                <c:pt idx="81">
                  <c:v>16.7</c:v>
                </c:pt>
                <c:pt idx="82">
                  <c:v>16.7</c:v>
                </c:pt>
                <c:pt idx="83">
                  <c:v>16.600000000000001</c:v>
                </c:pt>
                <c:pt idx="84">
                  <c:v>16.600000000000001</c:v>
                </c:pt>
                <c:pt idx="85">
                  <c:v>16.600000000000001</c:v>
                </c:pt>
                <c:pt idx="86">
                  <c:v>16.5</c:v>
                </c:pt>
                <c:pt idx="87">
                  <c:v>16.399999999999999</c:v>
                </c:pt>
                <c:pt idx="88">
                  <c:v>16.399999999999999</c:v>
                </c:pt>
                <c:pt idx="89">
                  <c:v>16.3</c:v>
                </c:pt>
                <c:pt idx="90">
                  <c:v>16.3</c:v>
                </c:pt>
                <c:pt idx="91">
                  <c:v>16.2</c:v>
                </c:pt>
                <c:pt idx="92">
                  <c:v>16.2</c:v>
                </c:pt>
                <c:pt idx="93">
                  <c:v>16.100000000000001</c:v>
                </c:pt>
                <c:pt idx="94">
                  <c:v>16.100000000000001</c:v>
                </c:pt>
                <c:pt idx="95">
                  <c:v>16.100000000000001</c:v>
                </c:pt>
                <c:pt idx="96">
                  <c:v>16.100000000000001</c:v>
                </c:pt>
                <c:pt idx="97">
                  <c:v>16</c:v>
                </c:pt>
                <c:pt idx="98">
                  <c:v>16</c:v>
                </c:pt>
                <c:pt idx="99">
                  <c:v>16</c:v>
                </c:pt>
                <c:pt idx="100">
                  <c:v>15.9</c:v>
                </c:pt>
                <c:pt idx="101">
                  <c:v>15.9</c:v>
                </c:pt>
                <c:pt idx="102">
                  <c:v>15.9</c:v>
                </c:pt>
                <c:pt idx="103">
                  <c:v>15.9</c:v>
                </c:pt>
                <c:pt idx="104">
                  <c:v>15.8</c:v>
                </c:pt>
                <c:pt idx="105">
                  <c:v>15.8</c:v>
                </c:pt>
                <c:pt idx="106">
                  <c:v>15.8</c:v>
                </c:pt>
                <c:pt idx="107">
                  <c:v>15.8</c:v>
                </c:pt>
                <c:pt idx="108">
                  <c:v>15.8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625792"/>
        <c:axId val="97491968"/>
      </c:scatterChart>
      <c:valAx>
        <c:axId val="9662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7491968"/>
        <c:crosses val="autoZero"/>
        <c:crossBetween val="midCat"/>
      </c:valAx>
      <c:valAx>
        <c:axId val="97491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662579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280987</xdr:colOff>
      <xdr:row>14</xdr:row>
      <xdr:rowOff>85725</xdr:rowOff>
    </xdr:from>
    <xdr:to>
      <xdr:col>18</xdr:col>
      <xdr:colOff>585787</xdr:colOff>
      <xdr:row>28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514350</xdr:colOff>
      <xdr:row>1</xdr:row>
      <xdr:rowOff>66675</xdr:rowOff>
    </xdr:from>
    <xdr:to>
      <xdr:col>17</xdr:col>
      <xdr:colOff>19050</xdr:colOff>
      <xdr:row>32</xdr:row>
      <xdr:rowOff>161925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147637</xdr:colOff>
      <xdr:row>4</xdr:row>
      <xdr:rowOff>95250</xdr:rowOff>
    </xdr:from>
    <xdr:to>
      <xdr:col>26</xdr:col>
      <xdr:colOff>257175</xdr:colOff>
      <xdr:row>39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176212</xdr:colOff>
      <xdr:row>13</xdr:row>
      <xdr:rowOff>0</xdr:rowOff>
    </xdr:from>
    <xdr:to>
      <xdr:col>14</xdr:col>
      <xdr:colOff>481012</xdr:colOff>
      <xdr:row>27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workbookViewId="0">
      <selection activeCell="H11" sqref="H11"/>
    </sheetView>
  </sheetViews>
  <sheetFormatPr defaultRowHeight="15" x14ac:dyDescent="0.25"/>
  <sheetData>
    <row r="1" spans="1:8" x14ac:dyDescent="0.25">
      <c r="A1" t="s">
        <v>3</v>
      </c>
      <c r="B1">
        <v>67</v>
      </c>
    </row>
    <row r="2" spans="1:8" x14ac:dyDescent="0.25">
      <c r="A2" t="s">
        <v>4</v>
      </c>
      <c r="B2">
        <v>18</v>
      </c>
    </row>
    <row r="3" spans="1:8" x14ac:dyDescent="0.25">
      <c r="A3" t="s">
        <v>10</v>
      </c>
      <c r="B3">
        <v>3.73</v>
      </c>
    </row>
    <row r="5" spans="1:8" x14ac:dyDescent="0.25">
      <c r="A5" t="s">
        <v>0</v>
      </c>
      <c r="B5">
        <v>1.0580000000000001</v>
      </c>
    </row>
    <row r="6" spans="1:8" x14ac:dyDescent="0.25">
      <c r="A6" t="s">
        <v>1</v>
      </c>
      <c r="B6">
        <v>1.8E-3</v>
      </c>
      <c r="E6" t="s">
        <v>9</v>
      </c>
      <c r="F6">
        <f>1/(3.14*-F9)</f>
        <v>4.1093075816724881E-4</v>
      </c>
      <c r="G6">
        <v>3.6700099999999999E-2</v>
      </c>
      <c r="H6">
        <v>1.8686399999999999E-2</v>
      </c>
    </row>
    <row r="7" spans="1:8" x14ac:dyDescent="0.25">
      <c r="A7" t="s">
        <v>2</v>
      </c>
      <c r="B7">
        <v>4.0170000000000003</v>
      </c>
      <c r="E7" t="s">
        <v>6</v>
      </c>
      <c r="F7">
        <v>45</v>
      </c>
      <c r="G7">
        <v>3.6700099999999999E-2</v>
      </c>
      <c r="H7">
        <f>H6</f>
        <v>1.8686399999999999E-2</v>
      </c>
    </row>
    <row r="8" spans="1:8" x14ac:dyDescent="0.25">
      <c r="E8" t="s">
        <v>8</v>
      </c>
      <c r="F8">
        <v>18</v>
      </c>
      <c r="G8">
        <v>0.92659999999999998</v>
      </c>
      <c r="H8">
        <v>0.96262700000000001</v>
      </c>
    </row>
    <row r="9" spans="1:8" x14ac:dyDescent="0.25">
      <c r="A9" t="s">
        <v>5</v>
      </c>
      <c r="B9">
        <f>B5*B1+B6*B2-B7*(B3^2/6)</f>
        <v>61.603713450000001</v>
      </c>
      <c r="E9" t="s">
        <v>7</v>
      </c>
      <c r="F9">
        <v>-775</v>
      </c>
      <c r="H9">
        <v>65</v>
      </c>
    </row>
    <row r="10" spans="1:8" x14ac:dyDescent="0.25">
      <c r="A10">
        <v>0</v>
      </c>
      <c r="B10">
        <v>15.7</v>
      </c>
      <c r="D10">
        <v>1E-3</v>
      </c>
      <c r="E10">
        <v>19</v>
      </c>
      <c r="F10">
        <f>F$7*(1-EXP(D10/F$9))+F$8</f>
        <v>18.000058064478669</v>
      </c>
      <c r="G10">
        <v>18</v>
      </c>
      <c r="H10">
        <v>18</v>
      </c>
    </row>
    <row r="11" spans="1:8" x14ac:dyDescent="0.25">
      <c r="A11">
        <v>30</v>
      </c>
      <c r="B11">
        <v>15.8</v>
      </c>
      <c r="D11">
        <v>30</v>
      </c>
      <c r="E11">
        <v>18.899999999999999</v>
      </c>
      <c r="F11">
        <f t="shared" ref="F11:F74" si="0">F$7*(1-EXP(D11/F$9))+F$8</f>
        <v>19.708651456661535</v>
      </c>
      <c r="G11">
        <f>G$6*E11+G$7*(E10)+G10*G$8</f>
        <v>18.069733790000001</v>
      </c>
      <c r="H11">
        <f>H$6*H$9+H$7*H$9+H10*H$8</f>
        <v>19.756518</v>
      </c>
    </row>
    <row r="12" spans="1:8" x14ac:dyDescent="0.25">
      <c r="A12">
        <v>60</v>
      </c>
      <c r="B12">
        <v>21.5</v>
      </c>
      <c r="D12">
        <v>60</v>
      </c>
      <c r="E12">
        <v>20.8</v>
      </c>
      <c r="F12">
        <f t="shared" si="0"/>
        <v>21.352425362204141</v>
      </c>
      <c r="G12">
        <f t="shared" ref="G12:G75" si="1">G$6*E12+G$7*(E11)+G11*G$8</f>
        <v>18.200409299813998</v>
      </c>
      <c r="H12">
        <f t="shared" ref="H12:H75" si="2">H$6*H$9+H$7*H$9+H11*H$8</f>
        <v>21.447389652786001</v>
      </c>
    </row>
    <row r="13" spans="1:8" x14ac:dyDescent="0.25">
      <c r="A13">
        <v>90</v>
      </c>
      <c r="B13">
        <v>27.6</v>
      </c>
      <c r="D13">
        <v>90</v>
      </c>
      <c r="E13">
        <v>23.1</v>
      </c>
      <c r="F13">
        <f t="shared" si="0"/>
        <v>22.933785119343916</v>
      </c>
      <c r="G13">
        <f t="shared" si="1"/>
        <v>18.475633647207651</v>
      </c>
      <c r="H13">
        <f t="shared" si="2"/>
        <v>23.075068359292427</v>
      </c>
    </row>
    <row r="14" spans="1:8" x14ac:dyDescent="0.25">
      <c r="A14">
        <v>120</v>
      </c>
      <c r="B14">
        <v>33.5</v>
      </c>
      <c r="D14">
        <v>120</v>
      </c>
      <c r="E14">
        <v>25.2</v>
      </c>
      <c r="F14">
        <f t="shared" si="0"/>
        <v>24.455100595316075</v>
      </c>
      <c r="G14">
        <f t="shared" si="1"/>
        <v>18.892136967502609</v>
      </c>
      <c r="H14">
        <f t="shared" si="2"/>
        <v>24.64191582950059</v>
      </c>
    </row>
    <row r="15" spans="1:8" x14ac:dyDescent="0.25">
      <c r="A15">
        <v>150</v>
      </c>
      <c r="B15">
        <v>38.6</v>
      </c>
      <c r="D15">
        <v>150</v>
      </c>
      <c r="E15">
        <v>27.1</v>
      </c>
      <c r="F15">
        <f t="shared" si="0"/>
        <v>25.918651673420197</v>
      </c>
      <c r="G15">
        <f t="shared" si="1"/>
        <v>19.424869344087917</v>
      </c>
      <c r="H15">
        <f t="shared" si="2"/>
        <v>26.150205509204664</v>
      </c>
    </row>
    <row r="16" spans="1:8" x14ac:dyDescent="0.25">
      <c r="A16">
        <v>180</v>
      </c>
      <c r="B16">
        <v>43.4</v>
      </c>
      <c r="D16">
        <v>180</v>
      </c>
      <c r="E16">
        <v>28.8</v>
      </c>
      <c r="F16">
        <f t="shared" si="0"/>
        <v>27.32663166971318</v>
      </c>
      <c r="G16">
        <f t="shared" si="1"/>
        <v>20.050619524231863</v>
      </c>
      <c r="H16">
        <f t="shared" si="2"/>
        <v>27.602125878709156</v>
      </c>
    </row>
    <row r="17" spans="1:8" x14ac:dyDescent="0.25">
      <c r="A17">
        <v>210</v>
      </c>
      <c r="B17">
        <v>47.9</v>
      </c>
      <c r="D17">
        <v>210</v>
      </c>
      <c r="E17">
        <v>30.4</v>
      </c>
      <c r="F17">
        <f t="shared" si="0"/>
        <v>28.681150619970246</v>
      </c>
      <c r="G17">
        <f t="shared" si="1"/>
        <v>20.751549971153246</v>
      </c>
      <c r="H17">
        <f t="shared" si="2"/>
        <v>28.99978362824416</v>
      </c>
    </row>
    <row r="18" spans="1:8" x14ac:dyDescent="0.25">
      <c r="A18">
        <v>240</v>
      </c>
      <c r="B18">
        <v>51.9</v>
      </c>
      <c r="D18">
        <v>240</v>
      </c>
      <c r="E18">
        <v>31.9</v>
      </c>
      <c r="F18">
        <f t="shared" si="0"/>
        <v>29.984238441839924</v>
      </c>
      <c r="G18">
        <f t="shared" si="1"/>
        <v>21.514802433270596</v>
      </c>
      <c r="H18">
        <f t="shared" si="2"/>
        <v>30.345206714705789</v>
      </c>
    </row>
    <row r="19" spans="1:8" x14ac:dyDescent="0.25">
      <c r="A19">
        <v>270</v>
      </c>
      <c r="B19">
        <v>55.8</v>
      </c>
      <c r="D19">
        <v>270</v>
      </c>
      <c r="E19">
        <v>33.299999999999997</v>
      </c>
      <c r="F19">
        <f t="shared" si="0"/>
        <v>31.237847976931931</v>
      </c>
      <c r="G19">
        <f t="shared" si="1"/>
        <v>22.328462454668532</v>
      </c>
      <c r="H19">
        <f t="shared" si="2"/>
        <v>31.640347304157089</v>
      </c>
    </row>
    <row r="20" spans="1:8" x14ac:dyDescent="0.25">
      <c r="A20">
        <v>300</v>
      </c>
      <c r="B20">
        <v>59.3</v>
      </c>
      <c r="D20">
        <v>300</v>
      </c>
      <c r="E20">
        <v>34.6</v>
      </c>
      <c r="F20">
        <f t="shared" si="0"/>
        <v>32.443857917396826</v>
      </c>
      <c r="G20">
        <f t="shared" si="1"/>
        <v>23.181490100495861</v>
      </c>
      <c r="H20">
        <f t="shared" si="2"/>
        <v>32.887084604358826</v>
      </c>
    </row>
    <row r="21" spans="1:8" x14ac:dyDescent="0.25">
      <c r="A21">
        <v>330</v>
      </c>
      <c r="B21">
        <v>62.8</v>
      </c>
      <c r="D21">
        <v>330</v>
      </c>
      <c r="E21">
        <v>35.799999999999997</v>
      </c>
      <c r="F21">
        <f t="shared" si="0"/>
        <v>33.604075621383416</v>
      </c>
      <c r="G21">
        <f t="shared" si="1"/>
        <v>24.063655767119464</v>
      </c>
      <c r="H21">
        <f t="shared" si="2"/>
        <v>34.087227591440126</v>
      </c>
    </row>
    <row r="22" spans="1:8" x14ac:dyDescent="0.25">
      <c r="A22">
        <v>360</v>
      </c>
      <c r="B22">
        <v>65.8</v>
      </c>
      <c r="D22">
        <v>360</v>
      </c>
      <c r="E22">
        <v>37</v>
      </c>
      <c r="F22">
        <f t="shared" si="0"/>
        <v>34.720239821593097</v>
      </c>
      <c r="G22">
        <f t="shared" si="1"/>
        <v>24.969150713812894</v>
      </c>
      <c r="H22">
        <f t="shared" si="2"/>
        <v>35.242517634665234</v>
      </c>
    </row>
    <row r="23" spans="1:8" x14ac:dyDescent="0.25">
      <c r="A23">
        <v>390</v>
      </c>
      <c r="B23">
        <v>68.900000000000006</v>
      </c>
      <c r="D23">
        <v>390</v>
      </c>
      <c r="E23">
        <v>38.1</v>
      </c>
      <c r="F23">
        <f t="shared" si="0"/>
        <v>35.794023230990291</v>
      </c>
      <c r="G23">
        <f t="shared" si="1"/>
        <v>25.892592561419029</v>
      </c>
      <c r="H23">
        <f t="shared" si="2"/>
        <v>36.354631023104886</v>
      </c>
    </row>
    <row r="24" spans="1:8" x14ac:dyDescent="0.25">
      <c r="A24">
        <v>420</v>
      </c>
      <c r="B24">
        <v>71.7</v>
      </c>
      <c r="D24">
        <v>420</v>
      </c>
      <c r="E24">
        <v>39.1</v>
      </c>
      <c r="F24">
        <f t="shared" si="0"/>
        <v>36.827035049574036</v>
      </c>
      <c r="G24">
        <f t="shared" si="1"/>
        <v>26.825323987410872</v>
      </c>
      <c r="H24">
        <f t="shared" si="2"/>
        <v>37.42518139787839</v>
      </c>
    </row>
    <row r="25" spans="1:8" x14ac:dyDescent="0.25">
      <c r="A25">
        <v>450</v>
      </c>
      <c r="B25">
        <v>74.2</v>
      </c>
      <c r="D25">
        <v>450</v>
      </c>
      <c r="E25">
        <v>40.1</v>
      </c>
      <c r="F25">
        <f t="shared" si="0"/>
        <v>37.820823375967294</v>
      </c>
      <c r="G25">
        <f t="shared" si="1"/>
        <v>27.762993126734916</v>
      </c>
      <c r="H25">
        <f t="shared" si="2"/>
        <v>38.455722093495481</v>
      </c>
    </row>
    <row r="26" spans="1:8" x14ac:dyDescent="0.25">
      <c r="A26">
        <v>480</v>
      </c>
      <c r="B26">
        <v>76.8</v>
      </c>
      <c r="D26">
        <v>480</v>
      </c>
      <c r="E26">
        <v>41</v>
      </c>
      <c r="F26">
        <f t="shared" si="0"/>
        <v>38.776877527438209</v>
      </c>
      <c r="G26">
        <f t="shared" si="1"/>
        <v>28.701567541232571</v>
      </c>
      <c r="H26">
        <f t="shared" si="2"/>
        <v>39.447748391695271</v>
      </c>
    </row>
    <row r="27" spans="1:8" x14ac:dyDescent="0.25">
      <c r="A27">
        <v>510</v>
      </c>
      <c r="B27">
        <v>79.099999999999994</v>
      </c>
      <c r="D27">
        <v>510</v>
      </c>
      <c r="E27">
        <v>41.9</v>
      </c>
      <c r="F27">
        <f t="shared" si="0"/>
        <v>39.696630271830067</v>
      </c>
      <c r="G27">
        <f t="shared" si="1"/>
        <v>29.637310773706098</v>
      </c>
      <c r="H27">
        <f t="shared" si="2"/>
        <v>40.40269969105244</v>
      </c>
    </row>
    <row r="28" spans="1:8" x14ac:dyDescent="0.25">
      <c r="A28">
        <v>540</v>
      </c>
      <c r="B28">
        <v>81.5</v>
      </c>
      <c r="D28">
        <v>540</v>
      </c>
      <c r="E28">
        <v>42.7</v>
      </c>
      <c r="F28">
        <f t="shared" si="0"/>
        <v>40.581459974744732</v>
      </c>
      <c r="G28">
        <f t="shared" si="1"/>
        <v>30.566760622916071</v>
      </c>
      <c r="H28">
        <f t="shared" si="2"/>
        <v>41.321961595498735</v>
      </c>
    </row>
    <row r="29" spans="1:8" x14ac:dyDescent="0.25">
      <c r="A29">
        <v>570</v>
      </c>
      <c r="B29">
        <v>83.7</v>
      </c>
      <c r="D29">
        <v>570</v>
      </c>
      <c r="E29">
        <v>43.5</v>
      </c>
      <c r="F29">
        <f t="shared" si="0"/>
        <v>41.432692665197564</v>
      </c>
      <c r="G29">
        <f t="shared" si="1"/>
        <v>31.48670901319403</v>
      </c>
      <c r="H29">
        <f t="shared" si="2"/>
        <v>42.20686792479016</v>
      </c>
    </row>
    <row r="30" spans="1:8" x14ac:dyDescent="0.25">
      <c r="A30">
        <v>600</v>
      </c>
      <c r="B30">
        <v>85.7</v>
      </c>
      <c r="D30">
        <v>600</v>
      </c>
      <c r="E30">
        <v>44.3</v>
      </c>
      <c r="F30">
        <f t="shared" si="0"/>
        <v>42.251604022839274</v>
      </c>
      <c r="G30">
        <f t="shared" si="1"/>
        <v>32.397853351625585</v>
      </c>
      <c r="H30">
        <f t="shared" si="2"/>
        <v>43.058702649836974</v>
      </c>
    </row>
    <row r="31" spans="1:8" x14ac:dyDescent="0.25">
      <c r="A31">
        <v>630</v>
      </c>
      <c r="B31">
        <v>87.3</v>
      </c>
      <c r="D31">
        <v>630</v>
      </c>
      <c r="E31">
        <v>45</v>
      </c>
      <c r="F31">
        <f t="shared" si="0"/>
        <v>43.039421289722966</v>
      </c>
      <c r="G31">
        <f t="shared" si="1"/>
        <v>33.297169845616267</v>
      </c>
      <c r="H31">
        <f t="shared" si="2"/>
        <v>43.878701755704618</v>
      </c>
    </row>
    <row r="32" spans="1:8" x14ac:dyDescent="0.25">
      <c r="A32">
        <v>660</v>
      </c>
      <c r="B32">
        <v>89.2</v>
      </c>
      <c r="D32">
        <v>660</v>
      </c>
      <c r="E32">
        <v>45.7</v>
      </c>
      <c r="F32">
        <f t="shared" si="0"/>
        <v>43.797325109481228</v>
      </c>
      <c r="G32">
        <f t="shared" si="1"/>
        <v>34.181856648948035</v>
      </c>
      <c r="H32">
        <f t="shared" si="2"/>
        <v>44.668055034988669</v>
      </c>
    </row>
    <row r="33" spans="1:8" x14ac:dyDescent="0.25">
      <c r="A33">
        <v>690</v>
      </c>
      <c r="B33">
        <v>90.9</v>
      </c>
      <c r="D33">
        <v>690</v>
      </c>
      <c r="E33">
        <v>46.3</v>
      </c>
      <c r="F33">
        <f t="shared" si="0"/>
        <v>44.526451296669734</v>
      </c>
      <c r="G33">
        <f t="shared" si="1"/>
        <v>35.04931757091525</v>
      </c>
      <c r="H33">
        <f t="shared" si="2"/>
        <v>45.427907814166034</v>
      </c>
    </row>
    <row r="34" spans="1:8" x14ac:dyDescent="0.25">
      <c r="A34">
        <v>720</v>
      </c>
      <c r="B34">
        <v>92.2</v>
      </c>
      <c r="D34">
        <v>720</v>
      </c>
      <c r="E34">
        <v>47</v>
      </c>
      <c r="F34">
        <f t="shared" si="0"/>
        <v>45.227892538928693</v>
      </c>
      <c r="G34">
        <f t="shared" si="1"/>
        <v>35.900816991210064</v>
      </c>
      <c r="H34">
        <f t="shared" si="2"/>
        <v>46.159362615427206</v>
      </c>
    </row>
    <row r="35" spans="1:8" x14ac:dyDescent="0.25">
      <c r="A35">
        <v>750</v>
      </c>
      <c r="B35">
        <v>94</v>
      </c>
      <c r="D35">
        <v>750</v>
      </c>
      <c r="E35">
        <v>47.6</v>
      </c>
      <c r="F35">
        <f t="shared" si="0"/>
        <v>45.902700034513245</v>
      </c>
      <c r="G35">
        <f t="shared" si="1"/>
        <v>36.737526484055245</v>
      </c>
      <c r="H35">
        <f t="shared" si="2"/>
        <v>46.863480756400847</v>
      </c>
    </row>
    <row r="36" spans="1:8" x14ac:dyDescent="0.25">
      <c r="A36">
        <v>780</v>
      </c>
      <c r="B36">
        <v>94</v>
      </c>
      <c r="D36">
        <v>780</v>
      </c>
      <c r="E36">
        <v>48.2</v>
      </c>
      <c r="F36">
        <f t="shared" si="0"/>
        <v>46.551885067646751</v>
      </c>
      <c r="G36">
        <f t="shared" si="1"/>
        <v>37.556861620125588</v>
      </c>
      <c r="H36">
        <f t="shared" si="2"/>
        <v>47.541283890091876</v>
      </c>
    </row>
    <row r="37" spans="1:8" x14ac:dyDescent="0.25">
      <c r="D37">
        <v>810</v>
      </c>
      <c r="E37">
        <v>48.7</v>
      </c>
      <c r="F37">
        <f t="shared" si="0"/>
        <v>47.176420524057903</v>
      </c>
      <c r="G37">
        <f t="shared" si="1"/>
        <v>38.356427667208365</v>
      </c>
      <c r="H37">
        <f t="shared" si="2"/>
        <v>48.193755487267474</v>
      </c>
    </row>
    <row r="38" spans="1:8" x14ac:dyDescent="0.25">
      <c r="D38">
        <v>840</v>
      </c>
      <c r="E38">
        <v>49.2</v>
      </c>
      <c r="F38">
        <f t="shared" si="0"/>
        <v>47.777242348972749</v>
      </c>
      <c r="G38">
        <f t="shared" si="1"/>
        <v>39.134005666435272</v>
      </c>
      <c r="H38">
        <f t="shared" si="2"/>
        <v>48.821842263441823</v>
      </c>
    </row>
    <row r="39" spans="1:8" x14ac:dyDescent="0.25">
      <c r="D39">
        <v>870</v>
      </c>
      <c r="E39">
        <v>49.8</v>
      </c>
      <c r="F39">
        <f t="shared" si="0"/>
        <v>48.355250949746825</v>
      </c>
      <c r="G39">
        <f t="shared" si="1"/>
        <v>39.894879550518922</v>
      </c>
      <c r="H39">
        <f t="shared" si="2"/>
        <v>49.426455552530214</v>
      </c>
    </row>
    <row r="40" spans="1:8" x14ac:dyDescent="0.25">
      <c r="D40">
        <v>900</v>
      </c>
      <c r="E40">
        <v>50.2</v>
      </c>
      <c r="F40">
        <f t="shared" si="0"/>
        <v>48.911312545239213</v>
      </c>
      <c r="G40">
        <f t="shared" si="1"/>
        <v>40.636605391510834</v>
      </c>
      <c r="H40">
        <f t="shared" si="2"/>
        <v>50.008472629165503</v>
      </c>
    </row>
    <row r="41" spans="1:8" x14ac:dyDescent="0.25">
      <c r="D41">
        <v>930</v>
      </c>
      <c r="E41">
        <v>50.7</v>
      </c>
      <c r="F41">
        <f t="shared" si="0"/>
        <v>49.4462604639509</v>
      </c>
      <c r="G41">
        <f t="shared" si="1"/>
        <v>41.356918645773938</v>
      </c>
      <c r="H41">
        <f t="shared" si="2"/>
        <v>50.568737981595703</v>
      </c>
    </row>
    <row r="42" spans="1:8" x14ac:dyDescent="0.25">
      <c r="D42">
        <v>960</v>
      </c>
      <c r="E42">
        <v>51.2</v>
      </c>
      <c r="F42">
        <f t="shared" si="0"/>
        <v>49.960896392872712</v>
      </c>
      <c r="G42">
        <f t="shared" si="1"/>
        <v>42.061061007174132</v>
      </c>
      <c r="H42">
        <f t="shared" si="2"/>
        <v>51.108064537009525</v>
      </c>
    </row>
    <row r="43" spans="1:8" x14ac:dyDescent="0.25">
      <c r="D43">
        <v>990</v>
      </c>
      <c r="E43">
        <v>51.6</v>
      </c>
      <c r="F43">
        <f t="shared" si="0"/>
        <v>50.455991578914457</v>
      </c>
      <c r="G43">
        <f t="shared" si="1"/>
        <v>42.74654940924755</v>
      </c>
      <c r="H43">
        <f t="shared" si="2"/>
        <v>51.627234841067867</v>
      </c>
    </row>
    <row r="44" spans="1:8" x14ac:dyDescent="0.25">
      <c r="D44">
        <v>1020</v>
      </c>
      <c r="E44">
        <v>52</v>
      </c>
      <c r="F44">
        <f t="shared" si="0"/>
        <v>50.932287984715849</v>
      </c>
      <c r="G44">
        <f t="shared" si="1"/>
        <v>43.41108304260878</v>
      </c>
      <c r="H44">
        <f t="shared" si="2"/>
        <v>52.127002193352638</v>
      </c>
    </row>
    <row r="45" spans="1:8" x14ac:dyDescent="0.25">
      <c r="D45">
        <v>1050</v>
      </c>
      <c r="E45">
        <v>52.4</v>
      </c>
      <c r="F45">
        <f t="shared" si="0"/>
        <v>51.390499400571116</v>
      </c>
      <c r="G45">
        <f t="shared" si="1"/>
        <v>44.056199987281289</v>
      </c>
      <c r="H45">
        <f t="shared" si="2"/>
        <v>52.608091740380466</v>
      </c>
    </row>
    <row r="46" spans="1:8" x14ac:dyDescent="0.25">
      <c r="D46">
        <v>1080</v>
      </c>
      <c r="E46">
        <v>52.8</v>
      </c>
      <c r="F46">
        <f t="shared" si="0"/>
        <v>51.831312514133941</v>
      </c>
      <c r="G46">
        <f t="shared" si="1"/>
        <v>44.683325428214843</v>
      </c>
      <c r="H46">
        <f t="shared" si="2"/>
        <v>53.071201527767229</v>
      </c>
    </row>
    <row r="47" spans="1:8" x14ac:dyDescent="0.25">
      <c r="D47">
        <v>1110</v>
      </c>
      <c r="E47">
        <v>53.1</v>
      </c>
      <c r="F47">
        <f t="shared" si="0"/>
        <v>52.255387939505553</v>
      </c>
      <c r="G47">
        <f t="shared" si="1"/>
        <v>45.290109931783874</v>
      </c>
      <c r="H47">
        <f t="shared" si="2"/>
        <v>53.517003513069987</v>
      </c>
    </row>
    <row r="48" spans="1:8" x14ac:dyDescent="0.25">
      <c r="D48">
        <v>1140</v>
      </c>
      <c r="E48">
        <v>53.4</v>
      </c>
      <c r="F48">
        <f t="shared" si="0"/>
        <v>52.663361207248371</v>
      </c>
      <c r="G48">
        <f t="shared" si="1"/>
        <v>45.874376512790938</v>
      </c>
      <c r="H48">
        <f t="shared" si="2"/>
        <v>53.946144540776025</v>
      </c>
    </row>
    <row r="49" spans="4:8" x14ac:dyDescent="0.25">
      <c r="D49">
        <v>1170</v>
      </c>
      <c r="E49">
        <v>53.8</v>
      </c>
      <c r="F49">
        <f t="shared" si="0"/>
        <v>53.055843716808802</v>
      </c>
      <c r="G49">
        <f t="shared" si="1"/>
        <v>46.441447996752082</v>
      </c>
      <c r="H49">
        <f t="shared" si="2"/>
        <v>54.359247280853602</v>
      </c>
    </row>
    <row r="50" spans="4:8" x14ac:dyDescent="0.25">
      <c r="D50">
        <v>1200</v>
      </c>
      <c r="E50">
        <v>54.1</v>
      </c>
      <c r="F50">
        <f t="shared" si="0"/>
        <v>53.433423652776455</v>
      </c>
      <c r="G50">
        <f t="shared" si="1"/>
        <v>46.992586503790477</v>
      </c>
      <c r="H50">
        <f t="shared" si="2"/>
        <v>54.756911132226257</v>
      </c>
    </row>
    <row r="51" spans="4:8" x14ac:dyDescent="0.25">
      <c r="D51">
        <v>1230</v>
      </c>
      <c r="E51">
        <v>54.4</v>
      </c>
      <c r="F51">
        <f t="shared" si="0"/>
        <v>53.796666866353064</v>
      </c>
      <c r="G51">
        <f t="shared" si="1"/>
        <v>47.525291504412252</v>
      </c>
      <c r="H51">
        <f t="shared" si="2"/>
        <v>55.139713092481564</v>
      </c>
    </row>
    <row r="52" spans="4:8" x14ac:dyDescent="0.25">
      <c r="D52">
        <v>1260</v>
      </c>
      <c r="E52">
        <v>54.7</v>
      </c>
      <c r="F52">
        <f t="shared" si="0"/>
        <v>54.146117723351885</v>
      </c>
      <c r="G52">
        <f t="shared" si="1"/>
        <v>48.040916017988394</v>
      </c>
      <c r="H52">
        <f t="shared" si="2"/>
        <v>55.508208595076248</v>
      </c>
    </row>
    <row r="53" spans="4:8" x14ac:dyDescent="0.25">
      <c r="D53">
        <v>1290</v>
      </c>
      <c r="E53">
        <v>55</v>
      </c>
      <c r="F53">
        <f t="shared" si="0"/>
        <v>54.48229991999866</v>
      </c>
      <c r="G53">
        <f t="shared" si="1"/>
        <v>48.54071375226804</v>
      </c>
      <c r="H53">
        <f t="shared" si="2"/>
        <v>55.862932315252465</v>
      </c>
    </row>
    <row r="54" spans="4:8" x14ac:dyDescent="0.25">
      <c r="D54">
        <v>1320</v>
      </c>
      <c r="E54">
        <v>55.3</v>
      </c>
      <c r="F54">
        <f t="shared" si="0"/>
        <v>54.805717267756442</v>
      </c>
      <c r="G54">
        <f t="shared" si="1"/>
        <v>49.025846392851562</v>
      </c>
      <c r="H54">
        <f t="shared" si="2"/>
        <v>56.204398945834534</v>
      </c>
    </row>
    <row r="55" spans="4:8" x14ac:dyDescent="0.25">
      <c r="D55">
        <v>1350</v>
      </c>
      <c r="E55">
        <v>55.5</v>
      </c>
      <c r="F55">
        <f t="shared" si="0"/>
        <v>55.116854448350765</v>
      </c>
      <c r="G55">
        <f t="shared" si="1"/>
        <v>49.493720347616261</v>
      </c>
      <c r="H55">
        <f t="shared" si="2"/>
        <v>56.533103944031858</v>
      </c>
    </row>
    <row r="56" spans="4:8" x14ac:dyDescent="0.25">
      <c r="D56">
        <v>1380</v>
      </c>
      <c r="E56">
        <v>55.8</v>
      </c>
      <c r="F56">
        <f t="shared" si="0"/>
        <v>55.416177740126329</v>
      </c>
      <c r="G56">
        <f t="shared" si="1"/>
        <v>49.945602404101223</v>
      </c>
      <c r="H56">
        <f t="shared" si="2"/>
        <v>56.849524250331555</v>
      </c>
    </row>
    <row r="57" spans="4:8" x14ac:dyDescent="0.25">
      <c r="D57">
        <v>1410</v>
      </c>
      <c r="E57">
        <v>56</v>
      </c>
      <c r="F57">
        <f t="shared" si="0"/>
        <v>55.704135716823998</v>
      </c>
      <c r="G57">
        <f t="shared" si="1"/>
        <v>50.382666367640191</v>
      </c>
      <c r="H57">
        <f t="shared" si="2"/>
        <v>57.154118980523911</v>
      </c>
    </row>
    <row r="58" spans="4:8" x14ac:dyDescent="0.25">
      <c r="D58">
        <v>1440</v>
      </c>
      <c r="E58">
        <v>56.3</v>
      </c>
      <c r="F58">
        <f t="shared" si="0"/>
        <v>55.981159919825195</v>
      </c>
      <c r="G58">
        <f t="shared" si="1"/>
        <v>50.805999886255393</v>
      </c>
      <c r="H58">
        <f t="shared" si="2"/>
        <v>57.447330091864792</v>
      </c>
    </row>
    <row r="59" spans="4:8" x14ac:dyDescent="0.25">
      <c r="D59">
        <v>1470</v>
      </c>
      <c r="E59">
        <v>56.5</v>
      </c>
      <c r="F59">
        <f t="shared" si="0"/>
        <v>56.24766550487108</v>
      </c>
      <c r="G59">
        <f t="shared" si="1"/>
        <v>51.216610774604241</v>
      </c>
      <c r="H59">
        <f t="shared" si="2"/>
        <v>57.72958302434153</v>
      </c>
    </row>
    <row r="60" spans="4:8" x14ac:dyDescent="0.25">
      <c r="D60">
        <v>1500</v>
      </c>
      <c r="E60">
        <v>56.8</v>
      </c>
      <c r="F60">
        <f t="shared" si="0"/>
        <v>56.504051864225922</v>
      </c>
      <c r="G60">
        <f t="shared" si="1"/>
        <v>51.61543287374829</v>
      </c>
      <c r="H60">
        <f t="shared" si="2"/>
        <v>58.00128731797281</v>
      </c>
    </row>
    <row r="61" spans="4:8" x14ac:dyDescent="0.25">
      <c r="D61">
        <v>1530</v>
      </c>
      <c r="E61">
        <v>57</v>
      </c>
      <c r="F61">
        <f t="shared" si="0"/>
        <v>56.750703225216768</v>
      </c>
      <c r="G61">
        <f t="shared" si="1"/>
        <v>52.00333148081517</v>
      </c>
      <c r="H61">
        <f t="shared" si="2"/>
        <v>58.26283720703821</v>
      </c>
    </row>
    <row r="62" spans="4:8" x14ac:dyDescent="0.25">
      <c r="D62">
        <v>1560</v>
      </c>
      <c r="E62">
        <v>57.2</v>
      </c>
      <c r="F62">
        <f t="shared" si="0"/>
        <v>56.987989226046629</v>
      </c>
      <c r="G62">
        <f t="shared" si="1"/>
        <v>52.377438370123336</v>
      </c>
      <c r="H62">
        <f t="shared" si="2"/>
        <v>58.51461219209957</v>
      </c>
    </row>
    <row r="63" spans="4:8" x14ac:dyDescent="0.25">
      <c r="D63">
        <v>1590</v>
      </c>
      <c r="E63">
        <v>57.4</v>
      </c>
      <c r="F63">
        <f t="shared" si="0"/>
        <v>57.216265469743966</v>
      </c>
      <c r="G63">
        <f t="shared" si="1"/>
        <v>52.738765853756284</v>
      </c>
      <c r="H63">
        <f t="shared" si="2"/>
        <v>58.756977590644233</v>
      </c>
    </row>
    <row r="64" spans="4:8" x14ac:dyDescent="0.25">
      <c r="D64">
        <v>1620</v>
      </c>
      <c r="E64">
        <v>57.6</v>
      </c>
      <c r="F64">
        <f t="shared" si="0"/>
        <v>57.435874057078756</v>
      </c>
      <c r="G64">
        <f t="shared" si="1"/>
        <v>53.088251940090572</v>
      </c>
      <c r="H64">
        <f t="shared" si="2"/>
        <v>58.990285067149088</v>
      </c>
    </row>
    <row r="65" spans="4:8" x14ac:dyDescent="0.25">
      <c r="D65">
        <v>1650</v>
      </c>
      <c r="E65">
        <v>57.8</v>
      </c>
      <c r="F65">
        <f t="shared" si="0"/>
        <v>57.647144099243661</v>
      </c>
      <c r="G65">
        <f t="shared" si="1"/>
        <v>53.426765787687927</v>
      </c>
      <c r="H65">
        <f t="shared" si="2"/>
        <v>59.214873143334522</v>
      </c>
    </row>
    <row r="66" spans="4:8" x14ac:dyDescent="0.25">
      <c r="D66">
        <v>1680</v>
      </c>
      <c r="E66">
        <v>58</v>
      </c>
      <c r="F66">
        <f t="shared" si="0"/>
        <v>57.850392211068694</v>
      </c>
      <c r="G66">
        <f t="shared" si="1"/>
        <v>53.755112758871626</v>
      </c>
      <c r="H66">
        <f t="shared" si="2"/>
        <v>59.43106768934868</v>
      </c>
    </row>
    <row r="67" spans="4:8" x14ac:dyDescent="0.25">
      <c r="D67">
        <v>1710</v>
      </c>
      <c r="E67">
        <v>58.1</v>
      </c>
      <c r="F67">
        <f t="shared" si="0"/>
        <v>58.04592298550854</v>
      </c>
      <c r="G67">
        <f t="shared" si="1"/>
        <v>54.070369092370449</v>
      </c>
      <c r="H67">
        <f t="shared" si="2"/>
        <v>59.639182396594649</v>
      </c>
    </row>
    <row r="68" spans="4:8" x14ac:dyDescent="0.25">
      <c r="D68">
        <v>1740</v>
      </c>
      <c r="E68">
        <v>58.3</v>
      </c>
      <c r="F68">
        <f t="shared" si="0"/>
        <v>58.234029450113525</v>
      </c>
      <c r="G68">
        <f t="shared" si="1"/>
        <v>54.373495640990456</v>
      </c>
      <c r="H68">
        <f t="shared" si="2"/>
        <v>59.839519232886715</v>
      </c>
    </row>
    <row r="69" spans="4:8" x14ac:dyDescent="0.25">
      <c r="D69">
        <v>1770</v>
      </c>
      <c r="E69">
        <v>58.5</v>
      </c>
      <c r="F69">
        <f t="shared" si="0"/>
        <v>58.4149935061684</v>
      </c>
      <c r="G69">
        <f t="shared" si="1"/>
        <v>54.669052740941758</v>
      </c>
      <c r="H69">
        <f t="shared" si="2"/>
        <v>60.032368880596039</v>
      </c>
    </row>
    <row r="70" spans="4:8" x14ac:dyDescent="0.25">
      <c r="D70">
        <v>1800</v>
      </c>
      <c r="E70">
        <v>58.6</v>
      </c>
      <c r="F70">
        <f t="shared" si="0"/>
        <v>58.589086351157022</v>
      </c>
      <c r="G70">
        <f t="shared" si="1"/>
        <v>54.953925979756633</v>
      </c>
      <c r="H70">
        <f t="shared" si="2"/>
        <v>60.218011158421525</v>
      </c>
    </row>
    <row r="71" spans="4:8" x14ac:dyDescent="0.25">
      <c r="D71">
        <v>1830</v>
      </c>
      <c r="E71">
        <v>58.8</v>
      </c>
      <c r="F71">
        <f t="shared" si="0"/>
        <v>58.756568885185999</v>
      </c>
      <c r="G71">
        <f t="shared" si="1"/>
        <v>55.228899552842492</v>
      </c>
      <c r="H71">
        <f t="shared" si="2"/>
        <v>60.396715427397837</v>
      </c>
    </row>
    <row r="72" spans="4:8" x14ac:dyDescent="0.25">
      <c r="D72">
        <v>1860</v>
      </c>
      <c r="E72">
        <v>58.9</v>
      </c>
      <c r="F72">
        <f t="shared" si="0"/>
        <v>58.917692101976442</v>
      </c>
      <c r="G72">
        <f t="shared" si="1"/>
        <v>55.494700095663852</v>
      </c>
      <c r="H72">
        <f t="shared" si="2"/>
        <v>60.568740981729697</v>
      </c>
    </row>
    <row r="73" spans="4:8" x14ac:dyDescent="0.25">
      <c r="D73">
        <v>1890</v>
      </c>
      <c r="E73">
        <v>59.1</v>
      </c>
      <c r="F73">
        <f t="shared" si="0"/>
        <v>59.072697465009746</v>
      </c>
      <c r="G73">
        <f t="shared" si="1"/>
        <v>55.752000908642124</v>
      </c>
      <c r="H73">
        <f t="shared" si="2"/>
        <v>60.734337425019511</v>
      </c>
    </row>
    <row r="74" spans="4:8" x14ac:dyDescent="0.25">
      <c r="D74">
        <v>1920</v>
      </c>
      <c r="E74">
        <v>59.2</v>
      </c>
      <c r="F74">
        <f t="shared" si="0"/>
        <v>59.221817269391117</v>
      </c>
      <c r="G74">
        <f t="shared" si="1"/>
        <v>56.001425871947795</v>
      </c>
      <c r="H74">
        <f t="shared" si="2"/>
        <v>60.893745032434254</v>
      </c>
    </row>
    <row r="75" spans="4:8" x14ac:dyDescent="0.25">
      <c r="D75">
        <v>1950</v>
      </c>
      <c r="E75">
        <v>59.4</v>
      </c>
      <c r="F75">
        <f t="shared" ref="F75:F106" si="3">F$7*(1-EXP(D75/F$9))+F$8</f>
        <v>59.365274989973081</v>
      </c>
      <c r="G75">
        <f t="shared" si="1"/>
        <v>56.243553072946831</v>
      </c>
      <c r="H75">
        <f t="shared" si="2"/>
        <v>61.047195099337088</v>
      </c>
    </row>
    <row r="76" spans="4:8" x14ac:dyDescent="0.25">
      <c r="D76">
        <v>1980</v>
      </c>
      <c r="E76">
        <v>59.5</v>
      </c>
      <c r="F76">
        <f t="shared" si="3"/>
        <v>59.503285616260783</v>
      </c>
      <c r="G76">
        <f t="shared" ref="G76:G106" si="4">G$6*E76+G$7*(E75)+G75*G$8</f>
        <v>56.478918167392536</v>
      </c>
      <c r="H76">
        <f t="shared" ref="H76:H106" si="5">H$6*H$9+H$7*H$9+H75*H$8</f>
        <v>61.194910276889566</v>
      </c>
    </row>
    <row r="77" spans="4:8" x14ac:dyDescent="0.25">
      <c r="D77">
        <v>2010</v>
      </c>
      <c r="E77">
        <v>59.6</v>
      </c>
      <c r="F77">
        <f t="shared" si="3"/>
        <v>59.6360559746009</v>
      </c>
      <c r="G77">
        <f t="shared" si="4"/>
        <v>56.70434748390592</v>
      </c>
      <c r="H77">
        <f t="shared" si="5"/>
        <v>61.337104895111374</v>
      </c>
    </row>
    <row r="78" spans="4:8" x14ac:dyDescent="0.25">
      <c r="D78">
        <v>2040</v>
      </c>
      <c r="E78">
        <v>59.8</v>
      </c>
      <c r="F78">
        <f t="shared" si="3"/>
        <v>59.76378503813703</v>
      </c>
      <c r="G78">
        <f t="shared" si="4"/>
        <v>56.924240318587223</v>
      </c>
      <c r="H78">
        <f t="shared" si="5"/>
        <v>61.473985273866376</v>
      </c>
    </row>
    <row r="79" spans="4:8" x14ac:dyDescent="0.25">
      <c r="D79">
        <v>2070</v>
      </c>
      <c r="E79">
        <v>59.9</v>
      </c>
      <c r="F79">
        <f t="shared" si="3"/>
        <v>59.886664224996082</v>
      </c>
      <c r="G79">
        <f t="shared" si="4"/>
        <v>57.13900304920292</v>
      </c>
      <c r="H79">
        <f t="shared" si="5"/>
        <v>61.605750022226168</v>
      </c>
    </row>
    <row r="80" spans="4:8" x14ac:dyDescent="0.25">
      <c r="D80">
        <v>2100</v>
      </c>
      <c r="E80">
        <v>60</v>
      </c>
      <c r="F80">
        <f t="shared" si="3"/>
        <v>60.004877685152451</v>
      </c>
      <c r="G80">
        <f t="shared" si="4"/>
        <v>57.345342215391426</v>
      </c>
      <c r="H80">
        <f t="shared" si="5"/>
        <v>61.732590326645507</v>
      </c>
    </row>
    <row r="81" spans="4:8" x14ac:dyDescent="0.25">
      <c r="D81">
        <v>2130</v>
      </c>
      <c r="E81">
        <v>60.1</v>
      </c>
      <c r="F81">
        <f t="shared" si="3"/>
        <v>60.118602576400093</v>
      </c>
      <c r="G81">
        <f t="shared" si="4"/>
        <v>57.543876106781696</v>
      </c>
      <c r="H81">
        <f t="shared" si="5"/>
        <v>61.854690228367787</v>
      </c>
    </row>
    <row r="82" spans="4:8" x14ac:dyDescent="0.25">
      <c r="D82">
        <v>2160</v>
      </c>
      <c r="E82">
        <v>60.3</v>
      </c>
      <c r="F82">
        <f t="shared" si="3"/>
        <v>60.228009329845754</v>
      </c>
      <c r="G82">
        <f t="shared" si="4"/>
        <v>57.738847640543923</v>
      </c>
      <c r="H82">
        <f t="shared" si="5"/>
        <v>61.972226890462998</v>
      </c>
    </row>
    <row r="83" spans="4:8" x14ac:dyDescent="0.25">
      <c r="D83">
        <v>2190</v>
      </c>
      <c r="E83">
        <v>60.4</v>
      </c>
      <c r="F83">
        <f t="shared" si="3"/>
        <v>60.333261905321557</v>
      </c>
      <c r="G83">
        <f t="shared" si="4"/>
        <v>57.930518293727999</v>
      </c>
      <c r="H83">
        <f t="shared" si="5"/>
        <v>62.085370854885724</v>
      </c>
    </row>
    <row r="84" spans="4:8" x14ac:dyDescent="0.25">
      <c r="D84">
        <v>2220</v>
      </c>
      <c r="E84">
        <v>60.5</v>
      </c>
      <c r="F84">
        <f t="shared" si="3"/>
        <v>60.434518037099494</v>
      </c>
      <c r="G84">
        <f t="shared" si="4"/>
        <v>58.115460340968362</v>
      </c>
      <c r="H84">
        <f t="shared" si="5"/>
        <v>62.194286289926083</v>
      </c>
    </row>
    <row r="85" spans="4:8" x14ac:dyDescent="0.25">
      <c r="D85">
        <v>2250</v>
      </c>
      <c r="E85">
        <v>60.6</v>
      </c>
      <c r="F85">
        <f t="shared" si="3"/>
        <v>60.53192947027614</v>
      </c>
      <c r="G85">
        <f t="shared" si="4"/>
        <v>58.29416766194128</v>
      </c>
      <c r="H85">
        <f t="shared" si="5"/>
        <v>62.299131228412676</v>
      </c>
    </row>
    <row r="86" spans="4:8" x14ac:dyDescent="0.25">
      <c r="D86">
        <v>2280</v>
      </c>
      <c r="E86">
        <v>60.7</v>
      </c>
      <c r="F86">
        <f t="shared" si="3"/>
        <v>60.625642188181828</v>
      </c>
      <c r="G86">
        <f t="shared" si="4"/>
        <v>58.467097885554793</v>
      </c>
      <c r="H86">
        <f t="shared" si="5"/>
        <v>62.400057797013211</v>
      </c>
    </row>
    <row r="87" spans="4:8" x14ac:dyDescent="0.25">
      <c r="D87">
        <v>2310</v>
      </c>
      <c r="E87">
        <v>60.8</v>
      </c>
      <c r="F87">
        <f t="shared" si="3"/>
        <v>60.715796631155129</v>
      </c>
      <c r="G87">
        <f t="shared" si="4"/>
        <v>58.634675050755071</v>
      </c>
      <c r="H87">
        <f t="shared" si="5"/>
        <v>62.497212436965434</v>
      </c>
    </row>
    <row r="88" spans="4:8" x14ac:dyDescent="0.25">
      <c r="D88">
        <v>2340</v>
      </c>
      <c r="E88">
        <v>60.9</v>
      </c>
      <c r="F88">
        <f t="shared" si="3"/>
        <v>60.802527907010422</v>
      </c>
      <c r="G88">
        <f t="shared" si="4"/>
        <v>58.797292072029649</v>
      </c>
      <c r="H88">
        <f t="shared" si="5"/>
        <v>62.590736116558723</v>
      </c>
    </row>
    <row r="89" spans="4:8" x14ac:dyDescent="0.25">
      <c r="D89">
        <v>2370</v>
      </c>
      <c r="E89">
        <v>61</v>
      </c>
      <c r="F89">
        <f t="shared" si="3"/>
        <v>60.88596599351397</v>
      </c>
      <c r="G89">
        <f t="shared" si="4"/>
        <v>58.955313023942665</v>
      </c>
      <c r="H89">
        <f t="shared" si="5"/>
        <v>62.680764535674577</v>
      </c>
    </row>
    <row r="90" spans="4:8" x14ac:dyDescent="0.25">
      <c r="D90">
        <v>2400</v>
      </c>
      <c r="E90">
        <v>61.1</v>
      </c>
      <c r="F90">
        <f t="shared" si="3"/>
        <v>60.966235933172065</v>
      </c>
      <c r="G90">
        <f t="shared" si="4"/>
        <v>59.109075257985268</v>
      </c>
      <c r="H90">
        <f t="shared" si="5"/>
        <v>62.767428322682811</v>
      </c>
    </row>
    <row r="91" spans="4:8" x14ac:dyDescent="0.25">
      <c r="D91">
        <v>2430</v>
      </c>
      <c r="E91">
        <v>61.2</v>
      </c>
      <c r="F91">
        <f t="shared" si="3"/>
        <v>61.043458020622985</v>
      </c>
      <c r="G91">
        <f t="shared" si="4"/>
        <v>59.258891364049148</v>
      </c>
      <c r="H91">
        <f t="shared" si="5"/>
        <v>62.850853223979186</v>
      </c>
    </row>
    <row r="92" spans="4:8" x14ac:dyDescent="0.25">
      <c r="D92">
        <v>2460</v>
      </c>
      <c r="E92">
        <v>61.3</v>
      </c>
      <c r="F92">
        <f t="shared" si="3"/>
        <v>61.117747982913698</v>
      </c>
      <c r="G92">
        <f t="shared" si="4"/>
        <v>59.405050987927936</v>
      </c>
      <c r="H92">
        <f t="shared" si="5"/>
        <v>62.931160286439415</v>
      </c>
    </row>
    <row r="93" spans="4:8" x14ac:dyDescent="0.25">
      <c r="D93">
        <v>2490</v>
      </c>
      <c r="E93">
        <v>61.4</v>
      </c>
      <c r="F93">
        <f t="shared" si="3"/>
        <v>61.189217152931448</v>
      </c>
      <c r="G93">
        <f t="shared" si="4"/>
        <v>59.547822515414026</v>
      </c>
      <c r="H93">
        <f t="shared" si="5"/>
        <v>63.008466033054312</v>
      </c>
    </row>
    <row r="94" spans="4:8" x14ac:dyDescent="0.25">
      <c r="D94">
        <v>2520</v>
      </c>
      <c r="E94">
        <v>61.5</v>
      </c>
      <c r="F94">
        <f t="shared" si="3"/>
        <v>61.257972636250145</v>
      </c>
      <c r="G94">
        <f t="shared" si="4"/>
        <v>59.687454632782632</v>
      </c>
      <c r="H94">
        <f t="shared" si="5"/>
        <v>63.082882632000974</v>
      </c>
    </row>
    <row r="95" spans="4:8" x14ac:dyDescent="0.25">
      <c r="D95">
        <v>2550</v>
      </c>
      <c r="E95">
        <v>61.6</v>
      </c>
      <c r="F95">
        <f t="shared" si="3"/>
        <v>61.3241174716416</v>
      </c>
      <c r="G95">
        <f t="shared" si="4"/>
        <v>59.824177772736384</v>
      </c>
      <c r="H95">
        <f t="shared" si="5"/>
        <v>63.154518059395201</v>
      </c>
    </row>
    <row r="96" spans="4:8" x14ac:dyDescent="0.25">
      <c r="D96">
        <v>2580</v>
      </c>
      <c r="E96">
        <v>61.7</v>
      </c>
      <c r="F96">
        <f t="shared" si="3"/>
        <v>61.387750785492116</v>
      </c>
      <c r="G96">
        <f t="shared" si="4"/>
        <v>59.958205454217534</v>
      </c>
      <c r="H96">
        <f t="shared" si="5"/>
        <v>63.223476255961423</v>
      </c>
    </row>
    <row r="97" spans="4:8" x14ac:dyDescent="0.25">
      <c r="D97">
        <v>2610</v>
      </c>
      <c r="E97">
        <v>61.7</v>
      </c>
      <c r="F97">
        <f t="shared" si="3"/>
        <v>61.448967940355899</v>
      </c>
      <c r="G97">
        <f t="shared" si="4"/>
        <v>60.086065513877969</v>
      </c>
      <c r="H97">
        <f t="shared" si="5"/>
        <v>63.289857277847375</v>
      </c>
    </row>
    <row r="98" spans="4:8" x14ac:dyDescent="0.25">
      <c r="D98">
        <v>2640</v>
      </c>
      <c r="E98">
        <v>61.8</v>
      </c>
      <c r="F98">
        <f t="shared" si="3"/>
        <v>61.507860677867889</v>
      </c>
      <c r="G98">
        <f t="shared" si="4"/>
        <v>60.20821065515932</v>
      </c>
      <c r="H98">
        <f t="shared" si="5"/>
        <v>63.353757441802387</v>
      </c>
    </row>
    <row r="99" spans="4:8" x14ac:dyDescent="0.25">
      <c r="D99">
        <v>2670</v>
      </c>
      <c r="E99">
        <v>61.9</v>
      </c>
      <c r="F99">
        <f t="shared" si="3"/>
        <v>61.564517256230175</v>
      </c>
      <c r="G99">
        <f t="shared" si="4"/>
        <v>60.328730363070619</v>
      </c>
      <c r="H99">
        <f t="shared" si="5"/>
        <v>63.415269464929906</v>
      </c>
    </row>
    <row r="100" spans="4:8" x14ac:dyDescent="0.25">
      <c r="D100">
        <v>2700</v>
      </c>
      <c r="E100">
        <v>62</v>
      </c>
      <c r="F100">
        <f t="shared" si="3"/>
        <v>61.61902258247806</v>
      </c>
      <c r="G100">
        <f t="shared" si="4"/>
        <v>60.447743944421234</v>
      </c>
      <c r="H100">
        <f t="shared" si="5"/>
        <v>63.474482599217083</v>
      </c>
    </row>
    <row r="101" spans="4:8" x14ac:dyDescent="0.25">
      <c r="D101">
        <v>2730</v>
      </c>
      <c r="E101">
        <v>62</v>
      </c>
      <c r="F101">
        <f t="shared" si="3"/>
        <v>61.671458339723969</v>
      </c>
      <c r="G101">
        <f t="shared" si="4"/>
        <v>60.561691938900715</v>
      </c>
      <c r="H101">
        <f t="shared" si="5"/>
        <v>63.531482761036543</v>
      </c>
    </row>
    <row r="102" spans="4:8" x14ac:dyDescent="0.25">
      <c r="D102">
        <v>2760</v>
      </c>
      <c r="E102">
        <v>62.1</v>
      </c>
      <c r="F102">
        <f t="shared" si="3"/>
        <v>61.72190310956988</v>
      </c>
      <c r="G102">
        <f t="shared" si="4"/>
        <v>60.670946160585402</v>
      </c>
      <c r="H102">
        <f t="shared" si="5"/>
        <v>63.586352655808327</v>
      </c>
    </row>
    <row r="103" spans="4:8" x14ac:dyDescent="0.25">
      <c r="D103">
        <v>2790</v>
      </c>
      <c r="E103">
        <v>62.1</v>
      </c>
      <c r="F103">
        <f t="shared" si="3"/>
        <v>61.770432489871837</v>
      </c>
      <c r="G103">
        <f t="shared" si="4"/>
        <v>60.775851132398429</v>
      </c>
      <c r="H103">
        <f t="shared" si="5"/>
        <v>63.6391718980028</v>
      </c>
    </row>
    <row r="104" spans="4:8" x14ac:dyDescent="0.25">
      <c r="D104">
        <v>2820</v>
      </c>
      <c r="E104">
        <v>62.2</v>
      </c>
      <c r="F104">
        <f t="shared" si="3"/>
        <v>61.817119208032821</v>
      </c>
      <c r="G104">
        <f t="shared" si="4"/>
        <v>60.876726089280382</v>
      </c>
      <c r="H104">
        <f t="shared" si="5"/>
        <v>63.690017126658738</v>
      </c>
    </row>
    <row r="105" spans="4:8" x14ac:dyDescent="0.25">
      <c r="D105">
        <v>2850</v>
      </c>
      <c r="E105">
        <v>62.3</v>
      </c>
      <c r="F105">
        <f t="shared" si="3"/>
        <v>61.862033229993962</v>
      </c>
      <c r="G105">
        <f t="shared" si="4"/>
        <v>60.977536844327204</v>
      </c>
      <c r="H105">
        <f t="shared" si="5"/>
        <v>63.738962116584119</v>
      </c>
    </row>
    <row r="106" spans="4:8" x14ac:dyDescent="0.25">
      <c r="D106">
        <v>2880</v>
      </c>
      <c r="E106">
        <v>62.4</v>
      </c>
      <c r="F106">
        <f t="shared" si="3"/>
        <v>61.905241865087369</v>
      </c>
      <c r="G106">
        <f t="shared" si="4"/>
        <v>61.07828810995359</v>
      </c>
      <c r="H106">
        <f t="shared" si="5"/>
        <v>63.786077885401021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tabSelected="1" topLeftCell="I1" workbookViewId="0">
      <selection activeCell="L1" sqref="L1"/>
    </sheetView>
  </sheetViews>
  <sheetFormatPr defaultRowHeight="15" x14ac:dyDescent="0.25"/>
  <cols>
    <col min="5" max="5" width="12.7109375" bestFit="1" customWidth="1"/>
    <col min="12" max="12" width="14.7109375" customWidth="1"/>
  </cols>
  <sheetData>
    <row r="1" spans="1:16" x14ac:dyDescent="0.25">
      <c r="K1" t="s">
        <v>19</v>
      </c>
      <c r="L1">
        <v>4.4600000000000004E-3</v>
      </c>
      <c r="O1" t="s">
        <v>19</v>
      </c>
      <c r="P1">
        <v>3.5000000000000001E-3</v>
      </c>
    </row>
    <row r="2" spans="1:16" x14ac:dyDescent="0.25">
      <c r="K2" t="s">
        <v>20</v>
      </c>
      <c r="L2">
        <v>1.67E-2</v>
      </c>
      <c r="O2" t="s">
        <v>20</v>
      </c>
      <c r="P2">
        <v>1.67E-2</v>
      </c>
    </row>
    <row r="3" spans="1:16" x14ac:dyDescent="0.25">
      <c r="K3" t="s">
        <v>21</v>
      </c>
      <c r="L3">
        <f>1/SQRT(2)</f>
        <v>0.70710678118654746</v>
      </c>
      <c r="O3" t="s">
        <v>21</v>
      </c>
      <c r="P3">
        <f>1/SQRT(2)</f>
        <v>0.70710678118654746</v>
      </c>
    </row>
    <row r="4" spans="1:16" x14ac:dyDescent="0.25">
      <c r="K4" t="s">
        <v>22</v>
      </c>
      <c r="L4">
        <f>2*PI()*L1/L2</f>
        <v>1.678024339522213</v>
      </c>
      <c r="O4" t="s">
        <v>22</v>
      </c>
      <c r="P4">
        <f>2*PI()*P1/P2</f>
        <v>1.3168352440196738</v>
      </c>
    </row>
    <row r="5" spans="1:16" x14ac:dyDescent="0.25">
      <c r="K5" t="s">
        <v>23</v>
      </c>
      <c r="L5">
        <f>SIN(L4)/2/L3</f>
        <v>0.70304557199795781</v>
      </c>
      <c r="O5" t="s">
        <v>23</v>
      </c>
      <c r="P5">
        <f>SIN(P4)/2/P3</f>
        <v>0.68442621487377575</v>
      </c>
    </row>
    <row r="6" spans="1:16" x14ac:dyDescent="0.25">
      <c r="D6" t="s">
        <v>17</v>
      </c>
      <c r="E6">
        <v>1E-3</v>
      </c>
      <c r="K6" t="s">
        <v>24</v>
      </c>
      <c r="L6">
        <f>1+L5</f>
        <v>1.7030455719979578</v>
      </c>
      <c r="O6" t="s">
        <v>24</v>
      </c>
      <c r="P6">
        <f>1+P5</f>
        <v>1.6844262148737759</v>
      </c>
    </row>
    <row r="7" spans="1:16" x14ac:dyDescent="0.25">
      <c r="D7" t="s">
        <v>16</v>
      </c>
      <c r="E7">
        <v>1E-4</v>
      </c>
      <c r="J7" t="s">
        <v>18</v>
      </c>
    </row>
    <row r="8" spans="1:16" x14ac:dyDescent="0.25">
      <c r="E8">
        <f>E6*6.28</f>
        <v>6.28E-3</v>
      </c>
      <c r="G8" t="s">
        <v>0</v>
      </c>
      <c r="H8">
        <v>1.0580000000000001</v>
      </c>
      <c r="M8">
        <v>3.5000000000000001E-3</v>
      </c>
      <c r="N8">
        <v>3.2499999999999999E-3</v>
      </c>
    </row>
    <row r="9" spans="1:16" x14ac:dyDescent="0.25">
      <c r="B9" t="s">
        <v>14</v>
      </c>
      <c r="D9">
        <v>55</v>
      </c>
      <c r="E9">
        <f>E7*6.28</f>
        <v>6.2800000000000009E-4</v>
      </c>
      <c r="G9" t="s">
        <v>1</v>
      </c>
      <c r="H9">
        <v>1.8E-3</v>
      </c>
      <c r="L9">
        <f>(1-COS(L4))/2/L6</f>
        <v>0.32501263241317541</v>
      </c>
      <c r="M9">
        <v>0.22225967999999999</v>
      </c>
      <c r="N9" s="1">
        <v>0.19789999999999999</v>
      </c>
      <c r="P9">
        <f>(1-COS(P4))/2/P6</f>
        <v>0.22225967595646809</v>
      </c>
    </row>
    <row r="10" spans="1:16" x14ac:dyDescent="0.25">
      <c r="B10" t="s">
        <v>15</v>
      </c>
      <c r="D10">
        <v>14.8</v>
      </c>
      <c r="E10">
        <f>E9/(E8-E9)</f>
        <v>0.11111111111111113</v>
      </c>
      <c r="G10" t="s">
        <v>2</v>
      </c>
      <c r="H10">
        <v>4.0170000000000003</v>
      </c>
      <c r="L10">
        <f>(1-COS(L4))/L6</f>
        <v>0.65002526482635081</v>
      </c>
      <c r="M10">
        <v>0.44451934999999998</v>
      </c>
      <c r="N10" s="1">
        <v>0.39579999999999999</v>
      </c>
      <c r="P10">
        <f>(1-COS(P4))/P6</f>
        <v>0.44451935191293618</v>
      </c>
    </row>
    <row r="11" spans="1:16" x14ac:dyDescent="0.25">
      <c r="B11" t="s">
        <v>7</v>
      </c>
      <c r="D11">
        <v>800</v>
      </c>
      <c r="E11">
        <f>E8/(E9-E8)</f>
        <v>-1.1111111111111112</v>
      </c>
      <c r="G11" t="s">
        <v>11</v>
      </c>
      <c r="H11">
        <v>3.73</v>
      </c>
      <c r="J11">
        <v>8.6205569999999995E-2</v>
      </c>
      <c r="L11">
        <f>L9</f>
        <v>0.32501263241317541</v>
      </c>
      <c r="M11">
        <f>M9</f>
        <v>0.22225967999999999</v>
      </c>
      <c r="N11" s="1">
        <f>N9</f>
        <v>0.19789999999999999</v>
      </c>
      <c r="P11">
        <f>P9</f>
        <v>0.22225967595646809</v>
      </c>
    </row>
    <row r="12" spans="1:16" x14ac:dyDescent="0.25">
      <c r="G12" t="s">
        <v>12</v>
      </c>
      <c r="H12">
        <v>5.9</v>
      </c>
      <c r="J12">
        <f>J11</f>
        <v>8.6205569999999995E-2</v>
      </c>
      <c r="L12">
        <f>(-2*COS(L4))/L6</f>
        <v>0.12568383454796372</v>
      </c>
      <c r="M12">
        <v>0.29830923999999998</v>
      </c>
      <c r="N12">
        <v>0.40970000000000001</v>
      </c>
      <c r="P12">
        <f>(-2*COS(P4))/P6</f>
        <v>-0.29830923836337453</v>
      </c>
    </row>
    <row r="13" spans="1:16" x14ac:dyDescent="0.25">
      <c r="G13" t="s">
        <v>4</v>
      </c>
      <c r="H13">
        <v>16.399999999999999</v>
      </c>
      <c r="J13">
        <v>0.82758885999999998</v>
      </c>
      <c r="L13">
        <f>(1-L5)/L6</f>
        <v>0.1743666951047381</v>
      </c>
      <c r="M13">
        <v>0.18734793999999999</v>
      </c>
      <c r="N13">
        <v>0.2014</v>
      </c>
      <c r="P13">
        <f>(1-P5)/P6</f>
        <v>0.18734794218924697</v>
      </c>
    </row>
    <row r="14" spans="1:16" x14ac:dyDescent="0.25">
      <c r="B14" t="s">
        <v>3</v>
      </c>
      <c r="C14" t="s">
        <v>5</v>
      </c>
      <c r="H14" t="s">
        <v>13</v>
      </c>
      <c r="L14">
        <f>H11^2/H12</f>
        <v>2.3581186440677966</v>
      </c>
    </row>
    <row r="15" spans="1:16" x14ac:dyDescent="0.25">
      <c r="A15">
        <v>1.0000000000000001E-5</v>
      </c>
      <c r="B15">
        <v>14.8</v>
      </c>
      <c r="C15">
        <v>16.399999999999999</v>
      </c>
      <c r="D15">
        <f>D$9*(1-EXP(-A15/D$11))+D$10</f>
        <v>14.800000687499997</v>
      </c>
      <c r="E15">
        <f>1+E$10*EXP(E$8*A15)+E$11*EXP(E$9/A15)</f>
        <v>-2.0866564595001715E+27</v>
      </c>
      <c r="H15">
        <f>B15*H$8+H$13*H$9-(L15)*H$10</f>
        <v>12.609217495878884</v>
      </c>
      <c r="I15">
        <f>C15-H15</f>
        <v>3.7907825041211147</v>
      </c>
      <c r="J15">
        <f>J11*(H11^2/H12)</f>
        <v>0.20328296183949152</v>
      </c>
      <c r="L15">
        <f>L9*L14</f>
        <v>0.76641834805106235</v>
      </c>
    </row>
    <row r="16" spans="1:16" x14ac:dyDescent="0.25">
      <c r="A16">
        <v>60</v>
      </c>
      <c r="B16">
        <v>27.1</v>
      </c>
      <c r="C16">
        <v>20.7</v>
      </c>
      <c r="D16">
        <f t="shared" ref="D16:D79" si="0">D$9*(1-EXP(-A16/D$11))+D$10</f>
        <v>18.774108251929594</v>
      </c>
      <c r="E16">
        <f t="shared" ref="E16:E79" si="1">1+E$10*EXP(E$8*A16)+E$11*EXP(E$9/A16)</f>
        <v>5.0834232272341184E-2</v>
      </c>
      <c r="H16">
        <f t="shared" ref="H16:H79" si="2">B16*H$8+H$13*H$9-(L16)*H$10</f>
        <v>19.078269351486291</v>
      </c>
      <c r="I16">
        <f t="shared" ref="I16:I79" si="3">C16-H16</f>
        <v>1.621730648513708</v>
      </c>
      <c r="J16">
        <f>J$11*(H$11^2/H$12)+J$12*(H$11^2/H$12)+J$13*J15</f>
        <v>0.57480063832515138</v>
      </c>
      <c r="L16">
        <f>L9*L14+L10*L14+L12*L15</f>
        <v>2.3955814410041603</v>
      </c>
    </row>
    <row r="17" spans="1:12" x14ac:dyDescent="0.25">
      <c r="A17">
        <v>120</v>
      </c>
      <c r="B17">
        <v>30.7</v>
      </c>
      <c r="C17">
        <v>24.7</v>
      </c>
      <c r="D17">
        <f t="shared" si="0"/>
        <v>22.461061296621821</v>
      </c>
      <c r="E17">
        <f t="shared" si="1"/>
        <v>0.12495362420432587</v>
      </c>
      <c r="H17">
        <f t="shared" si="2"/>
        <v>21.941595069924283</v>
      </c>
      <c r="I17">
        <f t="shared" si="3"/>
        <v>2.7584049300757165</v>
      </c>
      <c r="J17">
        <f t="shared" ref="J17:J80" si="4">J$11*(H$11^2/H$12)+J$12*(H$11^2/H$12)+J$13*J16</f>
        <v>0.88226452867776728</v>
      </c>
      <c r="L17">
        <f>L$9*L$14+L$10*L$14+L$11*L$14-L$12*L16-L$13*L15</f>
        <v>2.6309496963096133</v>
      </c>
    </row>
    <row r="18" spans="1:12" x14ac:dyDescent="0.25">
      <c r="A18">
        <v>180</v>
      </c>
      <c r="B18">
        <v>33.799999999999997</v>
      </c>
      <c r="C18">
        <v>28.1</v>
      </c>
      <c r="D18">
        <f t="shared" si="0"/>
        <v>25.881607968234263</v>
      </c>
      <c r="E18">
        <f t="shared" si="1"/>
        <v>0.23298445794006173</v>
      </c>
      <c r="H18">
        <f t="shared" si="2"/>
        <v>26.481342260650031</v>
      </c>
      <c r="I18">
        <f t="shared" si="3"/>
        <v>1.6186577393499704</v>
      </c>
      <c r="J18">
        <f t="shared" si="4"/>
        <v>1.1367182191858536</v>
      </c>
      <c r="L18">
        <f t="shared" ref="L18:L81" si="5">L$9*L$14+L$10*L$14+L$11*L$14-L$12*L17-L$13*L16</f>
        <v>2.3172959271471152</v>
      </c>
    </row>
    <row r="19" spans="1:12" x14ac:dyDescent="0.25">
      <c r="A19">
        <v>240</v>
      </c>
      <c r="B19">
        <v>36.6</v>
      </c>
      <c r="C19">
        <v>31</v>
      </c>
      <c r="D19">
        <f t="shared" si="0"/>
        <v>29.054997862505516</v>
      </c>
      <c r="E19">
        <f t="shared" si="1"/>
        <v>0.39044972329153027</v>
      </c>
      <c r="H19">
        <f t="shared" si="2"/>
        <v>29.450246492174188</v>
      </c>
      <c r="I19">
        <f t="shared" si="3"/>
        <v>1.5497535078258124</v>
      </c>
      <c r="J19">
        <f t="shared" si="4"/>
        <v>1.3473012588362336</v>
      </c>
      <c r="L19">
        <f t="shared" si="5"/>
        <v>2.3156767507656992</v>
      </c>
    </row>
    <row r="20" spans="1:12" x14ac:dyDescent="0.25">
      <c r="A20">
        <v>300</v>
      </c>
      <c r="B20">
        <v>39.1</v>
      </c>
      <c r="C20">
        <v>33.700000000000003</v>
      </c>
      <c r="D20">
        <f t="shared" si="0"/>
        <v>31.999089666496527</v>
      </c>
      <c r="E20">
        <f t="shared" si="1"/>
        <v>0.61997227181084225</v>
      </c>
      <c r="H20">
        <f t="shared" si="2"/>
        <v>31.874736187762096</v>
      </c>
      <c r="I20">
        <f t="shared" si="3"/>
        <v>1.8252638122379068</v>
      </c>
      <c r="J20">
        <f t="shared" si="4"/>
        <v>1.5215774365558263</v>
      </c>
      <c r="L20">
        <f t="shared" si="5"/>
        <v>2.3705710261981343</v>
      </c>
    </row>
    <row r="21" spans="1:12" x14ac:dyDescent="0.25">
      <c r="A21">
        <v>360</v>
      </c>
      <c r="B21">
        <v>41.3</v>
      </c>
      <c r="C21">
        <v>36</v>
      </c>
      <c r="D21">
        <f t="shared" si="0"/>
        <v>34.730451660802473</v>
      </c>
      <c r="E21">
        <f t="shared" si="1"/>
        <v>0.95452680678273194</v>
      </c>
      <c r="H21">
        <f t="shared" si="2"/>
        <v>34.228916647022878</v>
      </c>
      <c r="I21">
        <f t="shared" si="3"/>
        <v>1.7710833529771222</v>
      </c>
      <c r="J21">
        <f t="shared" si="4"/>
        <v>1.6658064597999416</v>
      </c>
      <c r="L21">
        <f t="shared" si="5"/>
        <v>2.3639540336014733</v>
      </c>
    </row>
    <row r="22" spans="1:12" x14ac:dyDescent="0.25">
      <c r="A22">
        <v>420</v>
      </c>
      <c r="B22">
        <v>43.3</v>
      </c>
      <c r="C22">
        <v>38</v>
      </c>
      <c r="D22">
        <f t="shared" si="0"/>
        <v>37.264454959825173</v>
      </c>
      <c r="E22">
        <f t="shared" si="1"/>
        <v>1.4421774769380284</v>
      </c>
      <c r="H22">
        <f t="shared" si="2"/>
        <v>36.380025565995815</v>
      </c>
      <c r="I22">
        <f t="shared" si="3"/>
        <v>1.6199744340041846</v>
      </c>
      <c r="J22">
        <f t="shared" si="4"/>
        <v>1.7851687927254525</v>
      </c>
      <c r="L22">
        <f t="shared" si="5"/>
        <v>2.355213949216874</v>
      </c>
    </row>
    <row r="23" spans="1:12" x14ac:dyDescent="0.25">
      <c r="A23">
        <v>480</v>
      </c>
      <c r="B23">
        <v>45.1</v>
      </c>
      <c r="C23">
        <v>39.9</v>
      </c>
      <c r="D23">
        <f t="shared" si="0"/>
        <v>39.615360014828553</v>
      </c>
      <c r="E23">
        <f t="shared" si="1"/>
        <v>2.1529831191050519</v>
      </c>
      <c r="H23">
        <f t="shared" si="2"/>
        <v>38.275378195596794</v>
      </c>
      <c r="I23">
        <f t="shared" si="3"/>
        <v>1.6246218044032048</v>
      </c>
      <c r="J23">
        <f t="shared" si="4"/>
        <v>1.8839517297582167</v>
      </c>
      <c r="L23">
        <f t="shared" si="5"/>
        <v>2.3574662196672156</v>
      </c>
    </row>
    <row r="24" spans="1:12" x14ac:dyDescent="0.25">
      <c r="A24">
        <v>540</v>
      </c>
      <c r="B24">
        <v>46.8</v>
      </c>
      <c r="C24">
        <v>41.6</v>
      </c>
      <c r="D24">
        <f t="shared" si="0"/>
        <v>41.7963968665848</v>
      </c>
      <c r="E24">
        <f t="shared" si="1"/>
        <v>3.1890623501654334</v>
      </c>
      <c r="H24">
        <f t="shared" si="2"/>
        <v>40.068993477631111</v>
      </c>
      <c r="I24">
        <f t="shared" si="3"/>
        <v>1.5310065223688909</v>
      </c>
      <c r="J24">
        <f t="shared" si="4"/>
        <v>1.9657033880046137</v>
      </c>
      <c r="L24">
        <f t="shared" si="5"/>
        <v>2.3587071253096568</v>
      </c>
    </row>
    <row r="25" spans="1:12" x14ac:dyDescent="0.25">
      <c r="A25">
        <v>600</v>
      </c>
      <c r="B25">
        <v>48.2</v>
      </c>
      <c r="C25">
        <v>43.1</v>
      </c>
      <c r="D25">
        <f t="shared" si="0"/>
        <v>43.81983959924419</v>
      </c>
      <c r="E25">
        <f t="shared" si="1"/>
        <v>4.6992645490918079</v>
      </c>
      <c r="H25">
        <f t="shared" si="2"/>
        <v>41.552397536175043</v>
      </c>
      <c r="I25">
        <f t="shared" si="3"/>
        <v>1.5476024638249584</v>
      </c>
      <c r="J25">
        <f t="shared" si="4"/>
        <v>2.0333601496558589</v>
      </c>
      <c r="L25">
        <f t="shared" si="5"/>
        <v>2.3581584425752942</v>
      </c>
    </row>
    <row r="26" spans="1:12" x14ac:dyDescent="0.25">
      <c r="A26">
        <v>660</v>
      </c>
      <c r="B26">
        <v>49.5</v>
      </c>
      <c r="C26">
        <v>44.5</v>
      </c>
      <c r="D26">
        <f t="shared" si="0"/>
        <v>45.697075414427793</v>
      </c>
      <c r="E26">
        <f t="shared" si="1"/>
        <v>6.9005544582752174</v>
      </c>
      <c r="H26">
        <f t="shared" si="2"/>
        <v>42.928389690443375</v>
      </c>
      <c r="I26">
        <f t="shared" si="3"/>
        <v>1.5716103095566254</v>
      </c>
      <c r="J26">
        <f t="shared" si="4"/>
        <v>2.0893521319021047</v>
      </c>
      <c r="L26">
        <f t="shared" si="5"/>
        <v>2.3580110305094903</v>
      </c>
    </row>
    <row r="27" spans="1:12" x14ac:dyDescent="0.25">
      <c r="A27">
        <v>720</v>
      </c>
      <c r="B27">
        <v>50.9</v>
      </c>
      <c r="C27">
        <v>45.8</v>
      </c>
      <c r="D27">
        <f t="shared" si="0"/>
        <v>47.438668714267052</v>
      </c>
      <c r="E27">
        <f t="shared" si="1"/>
        <v>10.109182647219937</v>
      </c>
      <c r="H27">
        <f t="shared" si="2"/>
        <v>44.409130951820167</v>
      </c>
      <c r="I27">
        <f t="shared" si="3"/>
        <v>1.3908690481798303</v>
      </c>
      <c r="J27">
        <f t="shared" si="4"/>
        <v>2.1356904726584154</v>
      </c>
      <c r="L27">
        <f t="shared" si="5"/>
        <v>2.3581252298182309</v>
      </c>
    </row>
    <row r="28" spans="1:12" x14ac:dyDescent="0.25">
      <c r="A28">
        <v>780</v>
      </c>
      <c r="B28">
        <v>52</v>
      </c>
      <c r="C28">
        <v>47</v>
      </c>
      <c r="D28">
        <f t="shared" si="0"/>
        <v>49.054420554026365</v>
      </c>
      <c r="E28">
        <f t="shared" si="1"/>
        <v>14.786119976159307</v>
      </c>
      <c r="H28">
        <f t="shared" si="2"/>
        <v>45.572885355866632</v>
      </c>
      <c r="I28">
        <f t="shared" si="3"/>
        <v>1.4271146441333684</v>
      </c>
      <c r="J28">
        <f t="shared" si="4"/>
        <v>2.1740395672592223</v>
      </c>
      <c r="L28">
        <f t="shared" si="5"/>
        <v>2.358136580565938</v>
      </c>
    </row>
    <row r="29" spans="1:12" x14ac:dyDescent="0.25">
      <c r="A29">
        <v>840</v>
      </c>
      <c r="B29">
        <v>53</v>
      </c>
      <c r="C29">
        <v>48.1</v>
      </c>
      <c r="D29">
        <f t="shared" si="0"/>
        <v>50.553423798886456</v>
      </c>
      <c r="E29">
        <f t="shared" si="1"/>
        <v>21.60328344885891</v>
      </c>
      <c r="H29">
        <f t="shared" si="2"/>
        <v>46.630971075278552</v>
      </c>
      <c r="I29">
        <f t="shared" si="3"/>
        <v>1.4690289247214494</v>
      </c>
      <c r="J29">
        <f t="shared" si="4"/>
        <v>2.2057768507419362</v>
      </c>
      <c r="L29">
        <f t="shared" si="5"/>
        <v>2.3581152414043931</v>
      </c>
    </row>
    <row r="30" spans="1:12" x14ac:dyDescent="0.25">
      <c r="A30">
        <v>900</v>
      </c>
      <c r="B30">
        <v>54</v>
      </c>
      <c r="C30">
        <v>49.1</v>
      </c>
      <c r="D30">
        <f t="shared" si="0"/>
        <v>51.94411429529076</v>
      </c>
      <c r="E30">
        <f t="shared" si="1"/>
        <v>31.540067859996125</v>
      </c>
      <c r="H30">
        <f t="shared" si="2"/>
        <v>47.688968252149898</v>
      </c>
      <c r="I30">
        <f t="shared" si="3"/>
        <v>1.4110317478501031</v>
      </c>
      <c r="J30">
        <f t="shared" si="4"/>
        <v>2.2320422729988922</v>
      </c>
      <c r="L30">
        <f t="shared" si="5"/>
        <v>2.3581159441996777</v>
      </c>
    </row>
    <row r="31" spans="1:12" x14ac:dyDescent="0.25">
      <c r="A31">
        <v>960</v>
      </c>
      <c r="B31">
        <v>55</v>
      </c>
      <c r="C31">
        <v>50</v>
      </c>
      <c r="D31">
        <f t="shared" si="0"/>
        <v>53.234318344828878</v>
      </c>
      <c r="E31">
        <f t="shared" si="1"/>
        <v>46.024051555576683</v>
      </c>
      <c r="H31">
        <f t="shared" si="2"/>
        <v>48.746953660360973</v>
      </c>
      <c r="I31">
        <f t="shared" si="3"/>
        <v>1.2530463396390275</v>
      </c>
      <c r="J31">
        <f t="shared" si="4"/>
        <v>2.2537792438619451</v>
      </c>
      <c r="L31">
        <f t="shared" si="5"/>
        <v>2.3581195767087459</v>
      </c>
    </row>
    <row r="32" spans="1:12" x14ac:dyDescent="0.25">
      <c r="A32">
        <v>1020</v>
      </c>
      <c r="B32">
        <v>55.9</v>
      </c>
      <c r="C32">
        <v>50.8</v>
      </c>
      <c r="D32">
        <f t="shared" si="0"/>
        <v>54.4312967478226</v>
      </c>
      <c r="E32">
        <f t="shared" si="1"/>
        <v>67.1360909441986</v>
      </c>
      <c r="H32">
        <f t="shared" si="2"/>
        <v>49.699155986572563</v>
      </c>
      <c r="I32">
        <f t="shared" si="3"/>
        <v>1.1008440134274338</v>
      </c>
      <c r="J32">
        <f t="shared" si="4"/>
        <v>2.2717685187983521</v>
      </c>
      <c r="L32">
        <f t="shared" si="5"/>
        <v>2.3581189976169865</v>
      </c>
    </row>
    <row r="33" spans="1:12" x14ac:dyDescent="0.25">
      <c r="A33">
        <v>1080</v>
      </c>
      <c r="B33">
        <v>56.6</v>
      </c>
      <c r="C33">
        <v>51.6</v>
      </c>
      <c r="D33">
        <f t="shared" si="0"/>
        <v>55.541785664475967</v>
      </c>
      <c r="E33">
        <f t="shared" si="1"/>
        <v>97.909268873074012</v>
      </c>
      <c r="H33">
        <f t="shared" si="2"/>
        <v>50.439758238527382</v>
      </c>
      <c r="I33">
        <f t="shared" si="3"/>
        <v>1.1602417614726193</v>
      </c>
      <c r="J33">
        <f t="shared" si="4"/>
        <v>2.2866562423351997</v>
      </c>
      <c r="L33">
        <f t="shared" si="5"/>
        <v>2.3581184370108583</v>
      </c>
    </row>
    <row r="34" spans="1:12" x14ac:dyDescent="0.25">
      <c r="A34">
        <v>1140</v>
      </c>
      <c r="B34">
        <v>57.3</v>
      </c>
      <c r="C34">
        <v>52.4</v>
      </c>
      <c r="D34">
        <f t="shared" si="0"/>
        <v>56.572034523541191</v>
      </c>
      <c r="E34">
        <f t="shared" si="1"/>
        <v>142.76464559472078</v>
      </c>
      <c r="H34">
        <f t="shared" si="2"/>
        <v>51.180357549879233</v>
      </c>
      <c r="I34">
        <f t="shared" si="3"/>
        <v>1.2196424501207659</v>
      </c>
      <c r="J34">
        <f t="shared" si="4"/>
        <v>2.2989771564850545</v>
      </c>
      <c r="L34">
        <f t="shared" si="5"/>
        <v>2.3581186084443022</v>
      </c>
    </row>
    <row r="35" spans="1:12" x14ac:dyDescent="0.25">
      <c r="A35">
        <v>1200</v>
      </c>
      <c r="B35">
        <v>58.1</v>
      </c>
      <c r="C35">
        <v>53</v>
      </c>
      <c r="D35">
        <f t="shared" si="0"/>
        <v>57.527841191836359</v>
      </c>
      <c r="E35">
        <f t="shared" si="1"/>
        <v>208.14641493512318</v>
      </c>
      <c r="H35">
        <f t="shared" si="2"/>
        <v>52.02675724376526</v>
      </c>
      <c r="I35">
        <f t="shared" si="3"/>
        <v>0.97324275623473966</v>
      </c>
      <c r="J35">
        <f t="shared" si="4"/>
        <v>2.3091738077804909</v>
      </c>
      <c r="L35">
        <f t="shared" si="5"/>
        <v>2.3581186846489275</v>
      </c>
    </row>
    <row r="36" spans="1:12" x14ac:dyDescent="0.25">
      <c r="A36">
        <v>1260</v>
      </c>
      <c r="B36">
        <v>58.7</v>
      </c>
      <c r="C36">
        <v>53.7</v>
      </c>
      <c r="D36">
        <f t="shared" si="0"/>
        <v>58.414584602536607</v>
      </c>
      <c r="E36">
        <f t="shared" si="1"/>
        <v>303.447716027517</v>
      </c>
      <c r="H36">
        <f t="shared" si="2"/>
        <v>52.661557402316141</v>
      </c>
      <c r="I36">
        <f t="shared" si="3"/>
        <v>1.0384425976838614</v>
      </c>
      <c r="J36">
        <f t="shared" si="4"/>
        <v>2.3176124428018987</v>
      </c>
      <c r="L36">
        <f t="shared" si="5"/>
        <v>2.3581186451789549</v>
      </c>
    </row>
    <row r="37" spans="1:12" x14ac:dyDescent="0.25">
      <c r="A37">
        <v>1320</v>
      </c>
      <c r="B37">
        <v>59.4</v>
      </c>
      <c r="C37">
        <v>54.3</v>
      </c>
      <c r="D37">
        <f t="shared" si="0"/>
        <v>59.237255025858531</v>
      </c>
      <c r="E37">
        <f t="shared" si="1"/>
        <v>442.3601083067224</v>
      </c>
      <c r="H37">
        <f t="shared" si="2"/>
        <v>53.402157435764934</v>
      </c>
      <c r="I37">
        <f t="shared" si="3"/>
        <v>0.89784256423506292</v>
      </c>
      <c r="J37">
        <f t="shared" si="4"/>
        <v>2.3245961631392213</v>
      </c>
      <c r="L37">
        <f t="shared" si="5"/>
        <v>2.3581186368521436</v>
      </c>
    </row>
    <row r="38" spans="1:12" x14ac:dyDescent="0.25">
      <c r="A38">
        <v>1380</v>
      </c>
      <c r="B38">
        <v>59.9</v>
      </c>
      <c r="C38">
        <v>54.8</v>
      </c>
      <c r="D38">
        <f t="shared" si="0"/>
        <v>60.000482152490591</v>
      </c>
      <c r="E38">
        <f t="shared" si="1"/>
        <v>644.84058347701739</v>
      </c>
      <c r="H38">
        <f t="shared" si="2"/>
        <v>53.931157403914973</v>
      </c>
      <c r="I38">
        <f t="shared" si="3"/>
        <v>0.8688425960850239</v>
      </c>
      <c r="J38">
        <f t="shared" si="4"/>
        <v>2.3303758122917451</v>
      </c>
      <c r="L38">
        <f t="shared" si="5"/>
        <v>2.3581186447809377</v>
      </c>
    </row>
    <row r="39" spans="1:12" x14ac:dyDescent="0.25">
      <c r="A39">
        <v>1440</v>
      </c>
      <c r="B39">
        <v>60.4</v>
      </c>
      <c r="C39">
        <v>55.3</v>
      </c>
      <c r="D39">
        <f t="shared" si="0"/>
        <v>60.708561147812745</v>
      </c>
      <c r="E39">
        <f t="shared" si="1"/>
        <v>939.97870725097926</v>
      </c>
      <c r="H39">
        <f t="shared" si="2"/>
        <v>54.460157402085635</v>
      </c>
      <c r="I39">
        <f t="shared" si="3"/>
        <v>0.83984259791436244</v>
      </c>
      <c r="J39">
        <f t="shared" si="4"/>
        <v>2.3351589855450823</v>
      </c>
      <c r="L39">
        <f t="shared" si="5"/>
        <v>2.3581186452363352</v>
      </c>
    </row>
    <row r="40" spans="1:12" x14ac:dyDescent="0.25">
      <c r="A40">
        <v>1500</v>
      </c>
      <c r="B40">
        <v>60.8</v>
      </c>
      <c r="C40">
        <v>55.8</v>
      </c>
      <c r="D40">
        <f t="shared" si="0"/>
        <v>61.365476823528937</v>
      </c>
      <c r="E40">
        <f t="shared" si="1"/>
        <v>1370.1758017260349</v>
      </c>
      <c r="H40">
        <f t="shared" si="2"/>
        <v>54.883357407869141</v>
      </c>
      <c r="I40">
        <f t="shared" si="3"/>
        <v>0.91664259213085586</v>
      </c>
      <c r="J40">
        <f t="shared" si="4"/>
        <v>2.339117486444994</v>
      </c>
      <c r="L40">
        <f t="shared" si="5"/>
        <v>2.3581186437965815</v>
      </c>
    </row>
    <row r="41" spans="1:12" x14ac:dyDescent="0.25">
      <c r="A41">
        <v>1560</v>
      </c>
      <c r="B41">
        <v>61.4</v>
      </c>
      <c r="C41">
        <v>56.3</v>
      </c>
      <c r="D41">
        <f t="shared" si="0"/>
        <v>61.974926062741758</v>
      </c>
      <c r="E41">
        <f t="shared" si="1"/>
        <v>1997.2365749331429</v>
      </c>
      <c r="H41">
        <f t="shared" si="2"/>
        <v>55.518157407461224</v>
      </c>
      <c r="I41">
        <f t="shared" si="3"/>
        <v>0.78184259253877286</v>
      </c>
      <c r="J41">
        <f t="shared" si="4"/>
        <v>2.3423934976920608</v>
      </c>
      <c r="L41">
        <f t="shared" si="5"/>
        <v>2.3581186438981292</v>
      </c>
    </row>
    <row r="42" spans="1:12" x14ac:dyDescent="0.25">
      <c r="A42">
        <v>1620</v>
      </c>
      <c r="B42">
        <v>61.8</v>
      </c>
      <c r="C42">
        <v>56.7</v>
      </c>
      <c r="D42">
        <f t="shared" si="0"/>
        <v>62.540338624669332</v>
      </c>
      <c r="E42">
        <f t="shared" si="1"/>
        <v>2911.2483577819048</v>
      </c>
      <c r="H42">
        <f t="shared" si="2"/>
        <v>55.941357406504039</v>
      </c>
      <c r="I42">
        <f t="shared" si="3"/>
        <v>0.75864259349596352</v>
      </c>
      <c r="J42">
        <f t="shared" si="4"/>
        <v>2.3451046881053683</v>
      </c>
      <c r="L42">
        <f t="shared" si="5"/>
        <v>2.3581186441364115</v>
      </c>
    </row>
    <row r="43" spans="1:12" x14ac:dyDescent="0.25">
      <c r="A43">
        <v>1680</v>
      </c>
      <c r="B43">
        <v>62.2</v>
      </c>
      <c r="C43">
        <v>57.1</v>
      </c>
      <c r="D43">
        <f t="shared" si="0"/>
        <v>63.064896446085996</v>
      </c>
      <c r="E43">
        <f t="shared" si="1"/>
        <v>4243.5235931100724</v>
      </c>
      <c r="H43">
        <f t="shared" si="2"/>
        <v>56.364557406695482</v>
      </c>
      <c r="I43">
        <f t="shared" si="3"/>
        <v>0.73544259330451922</v>
      </c>
      <c r="J43">
        <f t="shared" si="4"/>
        <v>2.3473484390887602</v>
      </c>
      <c r="L43">
        <f t="shared" si="5"/>
        <v>2.3581186440887563</v>
      </c>
    </row>
    <row r="44" spans="1:12" x14ac:dyDescent="0.25">
      <c r="A44">
        <v>1740</v>
      </c>
      <c r="B44">
        <v>62.6</v>
      </c>
      <c r="C44">
        <v>57.4</v>
      </c>
      <c r="D44">
        <f t="shared" si="0"/>
        <v>63.551551548107994</v>
      </c>
      <c r="E44">
        <f t="shared" si="1"/>
        <v>6185.4649728381064</v>
      </c>
      <c r="H44">
        <f t="shared" si="2"/>
        <v>56.78775740683831</v>
      </c>
      <c r="I44">
        <f t="shared" si="3"/>
        <v>0.61224259316168883</v>
      </c>
      <c r="J44">
        <f t="shared" si="4"/>
        <v>2.3492053424072297</v>
      </c>
      <c r="L44">
        <f t="shared" si="5"/>
        <v>2.3581186440531976</v>
      </c>
    </row>
    <row r="45" spans="1:12" x14ac:dyDescent="0.25">
      <c r="A45">
        <v>1800</v>
      </c>
      <c r="B45">
        <v>63</v>
      </c>
      <c r="C45">
        <v>57.8</v>
      </c>
      <c r="D45">
        <f t="shared" si="0"/>
        <v>64.003042649097466</v>
      </c>
      <c r="E45">
        <f t="shared" si="1"/>
        <v>9016.0635025607262</v>
      </c>
      <c r="H45">
        <f t="shared" si="2"/>
        <v>57.210957406786974</v>
      </c>
      <c r="I45">
        <f t="shared" si="3"/>
        <v>0.58904259321302277</v>
      </c>
      <c r="J45">
        <f t="shared" si="4"/>
        <v>2.3507420949076918</v>
      </c>
      <c r="L45">
        <f t="shared" si="5"/>
        <v>2.3581186440659763</v>
      </c>
    </row>
    <row r="46" spans="1:12" x14ac:dyDescent="0.25">
      <c r="A46">
        <v>1860</v>
      </c>
      <c r="B46">
        <v>63.3</v>
      </c>
      <c r="C46">
        <v>58.1</v>
      </c>
      <c r="D46">
        <f t="shared" si="0"/>
        <v>64.421910577175751</v>
      </c>
      <c r="E46">
        <f t="shared" si="1"/>
        <v>13141.980031306608</v>
      </c>
      <c r="H46">
        <f t="shared" si="2"/>
        <v>57.528357406768528</v>
      </c>
      <c r="I46">
        <f t="shared" si="3"/>
        <v>0.57164259323147348</v>
      </c>
      <c r="J46">
        <f t="shared" si="4"/>
        <v>2.3520138941576514</v>
      </c>
      <c r="L46">
        <f t="shared" si="5"/>
        <v>2.3581186440705704</v>
      </c>
    </row>
    <row r="47" spans="1:12" x14ac:dyDescent="0.25">
      <c r="A47">
        <v>1920</v>
      </c>
      <c r="B47">
        <v>63.6</v>
      </c>
      <c r="C47">
        <v>58.4</v>
      </c>
      <c r="D47">
        <f t="shared" si="0"/>
        <v>64.81051256908232</v>
      </c>
      <c r="E47">
        <f t="shared" si="1"/>
        <v>19155.968600663062</v>
      </c>
      <c r="H47">
        <f t="shared" si="2"/>
        <v>57.845757406779803</v>
      </c>
      <c r="I47">
        <f t="shared" si="3"/>
        <v>0.55424259322019509</v>
      </c>
      <c r="J47">
        <f t="shared" si="4"/>
        <v>2.3530664210490744</v>
      </c>
      <c r="L47">
        <f t="shared" si="5"/>
        <v>2.3581186440677646</v>
      </c>
    </row>
    <row r="48" spans="1:12" x14ac:dyDescent="0.25">
      <c r="A48">
        <v>1980</v>
      </c>
      <c r="B48">
        <v>63.9</v>
      </c>
      <c r="C48">
        <v>58.7</v>
      </c>
      <c r="D48">
        <f t="shared" si="0"/>
        <v>65.171035535847935</v>
      </c>
      <c r="E48">
        <f t="shared" si="1"/>
        <v>27922.035063805368</v>
      </c>
      <c r="H48">
        <f t="shared" si="2"/>
        <v>58.163157406781593</v>
      </c>
      <c r="I48">
        <f t="shared" si="3"/>
        <v>0.53684259321840955</v>
      </c>
      <c r="J48">
        <f t="shared" si="4"/>
        <v>2.3539374805792663</v>
      </c>
      <c r="L48">
        <f t="shared" si="5"/>
        <v>2.3581186440673161</v>
      </c>
    </row>
    <row r="49" spans="1:12" x14ac:dyDescent="0.25">
      <c r="A49">
        <v>2040</v>
      </c>
      <c r="B49">
        <v>64.099999999999994</v>
      </c>
      <c r="C49">
        <v>59</v>
      </c>
      <c r="D49">
        <f t="shared" si="0"/>
        <v>65.505508369936578</v>
      </c>
      <c r="E49">
        <f t="shared" si="1"/>
        <v>40699.565375019534</v>
      </c>
      <c r="H49">
        <f t="shared" si="2"/>
        <v>58.374757406779395</v>
      </c>
      <c r="I49">
        <f t="shared" si="3"/>
        <v>0.62524259322060516</v>
      </c>
      <c r="J49">
        <f t="shared" si="4"/>
        <v>2.3546583597428503</v>
      </c>
      <c r="L49">
        <f t="shared" si="5"/>
        <v>2.3581186440678619</v>
      </c>
    </row>
    <row r="50" spans="1:12" x14ac:dyDescent="0.25">
      <c r="A50">
        <v>2100</v>
      </c>
      <c r="B50">
        <v>64.5</v>
      </c>
      <c r="C50">
        <v>59.2</v>
      </c>
      <c r="D50">
        <f t="shared" si="0"/>
        <v>65.815813363116177</v>
      </c>
      <c r="E50">
        <f t="shared" si="1"/>
        <v>59324.256568097611</v>
      </c>
      <c r="H50">
        <f t="shared" si="2"/>
        <v>58.797957406779361</v>
      </c>
      <c r="I50">
        <f t="shared" si="3"/>
        <v>0.40204259322064217</v>
      </c>
      <c r="J50">
        <f t="shared" si="4"/>
        <v>2.3552549513080385</v>
      </c>
      <c r="L50">
        <f t="shared" si="5"/>
        <v>2.3581186440678716</v>
      </c>
    </row>
    <row r="51" spans="1:12" x14ac:dyDescent="0.25">
      <c r="A51">
        <v>2160</v>
      </c>
      <c r="B51">
        <v>64.7</v>
      </c>
      <c r="C51">
        <v>59.5</v>
      </c>
      <c r="D51">
        <f t="shared" si="0"/>
        <v>66.103696799313767</v>
      </c>
      <c r="E51">
        <f t="shared" si="1"/>
        <v>86471.844058703238</v>
      </c>
      <c r="H51">
        <f t="shared" si="2"/>
        <v>59.009557406779756</v>
      </c>
      <c r="I51">
        <f t="shared" si="3"/>
        <v>0.49044259322024431</v>
      </c>
      <c r="J51">
        <f t="shared" si="4"/>
        <v>2.3557486838413579</v>
      </c>
      <c r="L51">
        <f t="shared" si="5"/>
        <v>2.3581186440677753</v>
      </c>
    </row>
    <row r="52" spans="1:12" x14ac:dyDescent="0.25">
      <c r="A52">
        <v>2220</v>
      </c>
      <c r="B52">
        <v>64.900000000000006</v>
      </c>
      <c r="C52">
        <v>59.7</v>
      </c>
      <c r="D52">
        <f t="shared" si="0"/>
        <v>66.370778782067958</v>
      </c>
      <c r="E52">
        <f t="shared" si="1"/>
        <v>126042.51392484544</v>
      </c>
      <c r="H52">
        <f t="shared" si="2"/>
        <v>59.221157406779717</v>
      </c>
      <c r="I52">
        <f t="shared" si="3"/>
        <v>0.47884259322028555</v>
      </c>
      <c r="J52">
        <f t="shared" si="4"/>
        <v>2.3561572913857529</v>
      </c>
      <c r="L52">
        <f t="shared" si="5"/>
        <v>2.3581186440677855</v>
      </c>
    </row>
    <row r="53" spans="1:12" x14ac:dyDescent="0.25">
      <c r="A53">
        <v>2280</v>
      </c>
      <c r="B53">
        <v>65.2</v>
      </c>
      <c r="C53">
        <v>59.9</v>
      </c>
      <c r="D53">
        <f t="shared" si="0"/>
        <v>66.618562351883881</v>
      </c>
      <c r="E53">
        <f t="shared" si="1"/>
        <v>183721.22715109968</v>
      </c>
      <c r="H53">
        <f t="shared" si="2"/>
        <v>59.538557406779645</v>
      </c>
      <c r="I53">
        <f t="shared" si="3"/>
        <v>0.3614425932203531</v>
      </c>
      <c r="J53">
        <f t="shared" si="4"/>
        <v>2.3564954504376061</v>
      </c>
      <c r="L53">
        <f t="shared" si="5"/>
        <v>2.358118644067801</v>
      </c>
    </row>
    <row r="54" spans="1:12" x14ac:dyDescent="0.25">
      <c r="A54">
        <v>2340</v>
      </c>
      <c r="B54">
        <v>65.3</v>
      </c>
      <c r="C54">
        <v>60.1</v>
      </c>
      <c r="D54">
        <f t="shared" si="0"/>
        <v>66.848441944799845</v>
      </c>
      <c r="E54">
        <f t="shared" si="1"/>
        <v>267794.45539541275</v>
      </c>
      <c r="H54">
        <f t="shared" si="2"/>
        <v>59.644357406779662</v>
      </c>
      <c r="I54">
        <f t="shared" si="3"/>
        <v>0.45564259322033962</v>
      </c>
      <c r="J54">
        <f t="shared" si="4"/>
        <v>2.3567753071018278</v>
      </c>
      <c r="L54">
        <f t="shared" si="5"/>
        <v>2.3581186440677975</v>
      </c>
    </row>
    <row r="55" spans="1:12" x14ac:dyDescent="0.25">
      <c r="A55">
        <v>2400</v>
      </c>
      <c r="B55">
        <v>65.5</v>
      </c>
      <c r="C55">
        <v>60.3</v>
      </c>
      <c r="D55">
        <f t="shared" si="0"/>
        <v>67.06171123976749</v>
      </c>
      <c r="E55">
        <f t="shared" si="1"/>
        <v>390340.66546244238</v>
      </c>
      <c r="H55">
        <f t="shared" si="2"/>
        <v>59.85595740677968</v>
      </c>
      <c r="I55">
        <f t="shared" si="3"/>
        <v>0.44404259322031692</v>
      </c>
      <c r="J55">
        <f t="shared" si="4"/>
        <v>2.3570069133595344</v>
      </c>
      <c r="L55">
        <f t="shared" si="5"/>
        <v>2.3581186440677953</v>
      </c>
    </row>
    <row r="56" spans="1:12" x14ac:dyDescent="0.25">
      <c r="A56">
        <v>2460</v>
      </c>
      <c r="B56">
        <v>65.7</v>
      </c>
      <c r="C56">
        <v>60.5</v>
      </c>
      <c r="D56">
        <f t="shared" si="0"/>
        <v>67.259570439007604</v>
      </c>
      <c r="E56">
        <f t="shared" si="1"/>
        <v>568965.58465969749</v>
      </c>
      <c r="H56">
        <f t="shared" si="2"/>
        <v>60.067557406779677</v>
      </c>
      <c r="I56">
        <f t="shared" si="3"/>
        <v>0.43244259322032264</v>
      </c>
      <c r="J56">
        <f t="shared" si="4"/>
        <v>2.3571985881183188</v>
      </c>
      <c r="L56">
        <f t="shared" si="5"/>
        <v>2.3581186440677961</v>
      </c>
    </row>
    <row r="57" spans="1:12" x14ac:dyDescent="0.25">
      <c r="A57">
        <v>2520</v>
      </c>
      <c r="B57">
        <v>65.900000000000006</v>
      </c>
      <c r="C57">
        <v>60.7</v>
      </c>
      <c r="D57">
        <f t="shared" si="0"/>
        <v>67.443133022312793</v>
      </c>
      <c r="E57">
        <f t="shared" si="1"/>
        <v>829331.54571857967</v>
      </c>
      <c r="H57">
        <f t="shared" si="2"/>
        <v>60.279157406779682</v>
      </c>
      <c r="I57">
        <f t="shared" si="3"/>
        <v>0.42084259322032125</v>
      </c>
      <c r="J57">
        <f t="shared" si="4"/>
        <v>2.357357216013432</v>
      </c>
      <c r="L57">
        <f t="shared" si="5"/>
        <v>2.3581186440677961</v>
      </c>
    </row>
    <row r="58" spans="1:12" x14ac:dyDescent="0.25">
      <c r="A58">
        <v>2580</v>
      </c>
      <c r="B58">
        <v>66.099999999999994</v>
      </c>
      <c r="C58">
        <v>60.9</v>
      </c>
      <c r="D58">
        <f t="shared" si="0"/>
        <v>67.613432013307829</v>
      </c>
      <c r="E58">
        <f t="shared" si="1"/>
        <v>1208844.2922198421</v>
      </c>
      <c r="H58">
        <f t="shared" si="2"/>
        <v>60.490757406779657</v>
      </c>
      <c r="I58">
        <f t="shared" si="3"/>
        <v>0.40924259322034118</v>
      </c>
      <c r="J58">
        <f t="shared" si="4"/>
        <v>2.3574884946923129</v>
      </c>
      <c r="L58">
        <f t="shared" si="5"/>
        <v>2.3581186440677957</v>
      </c>
    </row>
    <row r="59" spans="1:12" x14ac:dyDescent="0.25">
      <c r="A59">
        <v>2640</v>
      </c>
      <c r="B59">
        <v>66.2</v>
      </c>
      <c r="C59">
        <v>61</v>
      </c>
      <c r="D59">
        <f t="shared" si="0"/>
        <v>67.771425792931808</v>
      </c>
      <c r="E59">
        <f t="shared" si="1"/>
        <v>1762026.9132167471</v>
      </c>
      <c r="H59">
        <f t="shared" si="2"/>
        <v>60.596557406779674</v>
      </c>
      <c r="I59">
        <f t="shared" si="3"/>
        <v>0.40344259322032627</v>
      </c>
      <c r="J59">
        <f t="shared" si="4"/>
        <v>2.3575971394645103</v>
      </c>
      <c r="L59">
        <f t="shared" si="5"/>
        <v>2.3581186440677966</v>
      </c>
    </row>
    <row r="60" spans="1:12" x14ac:dyDescent="0.25">
      <c r="A60">
        <v>2700</v>
      </c>
      <c r="B60">
        <v>66.3</v>
      </c>
      <c r="C60">
        <v>61.1</v>
      </c>
      <c r="D60">
        <f t="shared" si="0"/>
        <v>67.918003492858375</v>
      </c>
      <c r="E60">
        <f t="shared" si="1"/>
        <v>2568352.9589006687</v>
      </c>
      <c r="H60">
        <f t="shared" si="2"/>
        <v>60.702357406779662</v>
      </c>
      <c r="I60">
        <f t="shared" si="3"/>
        <v>0.39764259322033979</v>
      </c>
      <c r="J60">
        <f t="shared" si="4"/>
        <v>2.3576870526676781</v>
      </c>
      <c r="L60">
        <f t="shared" si="5"/>
        <v>2.3581186440677961</v>
      </c>
    </row>
    <row r="61" spans="1:12" x14ac:dyDescent="0.25">
      <c r="A61">
        <v>2760</v>
      </c>
      <c r="B61">
        <v>66.599999999999994</v>
      </c>
      <c r="C61">
        <v>61.3</v>
      </c>
      <c r="D61">
        <f t="shared" si="0"/>
        <v>68.053989999206266</v>
      </c>
      <c r="E61">
        <f t="shared" si="1"/>
        <v>3743664.0899275183</v>
      </c>
      <c r="H61">
        <f t="shared" si="2"/>
        <v>61.019757406779668</v>
      </c>
      <c r="I61">
        <f t="shared" si="3"/>
        <v>0.28024259322032918</v>
      </c>
      <c r="J61">
        <f t="shared" si="4"/>
        <v>2.3577614638329867</v>
      </c>
      <c r="L61">
        <f t="shared" si="5"/>
        <v>2.3581186440677957</v>
      </c>
    </row>
    <row r="62" spans="1:12" x14ac:dyDescent="0.25">
      <c r="A62">
        <v>2820</v>
      </c>
      <c r="B62">
        <v>66.7</v>
      </c>
      <c r="C62">
        <v>61.4</v>
      </c>
      <c r="D62">
        <f t="shared" si="0"/>
        <v>68.1801505946991</v>
      </c>
      <c r="E62">
        <f t="shared" si="1"/>
        <v>5456812.5887385113</v>
      </c>
      <c r="H62">
        <f t="shared" si="2"/>
        <v>61.12555740677967</v>
      </c>
      <c r="I62">
        <f t="shared" si="3"/>
        <v>0.27444259322032849</v>
      </c>
      <c r="J62">
        <f t="shared" si="4"/>
        <v>2.3578230456844556</v>
      </c>
      <c r="L62">
        <f t="shared" si="5"/>
        <v>2.3581186440677966</v>
      </c>
    </row>
    <row r="63" spans="1:12" x14ac:dyDescent="0.25">
      <c r="A63">
        <v>2880</v>
      </c>
      <c r="B63">
        <v>66.8</v>
      </c>
      <c r="C63">
        <v>61.5</v>
      </c>
      <c r="D63">
        <f t="shared" si="0"/>
        <v>68.297195265398912</v>
      </c>
      <c r="E63">
        <f t="shared" si="1"/>
        <v>7953919.6963809291</v>
      </c>
      <c r="H63">
        <f t="shared" si="2"/>
        <v>61.231357406779672</v>
      </c>
      <c r="I63">
        <f t="shared" si="3"/>
        <v>0.2686425932203278</v>
      </c>
      <c r="J63">
        <f t="shared" si="4"/>
        <v>2.3578740101387097</v>
      </c>
      <c r="L63">
        <f t="shared" si="5"/>
        <v>2.3581186440677961</v>
      </c>
    </row>
    <row r="64" spans="1:12" x14ac:dyDescent="0.25">
      <c r="A64">
        <v>2940</v>
      </c>
      <c r="B64">
        <v>67</v>
      </c>
      <c r="C64">
        <v>61.6</v>
      </c>
      <c r="D64">
        <f t="shared" si="0"/>
        <v>68.405782696250128</v>
      </c>
      <c r="E64">
        <f t="shared" si="1"/>
        <v>11593734.873737665</v>
      </c>
      <c r="H64">
        <f t="shared" si="2"/>
        <v>61.442957406779676</v>
      </c>
      <c r="I64">
        <f t="shared" si="3"/>
        <v>0.15704259322032499</v>
      </c>
      <c r="J64">
        <f t="shared" si="4"/>
        <v>2.3579161877533061</v>
      </c>
      <c r="L64">
        <f t="shared" si="5"/>
        <v>2.3581186440677957</v>
      </c>
    </row>
    <row r="65" spans="1:12" x14ac:dyDescent="0.25">
      <c r="A65">
        <v>3000</v>
      </c>
      <c r="B65">
        <v>67</v>
      </c>
      <c r="C65">
        <v>61.7</v>
      </c>
      <c r="D65">
        <f t="shared" si="0"/>
        <v>68.5065239779195</v>
      </c>
      <c r="E65">
        <f t="shared" si="1"/>
        <v>16899175.91179733</v>
      </c>
      <c r="H65">
        <f t="shared" si="2"/>
        <v>61.442957406779676</v>
      </c>
      <c r="I65">
        <f t="shared" si="3"/>
        <v>0.25704259322032641</v>
      </c>
      <c r="J65">
        <f t="shared" si="4"/>
        <v>2.3579510934772876</v>
      </c>
      <c r="L65">
        <f t="shared" si="5"/>
        <v>2.3581186440677966</v>
      </c>
    </row>
    <row r="66" spans="1:12" x14ac:dyDescent="0.25">
      <c r="A66">
        <v>3060</v>
      </c>
      <c r="B66">
        <v>67.2</v>
      </c>
      <c r="C66">
        <v>61.9</v>
      </c>
      <c r="D66">
        <f t="shared" si="0"/>
        <v>68.599986045792647</v>
      </c>
      <c r="E66">
        <f t="shared" si="1"/>
        <v>24632454.453915153</v>
      </c>
      <c r="H66">
        <f t="shared" si="2"/>
        <v>61.654557406779666</v>
      </c>
      <c r="I66">
        <f t="shared" si="3"/>
        <v>0.24544259322033213</v>
      </c>
      <c r="J66">
        <f t="shared" si="4"/>
        <v>2.357979981065605</v>
      </c>
      <c r="L66">
        <f t="shared" si="5"/>
        <v>2.3581186440677961</v>
      </c>
    </row>
    <row r="67" spans="1:12" x14ac:dyDescent="0.25">
      <c r="A67">
        <v>3120</v>
      </c>
      <c r="B67">
        <v>67.3</v>
      </c>
      <c r="C67">
        <v>62</v>
      </c>
      <c r="D67">
        <f t="shared" si="0"/>
        <v>68.686694870480764</v>
      </c>
      <c r="E67">
        <f t="shared" si="1"/>
        <v>35904579.915486902</v>
      </c>
      <c r="H67">
        <f t="shared" si="2"/>
        <v>61.760357406779669</v>
      </c>
      <c r="I67">
        <f t="shared" si="3"/>
        <v>0.23964259322033143</v>
      </c>
      <c r="J67">
        <f t="shared" si="4"/>
        <v>2.3580038881118885</v>
      </c>
      <c r="L67">
        <f t="shared" si="5"/>
        <v>2.3581186440677957</v>
      </c>
    </row>
    <row r="68" spans="1:12" x14ac:dyDescent="0.25">
      <c r="A68">
        <v>3180</v>
      </c>
      <c r="B68">
        <v>67.400000000000006</v>
      </c>
      <c r="C68">
        <v>62</v>
      </c>
      <c r="D68">
        <f t="shared" si="0"/>
        <v>68.767138417792353</v>
      </c>
      <c r="E68">
        <f t="shared" si="1"/>
        <v>52334973.794280097</v>
      </c>
      <c r="H68">
        <f t="shared" si="2"/>
        <v>61.866157406779671</v>
      </c>
      <c r="I68">
        <f t="shared" si="3"/>
        <v>0.13384259322032932</v>
      </c>
      <c r="J68">
        <f t="shared" si="4"/>
        <v>2.3580236733170685</v>
      </c>
      <c r="L68">
        <f t="shared" si="5"/>
        <v>2.3581186440677966</v>
      </c>
    </row>
    <row r="69" spans="1:12" x14ac:dyDescent="0.25">
      <c r="A69">
        <v>3240</v>
      </c>
      <c r="B69">
        <v>67.5</v>
      </c>
      <c r="C69">
        <v>62.1</v>
      </c>
      <c r="D69">
        <f t="shared" si="0"/>
        <v>68.841769394827864</v>
      </c>
      <c r="E69">
        <f t="shared" si="1"/>
        <v>76284125.525477886</v>
      </c>
      <c r="H69">
        <f t="shared" si="2"/>
        <v>61.971957406779673</v>
      </c>
      <c r="I69">
        <f t="shared" si="3"/>
        <v>0.12804259322032863</v>
      </c>
      <c r="J69">
        <f t="shared" si="4"/>
        <v>2.3580400473324681</v>
      </c>
      <c r="L69">
        <f t="shared" si="5"/>
        <v>2.3581186440677961</v>
      </c>
    </row>
    <row r="70" spans="1:12" x14ac:dyDescent="0.25">
      <c r="A70">
        <v>3300</v>
      </c>
      <c r="B70">
        <v>67.5</v>
      </c>
      <c r="C70">
        <v>62.2</v>
      </c>
      <c r="D70">
        <f t="shared" si="0"/>
        <v>68.911007797650882</v>
      </c>
      <c r="E70">
        <f t="shared" si="1"/>
        <v>111192714.62413843</v>
      </c>
      <c r="H70">
        <f t="shared" si="2"/>
        <v>61.971957406779673</v>
      </c>
      <c r="I70">
        <f t="shared" si="3"/>
        <v>0.22804259322033005</v>
      </c>
      <c r="J70">
        <f t="shared" si="4"/>
        <v>2.3580535982852062</v>
      </c>
      <c r="L70">
        <f t="shared" si="5"/>
        <v>2.3581186440677957</v>
      </c>
    </row>
    <row r="71" spans="1:12" x14ac:dyDescent="0.25">
      <c r="A71">
        <v>3360</v>
      </c>
      <c r="B71">
        <v>67.5</v>
      </c>
      <c r="C71">
        <v>62.3</v>
      </c>
      <c r="D71">
        <f t="shared" si="0"/>
        <v>68.975243274873733</v>
      </c>
      <c r="E71">
        <f t="shared" si="1"/>
        <v>162075919.44644859</v>
      </c>
      <c r="H71">
        <f t="shared" si="2"/>
        <v>61.971957406779673</v>
      </c>
      <c r="I71">
        <f t="shared" si="3"/>
        <v>0.32804259322032436</v>
      </c>
      <c r="J71">
        <f t="shared" si="4"/>
        <v>2.3580648129027346</v>
      </c>
      <c r="L71">
        <f t="shared" si="5"/>
        <v>2.3581186440677966</v>
      </c>
    </row>
    <row r="72" spans="1:12" x14ac:dyDescent="0.25">
      <c r="A72">
        <v>3420</v>
      </c>
      <c r="B72">
        <v>67.7</v>
      </c>
      <c r="C72">
        <v>62.3</v>
      </c>
      <c r="D72">
        <f t="shared" si="0"/>
        <v>69.034837320458436</v>
      </c>
      <c r="E72">
        <f t="shared" si="1"/>
        <v>236243927.94635421</v>
      </c>
      <c r="H72">
        <f t="shared" si="2"/>
        <v>62.183557406779677</v>
      </c>
      <c r="I72">
        <f t="shared" si="3"/>
        <v>0.11644259322032013</v>
      </c>
      <c r="J72">
        <f t="shared" si="4"/>
        <v>2.3580740939952705</v>
      </c>
      <c r="L72">
        <f t="shared" si="5"/>
        <v>2.3581186440677961</v>
      </c>
    </row>
    <row r="73" spans="1:12" x14ac:dyDescent="0.25">
      <c r="A73">
        <v>3480</v>
      </c>
      <c r="B73">
        <v>67.7</v>
      </c>
      <c r="C73">
        <v>62.3</v>
      </c>
      <c r="D73">
        <f t="shared" si="0"/>
        <v>69.09012530807361</v>
      </c>
      <c r="E73">
        <f t="shared" si="1"/>
        <v>344352163.34645939</v>
      </c>
      <c r="H73">
        <f t="shared" si="2"/>
        <v>62.183557406779677</v>
      </c>
      <c r="I73">
        <f t="shared" si="3"/>
        <v>0.11644259322032013</v>
      </c>
      <c r="J73">
        <f t="shared" si="4"/>
        <v>2.3580817749240617</v>
      </c>
      <c r="L73">
        <f t="shared" si="5"/>
        <v>2.3581186440677957</v>
      </c>
    </row>
    <row r="74" spans="1:12" x14ac:dyDescent="0.25">
      <c r="A74">
        <v>3540</v>
      </c>
      <c r="B74">
        <v>67.8</v>
      </c>
      <c r="C74">
        <v>62.4</v>
      </c>
      <c r="D74">
        <f t="shared" si="0"/>
        <v>69.141418378455796</v>
      </c>
      <c r="E74">
        <f t="shared" si="1"/>
        <v>501932106.4743588</v>
      </c>
      <c r="H74">
        <f t="shared" si="2"/>
        <v>62.289357406779665</v>
      </c>
      <c r="I74">
        <f t="shared" si="3"/>
        <v>0.11064259322033365</v>
      </c>
      <c r="J74">
        <f t="shared" si="4"/>
        <v>2.3580881315751636</v>
      </c>
      <c r="L74">
        <f t="shared" si="5"/>
        <v>2.3581186440677966</v>
      </c>
    </row>
    <row r="75" spans="1:12" x14ac:dyDescent="0.25">
      <c r="A75">
        <v>3600</v>
      </c>
      <c r="B75">
        <v>67.900000000000006</v>
      </c>
      <c r="C75">
        <v>62.5</v>
      </c>
      <c r="D75">
        <f t="shared" si="0"/>
        <v>69.189005190396671</v>
      </c>
      <c r="E75">
        <f t="shared" si="1"/>
        <v>731622641.92978597</v>
      </c>
      <c r="H75">
        <f t="shared" si="2"/>
        <v>62.395157406779681</v>
      </c>
      <c r="I75">
        <f t="shared" si="3"/>
        <v>0.10484259322031875</v>
      </c>
      <c r="J75">
        <f t="shared" si="4"/>
        <v>2.3580933922688025</v>
      </c>
      <c r="L75">
        <f t="shared" si="5"/>
        <v>2.3581186440677961</v>
      </c>
    </row>
    <row r="76" spans="1:12" x14ac:dyDescent="0.25">
      <c r="A76">
        <v>3660</v>
      </c>
      <c r="B76">
        <v>68</v>
      </c>
      <c r="C76">
        <v>62.6</v>
      </c>
      <c r="D76">
        <f t="shared" si="0"/>
        <v>69.233153545209959</v>
      </c>
      <c r="E76">
        <f t="shared" si="1"/>
        <v>1066422496.7246349</v>
      </c>
      <c r="H76">
        <f t="shared" si="2"/>
        <v>62.500957406779669</v>
      </c>
      <c r="I76">
        <f t="shared" si="3"/>
        <v>9.9042593220332265E-2</v>
      </c>
      <c r="J76">
        <f t="shared" si="4"/>
        <v>2.3580977459602539</v>
      </c>
      <c r="L76">
        <f t="shared" si="5"/>
        <v>2.3581186440677957</v>
      </c>
    </row>
    <row r="77" spans="1:12" x14ac:dyDescent="0.25">
      <c r="A77">
        <v>3720</v>
      </c>
      <c r="B77">
        <v>68.2</v>
      </c>
      <c r="C77">
        <v>62.7</v>
      </c>
      <c r="D77">
        <f t="shared" si="0"/>
        <v>69.274111893820105</v>
      </c>
      <c r="E77">
        <f t="shared" si="1"/>
        <v>1554431036.338161</v>
      </c>
      <c r="H77">
        <f t="shared" si="2"/>
        <v>62.712557406779673</v>
      </c>
      <c r="I77">
        <f t="shared" si="3"/>
        <v>-1.2557406779670544E-2</v>
      </c>
      <c r="J77">
        <f t="shared" si="4"/>
        <v>2.358101349026799</v>
      </c>
      <c r="L77">
        <f t="shared" si="5"/>
        <v>2.3581186440677966</v>
      </c>
    </row>
    <row r="78" spans="1:12" x14ac:dyDescent="0.25">
      <c r="A78">
        <v>3780</v>
      </c>
      <c r="B78">
        <v>68.099999999999994</v>
      </c>
      <c r="C78">
        <v>62.8</v>
      </c>
      <c r="D78">
        <f t="shared" si="0"/>
        <v>69.312110734953947</v>
      </c>
      <c r="E78">
        <f t="shared" si="1"/>
        <v>2265758509.5285435</v>
      </c>
      <c r="H78">
        <f t="shared" si="2"/>
        <v>62.606757406779657</v>
      </c>
      <c r="I78">
        <f t="shared" si="3"/>
        <v>0.1932425932203401</v>
      </c>
      <c r="J78">
        <f t="shared" si="4"/>
        <v>2.3581043308845335</v>
      </c>
      <c r="L78">
        <f t="shared" si="5"/>
        <v>2.3581186440677961</v>
      </c>
    </row>
    <row r="79" spans="1:12" x14ac:dyDescent="0.25">
      <c r="A79">
        <v>3840</v>
      </c>
      <c r="B79">
        <v>68.2</v>
      </c>
      <c r="C79">
        <v>62.9</v>
      </c>
      <c r="D79">
        <f t="shared" si="0"/>
        <v>69.347363912303905</v>
      </c>
      <c r="E79">
        <f t="shared" si="1"/>
        <v>3302598509.3288155</v>
      </c>
      <c r="H79">
        <f t="shared" si="2"/>
        <v>62.712557406779673</v>
      </c>
      <c r="I79">
        <f t="shared" si="3"/>
        <v>0.18744259322032519</v>
      </c>
      <c r="J79">
        <f t="shared" si="4"/>
        <v>2.358106798636777</v>
      </c>
      <c r="L79">
        <f t="shared" si="5"/>
        <v>2.3581186440677957</v>
      </c>
    </row>
    <row r="80" spans="1:12" x14ac:dyDescent="0.25">
      <c r="A80">
        <v>3900</v>
      </c>
      <c r="B80">
        <v>68.400000000000006</v>
      </c>
      <c r="C80">
        <v>62.9</v>
      </c>
      <c r="D80">
        <f t="shared" ref="D80:D113" si="6">D$9*(1-EXP(-A80/D$11))+D$10</f>
        <v>69.380069817962706</v>
      </c>
      <c r="E80">
        <f t="shared" ref="E80:E113" si="7">1+E$10*EXP(E$8*A80)+E$11*EXP(E$9/A80)</f>
        <v>4813909720.6955671</v>
      </c>
      <c r="H80">
        <f t="shared" ref="H80:H113" si="8">B80*H$8+H$13*H$9-(L80)*H$10</f>
        <v>62.924157406779678</v>
      </c>
      <c r="I80">
        <f t="shared" ref="I80:I113" si="9">C80-H80</f>
        <v>-2.4157406779679036E-2</v>
      </c>
      <c r="J80">
        <f t="shared" si="4"/>
        <v>2.3581088409210427</v>
      </c>
      <c r="L80">
        <f t="shared" si="5"/>
        <v>2.3581186440677966</v>
      </c>
    </row>
    <row r="81" spans="1:12" x14ac:dyDescent="0.25">
      <c r="A81">
        <v>3960</v>
      </c>
      <c r="B81">
        <v>68.400000000000006</v>
      </c>
      <c r="C81">
        <v>63</v>
      </c>
      <c r="D81">
        <f t="shared" si="6"/>
        <v>69.410412508902127</v>
      </c>
      <c r="E81">
        <f t="shared" si="7"/>
        <v>7016816223.186636</v>
      </c>
      <c r="H81">
        <f t="shared" si="8"/>
        <v>62.924157406779678</v>
      </c>
      <c r="I81">
        <f t="shared" si="9"/>
        <v>7.5842593220322385E-2</v>
      </c>
      <c r="J81">
        <f t="shared" ref="J81:J113" si="10">J$11*(H$11^2/H$12)+J$12*(H$11^2/H$12)+J$13*J80</f>
        <v>2.3581105310927502</v>
      </c>
      <c r="L81">
        <f t="shared" si="5"/>
        <v>2.3581186440677961</v>
      </c>
    </row>
    <row r="82" spans="1:12" x14ac:dyDescent="0.25">
      <c r="A82">
        <v>4020</v>
      </c>
      <c r="B82">
        <v>68.400000000000006</v>
      </c>
      <c r="C82">
        <v>63.1</v>
      </c>
      <c r="D82">
        <f t="shared" si="6"/>
        <v>69.438562742778871</v>
      </c>
      <c r="E82">
        <f t="shared" si="7"/>
        <v>10227800845.16189</v>
      </c>
      <c r="H82">
        <f t="shared" si="8"/>
        <v>62.924157406779678</v>
      </c>
      <c r="I82">
        <f t="shared" si="9"/>
        <v>0.17584259322032381</v>
      </c>
      <c r="J82">
        <f t="shared" si="10"/>
        <v>2.3581119298600268</v>
      </c>
      <c r="L82">
        <f t="shared" ref="L82:L113" si="11">L$9*L$14+L$10*L$14+L$11*L$14-L$12*L81-L$13*L80</f>
        <v>2.3581186440677957</v>
      </c>
    </row>
    <row r="83" spans="1:12" x14ac:dyDescent="0.25">
      <c r="A83">
        <v>4080</v>
      </c>
      <c r="B83">
        <v>68.5</v>
      </c>
      <c r="C83">
        <v>63.1</v>
      </c>
      <c r="D83">
        <f t="shared" si="6"/>
        <v>69.46467893889664</v>
      </c>
      <c r="E83">
        <f t="shared" si="7"/>
        <v>14908172994.82073</v>
      </c>
      <c r="H83">
        <f t="shared" si="8"/>
        <v>63.029957406779666</v>
      </c>
      <c r="I83">
        <f t="shared" si="9"/>
        <v>7.0042593220335903E-2</v>
      </c>
      <c r="J83">
        <f t="shared" si="10"/>
        <v>2.3581130874642424</v>
      </c>
      <c r="L83">
        <f t="shared" si="11"/>
        <v>2.3581186440677966</v>
      </c>
    </row>
    <row r="84" spans="1:12" x14ac:dyDescent="0.25">
      <c r="A84">
        <v>4140</v>
      </c>
      <c r="B84">
        <v>68.599999999999994</v>
      </c>
      <c r="C84">
        <v>63.2</v>
      </c>
      <c r="D84">
        <f t="shared" si="6"/>
        <v>69.488908069732574</v>
      </c>
      <c r="E84">
        <f t="shared" si="7"/>
        <v>21730343150.785725</v>
      </c>
      <c r="H84">
        <f t="shared" si="8"/>
        <v>63.135757406779668</v>
      </c>
      <c r="I84">
        <f t="shared" si="9"/>
        <v>6.4242593220335209E-2</v>
      </c>
      <c r="J84">
        <f t="shared" si="10"/>
        <v>2.3581140454845957</v>
      </c>
      <c r="L84">
        <f t="shared" si="11"/>
        <v>2.3581186440677961</v>
      </c>
    </row>
    <row r="85" spans="1:12" x14ac:dyDescent="0.25">
      <c r="A85">
        <v>4200</v>
      </c>
      <c r="B85">
        <v>68.7</v>
      </c>
      <c r="C85">
        <v>63.2</v>
      </c>
      <c r="D85">
        <f t="shared" si="6"/>
        <v>69.511386488045019</v>
      </c>
      <c r="E85">
        <f t="shared" si="7"/>
        <v>31674425405.085197</v>
      </c>
      <c r="H85">
        <f t="shared" si="8"/>
        <v>63.24155740677967</v>
      </c>
      <c r="I85">
        <f t="shared" si="9"/>
        <v>-4.1557406779666906E-2</v>
      </c>
      <c r="J85">
        <f t="shared" si="10"/>
        <v>2.3581148383315678</v>
      </c>
      <c r="L85">
        <f t="shared" si="11"/>
        <v>2.3581186440677957</v>
      </c>
    </row>
    <row r="86" spans="1:12" x14ac:dyDescent="0.25">
      <c r="A86">
        <v>4260</v>
      </c>
      <c r="B86">
        <v>68.7</v>
      </c>
      <c r="C86">
        <v>63.3</v>
      </c>
      <c r="D86">
        <f t="shared" si="6"/>
        <v>69.532240694217364</v>
      </c>
      <c r="E86">
        <f t="shared" si="7"/>
        <v>46169046562.227028</v>
      </c>
      <c r="H86">
        <f t="shared" si="8"/>
        <v>63.24155740677967</v>
      </c>
      <c r="I86">
        <f t="shared" si="9"/>
        <v>5.844259322032741E-2</v>
      </c>
      <c r="J86">
        <f t="shared" si="10"/>
        <v>2.3581154944828895</v>
      </c>
      <c r="L86">
        <f t="shared" si="11"/>
        <v>2.3581186440677966</v>
      </c>
    </row>
    <row r="87" spans="1:12" x14ac:dyDescent="0.25">
      <c r="A87">
        <v>4320</v>
      </c>
      <c r="B87">
        <v>68.8</v>
      </c>
      <c r="C87">
        <v>63.3</v>
      </c>
      <c r="D87">
        <f t="shared" si="6"/>
        <v>69.551588048156304</v>
      </c>
      <c r="E87">
        <f t="shared" si="7"/>
        <v>67296591278.405144</v>
      </c>
      <c r="H87">
        <f t="shared" si="8"/>
        <v>63.347357406779672</v>
      </c>
      <c r="I87">
        <f t="shared" si="9"/>
        <v>-4.7357406779674704E-2</v>
      </c>
      <c r="J87">
        <f t="shared" si="10"/>
        <v>2.3581160375064139</v>
      </c>
      <c r="L87">
        <f t="shared" si="11"/>
        <v>2.3581186440677961</v>
      </c>
    </row>
    <row r="88" spans="1:12" x14ac:dyDescent="0.25">
      <c r="A88">
        <v>4380</v>
      </c>
      <c r="B88">
        <v>68.8</v>
      </c>
      <c r="C88">
        <v>63.4</v>
      </c>
      <c r="D88">
        <f t="shared" si="6"/>
        <v>69.569537429750852</v>
      </c>
      <c r="E88">
        <f t="shared" si="7"/>
        <v>98092369994.854553</v>
      </c>
      <c r="H88">
        <f t="shared" si="8"/>
        <v>63.347357406779672</v>
      </c>
      <c r="I88">
        <f t="shared" si="9"/>
        <v>5.2642593220326717E-2</v>
      </c>
      <c r="J88">
        <f t="shared" si="10"/>
        <v>2.3581164869066331</v>
      </c>
      <c r="L88">
        <f t="shared" si="11"/>
        <v>2.3581186440677957</v>
      </c>
    </row>
    <row r="89" spans="1:12" x14ac:dyDescent="0.25">
      <c r="A89">
        <v>4440</v>
      </c>
      <c r="B89">
        <v>68.900000000000006</v>
      </c>
      <c r="C89">
        <v>63.4</v>
      </c>
      <c r="D89">
        <f t="shared" si="6"/>
        <v>69.586189851608808</v>
      </c>
      <c r="E89">
        <f t="shared" si="7"/>
        <v>142980689934.19467</v>
      </c>
      <c r="H89">
        <f t="shared" si="8"/>
        <v>63.453157406779674</v>
      </c>
      <c r="I89">
        <f t="shared" si="9"/>
        <v>-5.3157406779675398E-2</v>
      </c>
      <c r="J89">
        <f t="shared" si="10"/>
        <v>2.3581168588252486</v>
      </c>
      <c r="L89">
        <f t="shared" si="11"/>
        <v>2.3581186440677966</v>
      </c>
    </row>
    <row r="90" spans="1:12" x14ac:dyDescent="0.25">
      <c r="A90">
        <v>4500</v>
      </c>
      <c r="B90">
        <v>68.900000000000006</v>
      </c>
      <c r="C90">
        <v>63.5</v>
      </c>
      <c r="D90">
        <f t="shared" si="6"/>
        <v>69.601639027519141</v>
      </c>
      <c r="E90">
        <f t="shared" si="7"/>
        <v>208410477747.94788</v>
      </c>
      <c r="H90">
        <f t="shared" si="8"/>
        <v>63.453157406779674</v>
      </c>
      <c r="I90">
        <f t="shared" si="9"/>
        <v>4.6842593220326023E-2</v>
      </c>
      <c r="J90">
        <f t="shared" si="10"/>
        <v>2.3581171666209513</v>
      </c>
      <c r="L90">
        <f t="shared" si="11"/>
        <v>2.3581186440677961</v>
      </c>
    </row>
    <row r="91" spans="1:12" x14ac:dyDescent="0.25">
      <c r="A91">
        <v>4560</v>
      </c>
      <c r="B91">
        <v>69</v>
      </c>
      <c r="C91">
        <v>63.5</v>
      </c>
      <c r="D91">
        <f t="shared" si="6"/>
        <v>69.615971899839082</v>
      </c>
      <c r="E91">
        <f t="shared" si="7"/>
        <v>303781771196.62012</v>
      </c>
      <c r="H91">
        <f t="shared" si="8"/>
        <v>63.558957406779676</v>
      </c>
      <c r="I91">
        <f t="shared" si="9"/>
        <v>-5.8957406779676091E-2</v>
      </c>
      <c r="J91">
        <f t="shared" si="10"/>
        <v>2.3581174213492462</v>
      </c>
      <c r="L91">
        <f t="shared" si="11"/>
        <v>2.3581186440677957</v>
      </c>
    </row>
    <row r="92" spans="1:12" x14ac:dyDescent="0.25">
      <c r="A92">
        <v>4620</v>
      </c>
      <c r="B92">
        <v>69.099999999999994</v>
      </c>
      <c r="C92">
        <v>63.6</v>
      </c>
      <c r="D92">
        <f t="shared" si="6"/>
        <v>69.629269128774283</v>
      </c>
      <c r="E92">
        <f t="shared" si="7"/>
        <v>442796185242.46411</v>
      </c>
      <c r="H92">
        <f t="shared" si="8"/>
        <v>63.664757406779664</v>
      </c>
      <c r="I92">
        <f t="shared" si="9"/>
        <v>-6.4757406779662574E-2</v>
      </c>
      <c r="J92">
        <f t="shared" si="10"/>
        <v>2.3581176321595452</v>
      </c>
      <c r="L92">
        <f t="shared" si="11"/>
        <v>2.3581186440677966</v>
      </c>
    </row>
    <row r="93" spans="1:12" x14ac:dyDescent="0.25">
      <c r="A93">
        <v>4680</v>
      </c>
      <c r="B93">
        <v>69</v>
      </c>
      <c r="C93">
        <v>63.6</v>
      </c>
      <c r="D93">
        <f t="shared" si="6"/>
        <v>69.641605546305144</v>
      </c>
      <c r="E93">
        <f t="shared" si="7"/>
        <v>645425368655.07947</v>
      </c>
      <c r="H93">
        <f t="shared" si="8"/>
        <v>63.558957406779676</v>
      </c>
      <c r="I93">
        <f t="shared" si="9"/>
        <v>4.104259322032533E-2</v>
      </c>
      <c r="J93">
        <f t="shared" si="10"/>
        <v>2.3581178066238002</v>
      </c>
      <c r="L93">
        <f t="shared" si="11"/>
        <v>2.3581186440677961</v>
      </c>
    </row>
    <row r="94" spans="1:12" x14ac:dyDescent="0.25">
      <c r="A94">
        <v>4740</v>
      </c>
      <c r="B94">
        <v>69.2</v>
      </c>
      <c r="C94">
        <v>63.7</v>
      </c>
      <c r="D94">
        <f t="shared" si="6"/>
        <v>69.653050577314033</v>
      </c>
      <c r="E94">
        <f t="shared" si="7"/>
        <v>940780251472.6488</v>
      </c>
      <c r="H94">
        <f t="shared" si="8"/>
        <v>63.770557406779666</v>
      </c>
      <c r="I94">
        <f t="shared" si="9"/>
        <v>-7.0557406779663268E-2</v>
      </c>
      <c r="J94">
        <f t="shared" si="10"/>
        <v>2.3581179510084742</v>
      </c>
      <c r="L94">
        <f t="shared" si="11"/>
        <v>2.3581186440677957</v>
      </c>
    </row>
    <row r="95" spans="1:12" x14ac:dyDescent="0.25">
      <c r="A95">
        <v>4800</v>
      </c>
      <c r="B95">
        <v>69.2</v>
      </c>
      <c r="C95">
        <v>63.8</v>
      </c>
      <c r="D95">
        <f t="shared" si="6"/>
        <v>69.663668630283354</v>
      </c>
      <c r="E95">
        <f t="shared" si="7"/>
        <v>1371293296706.3345</v>
      </c>
      <c r="H95">
        <f t="shared" si="8"/>
        <v>63.770557406779666</v>
      </c>
      <c r="I95">
        <f t="shared" si="9"/>
        <v>2.9442593220331048E-2</v>
      </c>
      <c r="J95">
        <f t="shared" si="10"/>
        <v>2.3581180704996219</v>
      </c>
      <c r="L95">
        <f t="shared" si="11"/>
        <v>2.3581186440677966</v>
      </c>
    </row>
    <row r="96" spans="1:12" x14ac:dyDescent="0.25">
      <c r="A96">
        <v>4860</v>
      </c>
      <c r="B96">
        <v>69.2</v>
      </c>
      <c r="C96">
        <v>63.8</v>
      </c>
      <c r="D96">
        <f t="shared" si="6"/>
        <v>69.673519459763128</v>
      </c>
      <c r="E96">
        <f t="shared" si="7"/>
        <v>1998814603780.3833</v>
      </c>
      <c r="H96">
        <f t="shared" si="8"/>
        <v>63.770557406779666</v>
      </c>
      <c r="I96">
        <f t="shared" si="9"/>
        <v>2.9442593220331048E-2</v>
      </c>
      <c r="J96">
        <f t="shared" si="10"/>
        <v>2.3581181693891646</v>
      </c>
      <c r="L96">
        <f t="shared" si="11"/>
        <v>2.3581186440677961</v>
      </c>
    </row>
    <row r="97" spans="1:12" x14ac:dyDescent="0.25">
      <c r="A97">
        <v>4920</v>
      </c>
      <c r="B97">
        <v>69.400000000000006</v>
      </c>
      <c r="C97">
        <v>63.9</v>
      </c>
      <c r="D97">
        <f t="shared" si="6"/>
        <v>69.682658502647925</v>
      </c>
      <c r="E97">
        <f t="shared" si="7"/>
        <v>2913497666678.4351</v>
      </c>
      <c r="H97">
        <f t="shared" si="8"/>
        <v>63.98215740677967</v>
      </c>
      <c r="I97">
        <f t="shared" si="9"/>
        <v>-8.215740677967176E-2</v>
      </c>
      <c r="J97">
        <f t="shared" si="10"/>
        <v>2.3581182512290488</v>
      </c>
      <c r="L97">
        <f t="shared" si="11"/>
        <v>2.3581186440677957</v>
      </c>
    </row>
    <row r="98" spans="1:12" x14ac:dyDescent="0.25">
      <c r="A98">
        <v>4980</v>
      </c>
      <c r="B98">
        <v>69.400000000000006</v>
      </c>
      <c r="C98">
        <v>63.9</v>
      </c>
      <c r="D98">
        <f t="shared" si="6"/>
        <v>69.691137190155573</v>
      </c>
      <c r="E98">
        <f t="shared" si="7"/>
        <v>4246751368379.1846</v>
      </c>
      <c r="H98">
        <f t="shared" si="8"/>
        <v>63.98215740677967</v>
      </c>
      <c r="I98">
        <f t="shared" si="9"/>
        <v>-8.215740677967176E-2</v>
      </c>
      <c r="J98">
        <f t="shared" si="10"/>
        <v>2.3581183189588253</v>
      </c>
      <c r="L98">
        <f t="shared" si="11"/>
        <v>2.3581186440677966</v>
      </c>
    </row>
    <row r="99" spans="1:12" x14ac:dyDescent="0.25">
      <c r="A99">
        <v>5040</v>
      </c>
      <c r="B99">
        <v>69.400000000000006</v>
      </c>
      <c r="C99">
        <v>63.9</v>
      </c>
      <c r="D99">
        <f t="shared" si="6"/>
        <v>69.699003237263412</v>
      </c>
      <c r="E99">
        <f t="shared" si="7"/>
        <v>6190118973182.9414</v>
      </c>
      <c r="H99">
        <f t="shared" si="8"/>
        <v>63.98215740677967</v>
      </c>
      <c r="I99">
        <f t="shared" si="9"/>
        <v>-8.215740677967176E-2</v>
      </c>
      <c r="J99">
        <f t="shared" si="10"/>
        <v>2.3581183750112338</v>
      </c>
      <c r="L99">
        <f t="shared" si="11"/>
        <v>2.3581186440677961</v>
      </c>
    </row>
    <row r="100" spans="1:12" x14ac:dyDescent="0.25">
      <c r="A100">
        <v>5100</v>
      </c>
      <c r="B100">
        <v>69.5</v>
      </c>
      <c r="C100">
        <v>64</v>
      </c>
      <c r="D100">
        <f t="shared" si="6"/>
        <v>69.706300911230855</v>
      </c>
      <c r="E100">
        <f t="shared" si="7"/>
        <v>9022796386778.7285</v>
      </c>
      <c r="H100">
        <f t="shared" si="8"/>
        <v>64.08795740677968</v>
      </c>
      <c r="I100">
        <f t="shared" si="9"/>
        <v>-8.7957406779679559E-2</v>
      </c>
      <c r="J100">
        <f t="shared" si="10"/>
        <v>2.3581184213995825</v>
      </c>
      <c r="L100">
        <f t="shared" si="11"/>
        <v>2.3581186440677957</v>
      </c>
    </row>
    <row r="101" spans="1:12" x14ac:dyDescent="0.25">
      <c r="A101">
        <v>5160</v>
      </c>
      <c r="B101">
        <v>69.5</v>
      </c>
      <c r="C101">
        <v>64</v>
      </c>
      <c r="D101">
        <f t="shared" si="6"/>
        <v>69.713071280719518</v>
      </c>
      <c r="E101">
        <f t="shared" si="7"/>
        <v>13151743123186.889</v>
      </c>
      <c r="H101">
        <f t="shared" si="8"/>
        <v>64.087957406779665</v>
      </c>
      <c r="I101">
        <f t="shared" si="9"/>
        <v>-8.7957406779665348E-2</v>
      </c>
      <c r="J101">
        <f t="shared" si="10"/>
        <v>2.3581184597900631</v>
      </c>
      <c r="L101">
        <f t="shared" si="11"/>
        <v>2.3581186440677966</v>
      </c>
    </row>
    <row r="102" spans="1:12" x14ac:dyDescent="0.25">
      <c r="A102">
        <v>5220</v>
      </c>
      <c r="B102">
        <v>69.599999999999994</v>
      </c>
      <c r="C102">
        <v>64.099999999999994</v>
      </c>
      <c r="D102">
        <f t="shared" si="6"/>
        <v>69.719352446912637</v>
      </c>
      <c r="E102">
        <f t="shared" si="7"/>
        <v>19170148561896.609</v>
      </c>
      <c r="H102">
        <f t="shared" si="8"/>
        <v>64.193757406779667</v>
      </c>
      <c r="I102">
        <f t="shared" si="9"/>
        <v>-9.3757406779673147E-2</v>
      </c>
      <c r="J102">
        <f t="shared" si="10"/>
        <v>2.3581184915615969</v>
      </c>
      <c r="L102">
        <f t="shared" si="11"/>
        <v>2.3581186440677961</v>
      </c>
    </row>
    <row r="103" spans="1:12" x14ac:dyDescent="0.25">
      <c r="A103">
        <v>5280</v>
      </c>
      <c r="B103">
        <v>69.599999999999994</v>
      </c>
      <c r="C103">
        <v>64.099999999999994</v>
      </c>
      <c r="D103">
        <f t="shared" si="6"/>
        <v>69.725179757934868</v>
      </c>
      <c r="E103">
        <f t="shared" si="7"/>
        <v>27942653110163.457</v>
      </c>
      <c r="H103">
        <f t="shared" si="8"/>
        <v>64.193757406779667</v>
      </c>
      <c r="I103">
        <f t="shared" si="9"/>
        <v>-9.3757406779673147E-2</v>
      </c>
      <c r="J103">
        <f t="shared" si="10"/>
        <v>2.3581185178553645</v>
      </c>
      <c r="L103">
        <f t="shared" si="11"/>
        <v>2.3581186440677957</v>
      </c>
    </row>
    <row r="104" spans="1:12" x14ac:dyDescent="0.25">
      <c r="A104">
        <v>5340</v>
      </c>
      <c r="B104">
        <v>69.599999999999994</v>
      </c>
      <c r="C104">
        <v>64.099999999999994</v>
      </c>
      <c r="D104">
        <f t="shared" si="6"/>
        <v>69.730586007778541</v>
      </c>
      <c r="E104">
        <f t="shared" si="7"/>
        <v>40729567656395.812</v>
      </c>
      <c r="H104">
        <f t="shared" si="8"/>
        <v>64.193757406779653</v>
      </c>
      <c r="I104">
        <f t="shared" si="9"/>
        <v>-9.3757406779658936E-2</v>
      </c>
      <c r="J104">
        <f t="shared" si="10"/>
        <v>2.3581185396157935</v>
      </c>
      <c r="L104">
        <f t="shared" si="11"/>
        <v>2.3581186440677966</v>
      </c>
    </row>
    <row r="105" spans="1:12" x14ac:dyDescent="0.25">
      <c r="A105">
        <v>5400</v>
      </c>
      <c r="B105">
        <v>69.7</v>
      </c>
      <c r="C105">
        <v>64.2</v>
      </c>
      <c r="D105">
        <f t="shared" si="6"/>
        <v>69.735601620856485</v>
      </c>
      <c r="E105">
        <f t="shared" si="7"/>
        <v>59367937430162.219</v>
      </c>
      <c r="H105">
        <f t="shared" si="8"/>
        <v>64.299557406779684</v>
      </c>
      <c r="I105">
        <f t="shared" si="9"/>
        <v>-9.9557406779680946E-2</v>
      </c>
      <c r="J105">
        <f t="shared" si="10"/>
        <v>2.3581185576244823</v>
      </c>
      <c r="L105">
        <f t="shared" si="11"/>
        <v>2.3581186440677961</v>
      </c>
    </row>
    <row r="106" spans="1:12" x14ac:dyDescent="0.25">
      <c r="A106">
        <v>5460</v>
      </c>
      <c r="B106">
        <v>69.7</v>
      </c>
      <c r="C106">
        <v>64.3</v>
      </c>
      <c r="D106">
        <f t="shared" si="6"/>
        <v>69.740254823219487</v>
      </c>
      <c r="E106">
        <f t="shared" si="7"/>
        <v>86535462994491.562</v>
      </c>
      <c r="H106">
        <f t="shared" si="8"/>
        <v>64.299557406779684</v>
      </c>
      <c r="I106">
        <f t="shared" si="9"/>
        <v>4.4259322031336978E-4</v>
      </c>
      <c r="J106">
        <f t="shared" si="10"/>
        <v>2.3581185725282725</v>
      </c>
      <c r="L106">
        <f t="shared" si="11"/>
        <v>2.3581186440677957</v>
      </c>
    </row>
    <row r="107" spans="1:12" x14ac:dyDescent="0.25">
      <c r="A107">
        <v>5520</v>
      </c>
      <c r="B107">
        <v>69.8</v>
      </c>
      <c r="C107">
        <v>64.3</v>
      </c>
      <c r="D107">
        <f t="shared" si="6"/>
        <v>69.74457180140233</v>
      </c>
      <c r="E107">
        <f t="shared" si="7"/>
        <v>126135194851260.67</v>
      </c>
      <c r="H107">
        <f t="shared" si="8"/>
        <v>64.405357406779657</v>
      </c>
      <c r="I107">
        <f t="shared" si="9"/>
        <v>-0.10535740677966032</v>
      </c>
      <c r="J107">
        <f t="shared" si="10"/>
        <v>2.3581185848624835</v>
      </c>
      <c r="L107">
        <f t="shared" si="11"/>
        <v>2.3581186440677966</v>
      </c>
    </row>
    <row r="108" spans="1:12" x14ac:dyDescent="0.25">
      <c r="A108">
        <v>5580</v>
      </c>
      <c r="B108">
        <v>69.8</v>
      </c>
      <c r="C108">
        <v>64.400000000000006</v>
      </c>
      <c r="D108">
        <f t="shared" si="6"/>
        <v>69.748576849792087</v>
      </c>
      <c r="E108">
        <f t="shared" si="7"/>
        <v>183856269205821.06</v>
      </c>
      <c r="H108">
        <f t="shared" si="8"/>
        <v>64.405357406779672</v>
      </c>
      <c r="I108">
        <f t="shared" si="9"/>
        <v>-5.3574067796660074E-3</v>
      </c>
      <c r="J108">
        <f t="shared" si="10"/>
        <v>2.3581185950701391</v>
      </c>
      <c r="L108">
        <f t="shared" si="11"/>
        <v>2.3581186440677961</v>
      </c>
    </row>
    <row r="109" spans="1:12" x14ac:dyDescent="0.25">
      <c r="A109">
        <v>5640</v>
      </c>
      <c r="B109">
        <v>69.900000000000006</v>
      </c>
      <c r="C109">
        <v>64.400000000000006</v>
      </c>
      <c r="D109">
        <f t="shared" si="6"/>
        <v>69.752292507348116</v>
      </c>
      <c r="E109">
        <f t="shared" si="7"/>
        <v>267991243571185.25</v>
      </c>
      <c r="H109">
        <f t="shared" si="8"/>
        <v>64.511157406779688</v>
      </c>
      <c r="I109">
        <f t="shared" si="9"/>
        <v>-0.11115740677968233</v>
      </c>
      <c r="J109">
        <f t="shared" si="10"/>
        <v>2.3581186035178812</v>
      </c>
      <c r="L109">
        <f t="shared" si="11"/>
        <v>2.3581186440677957</v>
      </c>
    </row>
    <row r="110" spans="1:12" x14ac:dyDescent="0.25">
      <c r="A110">
        <v>5700</v>
      </c>
      <c r="B110">
        <v>69.900000000000006</v>
      </c>
      <c r="C110">
        <v>64.400000000000006</v>
      </c>
      <c r="D110">
        <f t="shared" si="6"/>
        <v>69.755739684443142</v>
      </c>
      <c r="E110">
        <f t="shared" si="7"/>
        <v>390627455572001.62</v>
      </c>
      <c r="H110">
        <f t="shared" si="8"/>
        <v>64.511157406779674</v>
      </c>
      <c r="I110">
        <f t="shared" si="9"/>
        <v>-0.11115740677966812</v>
      </c>
      <c r="J110">
        <f t="shared" si="10"/>
        <v>2.3581186105091381</v>
      </c>
      <c r="L110">
        <f t="shared" si="11"/>
        <v>2.3581186440677966</v>
      </c>
    </row>
    <row r="111" spans="1:12" x14ac:dyDescent="0.25">
      <c r="A111">
        <v>5760</v>
      </c>
      <c r="B111">
        <v>70</v>
      </c>
      <c r="C111">
        <v>64.5</v>
      </c>
      <c r="D111">
        <f t="shared" si="6"/>
        <v>69.758937780539284</v>
      </c>
      <c r="E111">
        <f t="shared" si="7"/>
        <v>569383562736162.37</v>
      </c>
      <c r="H111">
        <f t="shared" si="8"/>
        <v>64.616957406779676</v>
      </c>
      <c r="I111">
        <f t="shared" si="9"/>
        <v>-0.11695740677967592</v>
      </c>
      <c r="J111">
        <f t="shared" si="10"/>
        <v>2.3581186162950245</v>
      </c>
      <c r="L111">
        <f t="shared" si="11"/>
        <v>2.3581186440677961</v>
      </c>
    </row>
    <row r="112" spans="1:12" x14ac:dyDescent="0.25">
      <c r="A112">
        <v>5820</v>
      </c>
      <c r="B112">
        <v>70</v>
      </c>
      <c r="C112">
        <v>64.5</v>
      </c>
      <c r="D112">
        <f t="shared" si="6"/>
        <v>69.761904793361126</v>
      </c>
      <c r="E112">
        <f t="shared" si="7"/>
        <v>829940745049257.87</v>
      </c>
      <c r="H112">
        <f t="shared" si="8"/>
        <v>64.616957406779676</v>
      </c>
      <c r="I112">
        <f t="shared" si="9"/>
        <v>-0.11695740677967592</v>
      </c>
      <c r="J112">
        <f t="shared" si="10"/>
        <v>2.3581186210833596</v>
      </c>
      <c r="L112">
        <f t="shared" si="11"/>
        <v>2.3581186440677957</v>
      </c>
    </row>
    <row r="113" spans="1:12" x14ac:dyDescent="0.25">
      <c r="A113">
        <v>5880</v>
      </c>
      <c r="B113">
        <v>69.900000000000006</v>
      </c>
      <c r="C113">
        <v>64.5</v>
      </c>
      <c r="D113">
        <f t="shared" si="6"/>
        <v>69.764657420180441</v>
      </c>
      <c r="E113">
        <f t="shared" si="7"/>
        <v>1209732218090207.2</v>
      </c>
      <c r="H113">
        <f t="shared" si="8"/>
        <v>64.511157406779674</v>
      </c>
      <c r="I113">
        <f t="shared" si="9"/>
        <v>-1.1157406779673806E-2</v>
      </c>
      <c r="J113">
        <f t="shared" si="10"/>
        <v>2.3581186250461323</v>
      </c>
      <c r="L113">
        <f t="shared" si="11"/>
        <v>2.3581186440677966</v>
      </c>
    </row>
    <row r="114" spans="1:12" x14ac:dyDescent="0.25">
      <c r="C114">
        <v>64.5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C124"/>
  <sheetViews>
    <sheetView topLeftCell="A3" workbookViewId="0">
      <selection activeCell="A94" sqref="A94:A118"/>
    </sheetView>
  </sheetViews>
  <sheetFormatPr defaultRowHeight="15" x14ac:dyDescent="0.25"/>
  <sheetData>
    <row r="10" spans="1:3" x14ac:dyDescent="0.25">
      <c r="A10">
        <v>0</v>
      </c>
      <c r="B10">
        <v>68.900000000000006</v>
      </c>
      <c r="C10">
        <v>64.5</v>
      </c>
    </row>
    <row r="11" spans="1:3" x14ac:dyDescent="0.25">
      <c r="A11">
        <v>60</v>
      </c>
      <c r="B11">
        <v>61.7</v>
      </c>
      <c r="C11">
        <v>63.1</v>
      </c>
    </row>
    <row r="12" spans="1:3" x14ac:dyDescent="0.25">
      <c r="A12">
        <v>120</v>
      </c>
      <c r="B12">
        <v>57.8</v>
      </c>
      <c r="C12">
        <v>58.8</v>
      </c>
    </row>
    <row r="13" spans="1:3" x14ac:dyDescent="0.25">
      <c r="A13">
        <v>180</v>
      </c>
      <c r="B13">
        <v>54.4</v>
      </c>
      <c r="C13">
        <v>55.3</v>
      </c>
    </row>
    <row r="14" spans="1:3" x14ac:dyDescent="0.25">
      <c r="A14">
        <v>240</v>
      </c>
      <c r="B14">
        <v>51.6</v>
      </c>
      <c r="C14">
        <v>52.3</v>
      </c>
    </row>
    <row r="15" spans="1:3" x14ac:dyDescent="0.25">
      <c r="A15">
        <v>300</v>
      </c>
      <c r="B15">
        <v>49</v>
      </c>
      <c r="C15">
        <v>49.6</v>
      </c>
    </row>
    <row r="16" spans="1:3" x14ac:dyDescent="0.25">
      <c r="A16">
        <v>360</v>
      </c>
      <c r="B16">
        <v>46.7</v>
      </c>
      <c r="C16">
        <v>47.2</v>
      </c>
    </row>
    <row r="17" spans="1:3" x14ac:dyDescent="0.25">
      <c r="A17">
        <v>420</v>
      </c>
      <c r="B17">
        <v>44.6</v>
      </c>
      <c r="C17">
        <v>45.1</v>
      </c>
    </row>
    <row r="18" spans="1:3" x14ac:dyDescent="0.25">
      <c r="A18">
        <v>480</v>
      </c>
      <c r="B18">
        <v>42.8</v>
      </c>
      <c r="C18">
        <v>43.2</v>
      </c>
    </row>
    <row r="19" spans="1:3" x14ac:dyDescent="0.25">
      <c r="A19">
        <v>540</v>
      </c>
      <c r="B19">
        <v>41.1</v>
      </c>
      <c r="C19">
        <v>41.6</v>
      </c>
    </row>
    <row r="20" spans="1:3" x14ac:dyDescent="0.25">
      <c r="A20">
        <v>600</v>
      </c>
      <c r="B20">
        <v>39.5</v>
      </c>
      <c r="C20">
        <v>40</v>
      </c>
    </row>
    <row r="21" spans="1:3" x14ac:dyDescent="0.25">
      <c r="A21">
        <v>660</v>
      </c>
      <c r="B21">
        <v>38.1</v>
      </c>
      <c r="C21">
        <v>38.6</v>
      </c>
    </row>
    <row r="22" spans="1:3" x14ac:dyDescent="0.25">
      <c r="A22">
        <v>720</v>
      </c>
      <c r="B22">
        <v>36.9</v>
      </c>
      <c r="C22">
        <v>37.299999999999997</v>
      </c>
    </row>
    <row r="23" spans="1:3" x14ac:dyDescent="0.25">
      <c r="A23">
        <v>780</v>
      </c>
      <c r="B23">
        <v>35.700000000000003</v>
      </c>
      <c r="C23">
        <v>36.200000000000003</v>
      </c>
    </row>
    <row r="24" spans="1:3" x14ac:dyDescent="0.25">
      <c r="A24">
        <v>840</v>
      </c>
      <c r="B24">
        <v>34.6</v>
      </c>
      <c r="C24">
        <v>35.1</v>
      </c>
    </row>
    <row r="25" spans="1:3" x14ac:dyDescent="0.25">
      <c r="A25">
        <v>900</v>
      </c>
      <c r="B25">
        <v>33.5</v>
      </c>
      <c r="C25">
        <v>34.1</v>
      </c>
    </row>
    <row r="26" spans="1:3" x14ac:dyDescent="0.25">
      <c r="A26">
        <v>960</v>
      </c>
      <c r="B26">
        <v>32.5</v>
      </c>
      <c r="C26">
        <v>33.1</v>
      </c>
    </row>
    <row r="27" spans="1:3" x14ac:dyDescent="0.25">
      <c r="A27">
        <v>1020</v>
      </c>
      <c r="B27">
        <v>31.7</v>
      </c>
      <c r="C27">
        <v>32.299999999999997</v>
      </c>
    </row>
    <row r="28" spans="1:3" x14ac:dyDescent="0.25">
      <c r="A28">
        <v>1080</v>
      </c>
      <c r="B28">
        <v>30.9</v>
      </c>
      <c r="C28">
        <v>31.5</v>
      </c>
    </row>
    <row r="29" spans="1:3" x14ac:dyDescent="0.25">
      <c r="A29">
        <v>1140</v>
      </c>
      <c r="B29">
        <v>30.1</v>
      </c>
      <c r="C29">
        <v>30.7</v>
      </c>
    </row>
    <row r="30" spans="1:3" x14ac:dyDescent="0.25">
      <c r="A30">
        <v>1200</v>
      </c>
      <c r="B30">
        <v>29.3</v>
      </c>
      <c r="C30">
        <v>30</v>
      </c>
    </row>
    <row r="31" spans="1:3" x14ac:dyDescent="0.25">
      <c r="A31">
        <v>1260</v>
      </c>
      <c r="B31">
        <v>28.7</v>
      </c>
      <c r="C31">
        <v>29.4</v>
      </c>
    </row>
    <row r="32" spans="1:3" x14ac:dyDescent="0.25">
      <c r="A32">
        <v>1320</v>
      </c>
      <c r="B32">
        <v>28.1</v>
      </c>
      <c r="C32">
        <v>28.8</v>
      </c>
    </row>
    <row r="33" spans="1:3" x14ac:dyDescent="0.25">
      <c r="A33">
        <v>1380</v>
      </c>
      <c r="B33">
        <v>27.4</v>
      </c>
      <c r="C33">
        <v>28.2</v>
      </c>
    </row>
    <row r="34" spans="1:3" x14ac:dyDescent="0.25">
      <c r="A34">
        <v>1440</v>
      </c>
      <c r="B34">
        <v>26.9</v>
      </c>
      <c r="C34">
        <v>27.7</v>
      </c>
    </row>
    <row r="35" spans="1:3" x14ac:dyDescent="0.25">
      <c r="A35">
        <v>1500</v>
      </c>
      <c r="B35">
        <v>26.4</v>
      </c>
      <c r="C35">
        <v>27.1</v>
      </c>
    </row>
    <row r="36" spans="1:3" x14ac:dyDescent="0.25">
      <c r="A36">
        <v>1560</v>
      </c>
      <c r="B36">
        <v>25.9</v>
      </c>
      <c r="C36">
        <v>26.6</v>
      </c>
    </row>
    <row r="37" spans="1:3" x14ac:dyDescent="0.25">
      <c r="A37">
        <v>1620</v>
      </c>
      <c r="B37">
        <v>25.4</v>
      </c>
      <c r="C37">
        <v>26.2</v>
      </c>
    </row>
    <row r="38" spans="1:3" x14ac:dyDescent="0.25">
      <c r="A38">
        <v>1680</v>
      </c>
      <c r="B38">
        <v>24.9</v>
      </c>
      <c r="C38">
        <v>25.8</v>
      </c>
    </row>
    <row r="39" spans="1:3" x14ac:dyDescent="0.25">
      <c r="A39">
        <v>1740</v>
      </c>
      <c r="B39">
        <v>24.6</v>
      </c>
      <c r="C39">
        <v>25.4</v>
      </c>
    </row>
    <row r="40" spans="1:3" x14ac:dyDescent="0.25">
      <c r="A40">
        <v>1800</v>
      </c>
      <c r="B40">
        <v>24.2</v>
      </c>
      <c r="C40">
        <v>25</v>
      </c>
    </row>
    <row r="41" spans="1:3" x14ac:dyDescent="0.25">
      <c r="A41">
        <v>1860</v>
      </c>
      <c r="B41">
        <v>23.8</v>
      </c>
      <c r="C41">
        <v>24.6</v>
      </c>
    </row>
    <row r="42" spans="1:3" x14ac:dyDescent="0.25">
      <c r="A42">
        <v>1920</v>
      </c>
      <c r="B42">
        <v>23.5</v>
      </c>
      <c r="C42">
        <v>24.3</v>
      </c>
    </row>
    <row r="43" spans="1:3" x14ac:dyDescent="0.25">
      <c r="A43">
        <v>1980</v>
      </c>
      <c r="B43">
        <v>23.1</v>
      </c>
      <c r="C43">
        <v>24</v>
      </c>
    </row>
    <row r="44" spans="1:3" x14ac:dyDescent="0.25">
      <c r="A44">
        <v>2040</v>
      </c>
      <c r="B44">
        <v>22.8</v>
      </c>
      <c r="C44">
        <v>23.7</v>
      </c>
    </row>
    <row r="45" spans="1:3" x14ac:dyDescent="0.25">
      <c r="A45">
        <v>2100</v>
      </c>
      <c r="B45">
        <v>22.4</v>
      </c>
      <c r="C45">
        <v>23.4</v>
      </c>
    </row>
    <row r="46" spans="1:3" x14ac:dyDescent="0.25">
      <c r="A46">
        <v>2160</v>
      </c>
      <c r="B46">
        <v>22.1</v>
      </c>
      <c r="C46">
        <v>23.1</v>
      </c>
    </row>
    <row r="47" spans="1:3" x14ac:dyDescent="0.25">
      <c r="A47">
        <v>2220</v>
      </c>
      <c r="B47">
        <v>21.9</v>
      </c>
      <c r="C47">
        <v>22.9</v>
      </c>
    </row>
    <row r="48" spans="1:3" x14ac:dyDescent="0.25">
      <c r="A48">
        <v>2280</v>
      </c>
      <c r="B48">
        <v>21.6</v>
      </c>
      <c r="C48">
        <v>22.6</v>
      </c>
    </row>
    <row r="49" spans="1:3" x14ac:dyDescent="0.25">
      <c r="A49">
        <v>2340</v>
      </c>
      <c r="B49">
        <v>21.4</v>
      </c>
      <c r="C49">
        <v>22.4</v>
      </c>
    </row>
    <row r="50" spans="1:3" x14ac:dyDescent="0.25">
      <c r="A50">
        <v>2400</v>
      </c>
      <c r="B50">
        <v>21.1</v>
      </c>
      <c r="C50">
        <v>22.2</v>
      </c>
    </row>
    <row r="51" spans="1:3" x14ac:dyDescent="0.25">
      <c r="A51">
        <v>2460</v>
      </c>
      <c r="B51">
        <v>20.9</v>
      </c>
      <c r="C51">
        <v>22</v>
      </c>
    </row>
    <row r="52" spans="1:3" x14ac:dyDescent="0.25">
      <c r="A52">
        <v>2520</v>
      </c>
      <c r="B52">
        <v>20.7</v>
      </c>
      <c r="C52">
        <v>21.7</v>
      </c>
    </row>
    <row r="53" spans="1:3" x14ac:dyDescent="0.25">
      <c r="A53">
        <v>2580</v>
      </c>
      <c r="B53">
        <v>20.5</v>
      </c>
      <c r="C53">
        <v>21.6</v>
      </c>
    </row>
    <row r="54" spans="1:3" x14ac:dyDescent="0.25">
      <c r="A54">
        <v>2640</v>
      </c>
      <c r="B54">
        <v>20.3</v>
      </c>
      <c r="C54">
        <v>21.4</v>
      </c>
    </row>
    <row r="55" spans="1:3" x14ac:dyDescent="0.25">
      <c r="A55">
        <v>2700</v>
      </c>
      <c r="B55">
        <v>20.2</v>
      </c>
      <c r="C55">
        <v>21.2</v>
      </c>
    </row>
    <row r="56" spans="1:3" x14ac:dyDescent="0.25">
      <c r="A56">
        <v>2760</v>
      </c>
      <c r="B56">
        <v>19.899999999999999</v>
      </c>
      <c r="C56">
        <v>21</v>
      </c>
    </row>
    <row r="57" spans="1:3" x14ac:dyDescent="0.25">
      <c r="A57">
        <v>2820</v>
      </c>
      <c r="B57">
        <v>19.7</v>
      </c>
      <c r="C57">
        <v>20.9</v>
      </c>
    </row>
    <row r="58" spans="1:3" x14ac:dyDescent="0.25">
      <c r="A58">
        <v>2880</v>
      </c>
      <c r="B58">
        <v>19.600000000000001</v>
      </c>
      <c r="C58">
        <v>20.7</v>
      </c>
    </row>
    <row r="59" spans="1:3" x14ac:dyDescent="0.25">
      <c r="A59">
        <v>2940</v>
      </c>
      <c r="B59">
        <v>19.5</v>
      </c>
      <c r="C59">
        <v>20.6</v>
      </c>
    </row>
    <row r="60" spans="1:3" x14ac:dyDescent="0.25">
      <c r="A60">
        <v>3000</v>
      </c>
      <c r="B60">
        <v>19.3</v>
      </c>
      <c r="C60">
        <v>20.399999999999999</v>
      </c>
    </row>
    <row r="61" spans="1:3" x14ac:dyDescent="0.25">
      <c r="A61">
        <v>3060</v>
      </c>
      <c r="B61">
        <v>19.2</v>
      </c>
      <c r="C61">
        <v>20.2</v>
      </c>
    </row>
    <row r="62" spans="1:3" x14ac:dyDescent="0.25">
      <c r="A62">
        <v>3120</v>
      </c>
      <c r="B62">
        <v>19</v>
      </c>
      <c r="C62">
        <v>20.100000000000001</v>
      </c>
    </row>
    <row r="63" spans="1:3" x14ac:dyDescent="0.25">
      <c r="A63">
        <v>3180</v>
      </c>
      <c r="B63">
        <v>18.899999999999999</v>
      </c>
      <c r="C63">
        <v>20</v>
      </c>
    </row>
    <row r="64" spans="1:3" x14ac:dyDescent="0.25">
      <c r="A64">
        <v>3240</v>
      </c>
      <c r="B64">
        <v>18.8</v>
      </c>
      <c r="C64">
        <v>19.8</v>
      </c>
    </row>
    <row r="65" spans="1:3" x14ac:dyDescent="0.25">
      <c r="A65">
        <v>3300</v>
      </c>
      <c r="B65">
        <v>18.7</v>
      </c>
      <c r="C65">
        <v>19.7</v>
      </c>
    </row>
    <row r="66" spans="1:3" x14ac:dyDescent="0.25">
      <c r="A66">
        <v>3360</v>
      </c>
      <c r="B66">
        <v>18.5</v>
      </c>
      <c r="C66">
        <v>19.600000000000001</v>
      </c>
    </row>
    <row r="67" spans="1:3" x14ac:dyDescent="0.25">
      <c r="A67">
        <v>3420</v>
      </c>
      <c r="B67">
        <v>18.399999999999999</v>
      </c>
      <c r="C67">
        <v>19.5</v>
      </c>
    </row>
    <row r="68" spans="1:3" x14ac:dyDescent="0.25">
      <c r="A68">
        <v>3480</v>
      </c>
      <c r="B68">
        <v>18.3</v>
      </c>
      <c r="C68">
        <v>19.399999999999999</v>
      </c>
    </row>
    <row r="69" spans="1:3" x14ac:dyDescent="0.25">
      <c r="A69">
        <v>3540</v>
      </c>
      <c r="B69">
        <v>18.2</v>
      </c>
      <c r="C69">
        <v>19.3</v>
      </c>
    </row>
    <row r="70" spans="1:3" x14ac:dyDescent="0.25">
      <c r="A70">
        <v>3600</v>
      </c>
      <c r="B70">
        <v>18.100000000000001</v>
      </c>
      <c r="C70">
        <v>19.2</v>
      </c>
    </row>
    <row r="71" spans="1:3" x14ac:dyDescent="0.25">
      <c r="A71">
        <v>3660</v>
      </c>
      <c r="B71">
        <v>18</v>
      </c>
      <c r="C71">
        <v>19.2</v>
      </c>
    </row>
    <row r="72" spans="1:3" x14ac:dyDescent="0.25">
      <c r="A72">
        <v>3720</v>
      </c>
      <c r="B72">
        <v>17.899999999999999</v>
      </c>
      <c r="C72">
        <v>19.100000000000001</v>
      </c>
    </row>
    <row r="73" spans="1:3" x14ac:dyDescent="0.25">
      <c r="A73">
        <v>3780</v>
      </c>
      <c r="B73">
        <v>17.899999999999999</v>
      </c>
      <c r="C73">
        <v>19</v>
      </c>
    </row>
    <row r="74" spans="1:3" x14ac:dyDescent="0.25">
      <c r="A74">
        <v>3840</v>
      </c>
      <c r="B74">
        <v>17.8</v>
      </c>
      <c r="C74">
        <v>18.899999999999999</v>
      </c>
    </row>
    <row r="75" spans="1:3" x14ac:dyDescent="0.25">
      <c r="A75">
        <v>3900</v>
      </c>
      <c r="B75">
        <v>17.7</v>
      </c>
      <c r="C75">
        <v>18.899999999999999</v>
      </c>
    </row>
    <row r="76" spans="1:3" x14ac:dyDescent="0.25">
      <c r="A76">
        <v>3960</v>
      </c>
      <c r="B76">
        <v>17.600000000000001</v>
      </c>
      <c r="C76">
        <v>18.8</v>
      </c>
    </row>
    <row r="77" spans="1:3" x14ac:dyDescent="0.25">
      <c r="A77">
        <v>4020</v>
      </c>
      <c r="B77">
        <v>17.600000000000001</v>
      </c>
      <c r="C77">
        <v>18.7</v>
      </c>
    </row>
    <row r="78" spans="1:3" x14ac:dyDescent="0.25">
      <c r="A78">
        <v>4080</v>
      </c>
      <c r="B78">
        <v>17.5</v>
      </c>
      <c r="C78">
        <v>18.600000000000001</v>
      </c>
    </row>
    <row r="79" spans="1:3" x14ac:dyDescent="0.25">
      <c r="A79">
        <v>4140</v>
      </c>
      <c r="B79">
        <v>17.399999999999999</v>
      </c>
      <c r="C79">
        <v>18.600000000000001</v>
      </c>
    </row>
    <row r="80" spans="1:3" x14ac:dyDescent="0.25">
      <c r="A80">
        <v>4200</v>
      </c>
      <c r="B80">
        <v>17.3</v>
      </c>
      <c r="C80">
        <v>18.5</v>
      </c>
    </row>
    <row r="81" spans="1:3" x14ac:dyDescent="0.25">
      <c r="A81">
        <v>4260</v>
      </c>
      <c r="B81">
        <v>17.3</v>
      </c>
      <c r="C81">
        <v>18.5</v>
      </c>
    </row>
    <row r="82" spans="1:3" x14ac:dyDescent="0.25">
      <c r="A82">
        <v>4320</v>
      </c>
      <c r="B82">
        <v>17.2</v>
      </c>
      <c r="C82">
        <v>18.399999999999999</v>
      </c>
    </row>
    <row r="83" spans="1:3" x14ac:dyDescent="0.25">
      <c r="A83">
        <v>4380</v>
      </c>
      <c r="B83">
        <v>17.100000000000001</v>
      </c>
      <c r="C83">
        <v>18.399999999999999</v>
      </c>
    </row>
    <row r="84" spans="1:3" x14ac:dyDescent="0.25">
      <c r="A84">
        <v>4440</v>
      </c>
      <c r="B84">
        <v>17.2</v>
      </c>
      <c r="C84">
        <v>18.399999999999999</v>
      </c>
    </row>
    <row r="85" spans="1:3" x14ac:dyDescent="0.25">
      <c r="A85">
        <v>4500</v>
      </c>
      <c r="B85">
        <v>17.100000000000001</v>
      </c>
      <c r="C85">
        <v>18.3</v>
      </c>
    </row>
    <row r="86" spans="1:3" x14ac:dyDescent="0.25">
      <c r="A86">
        <v>4560</v>
      </c>
      <c r="B86">
        <v>17</v>
      </c>
      <c r="C86">
        <v>18.2</v>
      </c>
    </row>
    <row r="87" spans="1:3" x14ac:dyDescent="0.25">
      <c r="A87">
        <v>4620</v>
      </c>
      <c r="B87">
        <v>17</v>
      </c>
      <c r="C87">
        <v>18.2</v>
      </c>
    </row>
    <row r="88" spans="1:3" x14ac:dyDescent="0.25">
      <c r="A88">
        <v>4680</v>
      </c>
      <c r="B88">
        <v>16.899999999999999</v>
      </c>
      <c r="C88">
        <v>18.2</v>
      </c>
    </row>
    <row r="89" spans="1:3" x14ac:dyDescent="0.25">
      <c r="A89">
        <v>4740</v>
      </c>
      <c r="B89">
        <v>16.899999999999999</v>
      </c>
      <c r="C89">
        <v>18.100000000000001</v>
      </c>
    </row>
    <row r="90" spans="1:3" x14ac:dyDescent="0.25">
      <c r="A90">
        <v>4800</v>
      </c>
      <c r="B90">
        <v>16.7</v>
      </c>
      <c r="C90">
        <v>18</v>
      </c>
    </row>
    <row r="91" spans="1:3" x14ac:dyDescent="0.25">
      <c r="A91">
        <v>4860</v>
      </c>
      <c r="B91">
        <v>16.7</v>
      </c>
      <c r="C91">
        <v>18</v>
      </c>
    </row>
    <row r="92" spans="1:3" x14ac:dyDescent="0.25">
      <c r="A92">
        <v>4920</v>
      </c>
      <c r="B92">
        <v>16.7</v>
      </c>
      <c r="C92">
        <v>18</v>
      </c>
    </row>
    <row r="93" spans="1:3" x14ac:dyDescent="0.25">
      <c r="A93">
        <v>4980</v>
      </c>
      <c r="B93">
        <v>16.600000000000001</v>
      </c>
      <c r="C93">
        <v>18</v>
      </c>
    </row>
    <row r="94" spans="1:3" x14ac:dyDescent="0.25">
      <c r="A94">
        <v>5040</v>
      </c>
      <c r="B94">
        <v>16.600000000000001</v>
      </c>
      <c r="C94">
        <v>17.899999999999999</v>
      </c>
    </row>
    <row r="95" spans="1:3" x14ac:dyDescent="0.25">
      <c r="A95">
        <v>5100</v>
      </c>
      <c r="B95">
        <v>16.600000000000001</v>
      </c>
      <c r="C95">
        <v>17.899999999999999</v>
      </c>
    </row>
    <row r="96" spans="1:3" x14ac:dyDescent="0.25">
      <c r="A96">
        <v>5160</v>
      </c>
      <c r="B96">
        <v>16.5</v>
      </c>
      <c r="C96">
        <v>17.8</v>
      </c>
    </row>
    <row r="97" spans="1:3" x14ac:dyDescent="0.25">
      <c r="A97">
        <v>5220</v>
      </c>
      <c r="B97">
        <v>16.399999999999999</v>
      </c>
      <c r="C97">
        <v>17.8</v>
      </c>
    </row>
    <row r="98" spans="1:3" x14ac:dyDescent="0.25">
      <c r="A98">
        <v>5280</v>
      </c>
      <c r="B98">
        <v>16.399999999999999</v>
      </c>
      <c r="C98">
        <v>17.8</v>
      </c>
    </row>
    <row r="99" spans="1:3" x14ac:dyDescent="0.25">
      <c r="A99">
        <v>5340</v>
      </c>
      <c r="B99">
        <v>16.3</v>
      </c>
      <c r="C99">
        <v>17.7</v>
      </c>
    </row>
    <row r="100" spans="1:3" x14ac:dyDescent="0.25">
      <c r="A100">
        <v>5400</v>
      </c>
      <c r="B100">
        <v>16.3</v>
      </c>
      <c r="C100">
        <v>17.7</v>
      </c>
    </row>
    <row r="101" spans="1:3" x14ac:dyDescent="0.25">
      <c r="A101">
        <v>5460</v>
      </c>
      <c r="B101">
        <v>16.2</v>
      </c>
      <c r="C101">
        <v>17.7</v>
      </c>
    </row>
    <row r="102" spans="1:3" x14ac:dyDescent="0.25">
      <c r="A102">
        <v>5520</v>
      </c>
      <c r="B102">
        <v>16.2</v>
      </c>
      <c r="C102">
        <v>17.600000000000001</v>
      </c>
    </row>
    <row r="103" spans="1:3" x14ac:dyDescent="0.25">
      <c r="A103">
        <v>5580</v>
      </c>
      <c r="B103">
        <v>16.100000000000001</v>
      </c>
      <c r="C103">
        <v>17.600000000000001</v>
      </c>
    </row>
    <row r="104" spans="1:3" x14ac:dyDescent="0.25">
      <c r="A104">
        <v>5640</v>
      </c>
      <c r="B104">
        <v>16.100000000000001</v>
      </c>
      <c r="C104">
        <v>17.600000000000001</v>
      </c>
    </row>
    <row r="105" spans="1:3" x14ac:dyDescent="0.25">
      <c r="A105">
        <v>5700</v>
      </c>
      <c r="B105">
        <v>16.100000000000001</v>
      </c>
      <c r="C105">
        <v>17.5</v>
      </c>
    </row>
    <row r="106" spans="1:3" x14ac:dyDescent="0.25">
      <c r="A106">
        <v>5760</v>
      </c>
      <c r="B106">
        <v>16.100000000000001</v>
      </c>
      <c r="C106">
        <v>17.5</v>
      </c>
    </row>
    <row r="107" spans="1:3" x14ac:dyDescent="0.25">
      <c r="A107">
        <v>5820</v>
      </c>
      <c r="B107">
        <v>16</v>
      </c>
      <c r="C107">
        <v>17.5</v>
      </c>
    </row>
    <row r="108" spans="1:3" x14ac:dyDescent="0.25">
      <c r="A108">
        <v>5880</v>
      </c>
      <c r="B108">
        <v>16</v>
      </c>
      <c r="C108">
        <v>17.5</v>
      </c>
    </row>
    <row r="109" spans="1:3" x14ac:dyDescent="0.25">
      <c r="A109">
        <v>5940</v>
      </c>
      <c r="B109">
        <v>16</v>
      </c>
      <c r="C109">
        <v>17.399999999999999</v>
      </c>
    </row>
    <row r="110" spans="1:3" x14ac:dyDescent="0.25">
      <c r="A110">
        <v>6000</v>
      </c>
      <c r="B110">
        <v>15.9</v>
      </c>
      <c r="C110">
        <v>17.399999999999999</v>
      </c>
    </row>
    <row r="111" spans="1:3" x14ac:dyDescent="0.25">
      <c r="A111">
        <v>6060</v>
      </c>
      <c r="B111">
        <v>15.9</v>
      </c>
      <c r="C111">
        <v>17.399999999999999</v>
      </c>
    </row>
    <row r="112" spans="1:3" x14ac:dyDescent="0.25">
      <c r="A112">
        <v>6120</v>
      </c>
      <c r="B112">
        <v>15.9</v>
      </c>
      <c r="C112">
        <v>17.3</v>
      </c>
    </row>
    <row r="113" spans="1:3" x14ac:dyDescent="0.25">
      <c r="A113">
        <v>6180</v>
      </c>
      <c r="B113">
        <v>15.9</v>
      </c>
      <c r="C113">
        <v>17.3</v>
      </c>
    </row>
    <row r="114" spans="1:3" x14ac:dyDescent="0.25">
      <c r="A114">
        <v>6240</v>
      </c>
      <c r="B114">
        <v>15.8</v>
      </c>
      <c r="C114">
        <v>17.3</v>
      </c>
    </row>
    <row r="115" spans="1:3" x14ac:dyDescent="0.25">
      <c r="A115">
        <v>6300</v>
      </c>
      <c r="B115">
        <v>15.8</v>
      </c>
      <c r="C115">
        <v>17.3</v>
      </c>
    </row>
    <row r="116" spans="1:3" x14ac:dyDescent="0.25">
      <c r="A116">
        <v>6360</v>
      </c>
      <c r="B116">
        <v>15.8</v>
      </c>
      <c r="C116">
        <v>17.3</v>
      </c>
    </row>
    <row r="117" spans="1:3" x14ac:dyDescent="0.25">
      <c r="A117">
        <v>6420</v>
      </c>
      <c r="B117">
        <v>15.8</v>
      </c>
      <c r="C117">
        <v>17.3</v>
      </c>
    </row>
    <row r="118" spans="1:3" x14ac:dyDescent="0.25">
      <c r="A118">
        <v>6480</v>
      </c>
      <c r="B118">
        <v>15.8</v>
      </c>
      <c r="C118">
        <v>17.2</v>
      </c>
    </row>
    <row r="119" spans="1:3" x14ac:dyDescent="0.25">
      <c r="C119">
        <v>17.2</v>
      </c>
    </row>
    <row r="120" spans="1:3" x14ac:dyDescent="0.25">
      <c r="C120">
        <v>17.2</v>
      </c>
    </row>
    <row r="121" spans="1:3" x14ac:dyDescent="0.25">
      <c r="C121">
        <v>17.2</v>
      </c>
    </row>
    <row r="122" spans="1:3" x14ac:dyDescent="0.25">
      <c r="C122">
        <v>17.100000000000001</v>
      </c>
    </row>
    <row r="123" spans="1:3" x14ac:dyDescent="0.25">
      <c r="C123">
        <v>17.100000000000001</v>
      </c>
    </row>
    <row r="124" spans="1:3" x14ac:dyDescent="0.25">
      <c r="C124">
        <v>17.100000000000001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2017-11-06T22:41:00Z</dcterms:created>
  <dcterms:modified xsi:type="dcterms:W3CDTF">2017-12-01T22:50:25Z</dcterms:modified>
</cp:coreProperties>
</file>