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F16" i="1"/>
  <c r="F7" i="1"/>
  <c r="G24" i="1"/>
  <c r="G15" i="1"/>
  <c r="G6" i="1"/>
  <c r="B24" i="1"/>
  <c r="B15" i="1"/>
  <c r="B6" i="1"/>
  <c r="F24" i="1" l="1"/>
  <c r="J24" i="1" s="1"/>
  <c r="F15" i="1"/>
  <c r="C24" i="1"/>
  <c r="H21" i="1" s="1"/>
  <c r="C15" i="1"/>
  <c r="H12" i="1" s="1"/>
  <c r="J12" i="1" s="1"/>
  <c r="C6" i="1"/>
  <c r="H3" i="1" s="1"/>
  <c r="G12" i="1" l="1"/>
  <c r="J15" i="1"/>
  <c r="J21" i="1"/>
  <c r="F27" i="1"/>
  <c r="F26" i="1" s="1"/>
  <c r="E26" i="1" s="1"/>
  <c r="J3" i="1"/>
  <c r="F9" i="1"/>
  <c r="F8" i="1" s="1"/>
  <c r="E8" i="1" s="1"/>
  <c r="H7" i="1"/>
  <c r="F18" i="1"/>
  <c r="F17" i="1" s="1"/>
  <c r="E17" i="1" s="1"/>
  <c r="H16" i="1"/>
  <c r="H14" i="1"/>
  <c r="J14" i="1" s="1"/>
  <c r="F13" i="1"/>
  <c r="H25" i="1"/>
  <c r="H23" i="1"/>
  <c r="J23" i="1" s="1"/>
  <c r="F22" i="1"/>
  <c r="H5" i="1"/>
  <c r="J5" i="1" s="1"/>
  <c r="H15" i="1"/>
  <c r="H24" i="1"/>
  <c r="G21" i="1"/>
  <c r="G13" i="1"/>
  <c r="G16" i="1"/>
  <c r="G14" i="1"/>
  <c r="F4" i="1"/>
  <c r="F6" i="1"/>
  <c r="J6" i="1" l="1"/>
  <c r="G3" i="1"/>
  <c r="H6" i="1"/>
  <c r="G4" i="1"/>
  <c r="G23" i="1"/>
  <c r="G25" i="1"/>
  <c r="G22" i="1"/>
  <c r="G7" i="1" l="1"/>
  <c r="G5" i="1"/>
</calcChain>
</file>

<file path=xl/sharedStrings.xml><?xml version="1.0" encoding="utf-8"?>
<sst xmlns="http://schemas.openxmlformats.org/spreadsheetml/2006/main" count="48" uniqueCount="21">
  <si>
    <t>Valve positions</t>
  </si>
  <si>
    <t>Supply</t>
  </si>
  <si>
    <t>Return</t>
  </si>
  <si>
    <t>Cart In</t>
  </si>
  <si>
    <t>Cart Out</t>
  </si>
  <si>
    <t>Bypass</t>
  </si>
  <si>
    <t>Crack</t>
  </si>
  <si>
    <t>Cartridge</t>
  </si>
  <si>
    <t>Oring1</t>
  </si>
  <si>
    <t>Oring2</t>
  </si>
  <si>
    <t>Oring3</t>
  </si>
  <si>
    <t>Oring4</t>
  </si>
  <si>
    <t>Throw</t>
  </si>
  <si>
    <t>Outer Stop</t>
  </si>
  <si>
    <t>Inner Stop</t>
  </si>
  <si>
    <t>mm</t>
  </si>
  <si>
    <t>delta</t>
  </si>
  <si>
    <t>Cartridge intake position is defined as 0mm.</t>
  </si>
  <si>
    <t>Cartridge out poisition is 15.2mm form cartridge intake</t>
  </si>
  <si>
    <t>Throw (mm)</t>
  </si>
  <si>
    <t>Valve stop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</si>
</sst>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M13" sqref="M13"/>
    </sheetView>
  </sheetViews>
  <sheetFormatPr defaultRowHeight="15" x14ac:dyDescent="0.25"/>
  <cols>
    <col min="4" max="4" width="3.85546875" customWidth="1"/>
    <col min="5" max="5" width="13.5703125" customWidth="1"/>
    <col min="7" max="7" width="9.140625" style="3"/>
  </cols>
  <sheetData>
    <row r="1" spans="1:12" x14ac:dyDescent="0.25">
      <c r="A1" t="s">
        <v>0</v>
      </c>
    </row>
    <row r="2" spans="1:12" ht="15.75" thickBot="1" x14ac:dyDescent="0.3">
      <c r="B2" s="3"/>
      <c r="C2" s="3"/>
      <c r="F2" t="s">
        <v>5</v>
      </c>
      <c r="G2" s="3" t="s">
        <v>6</v>
      </c>
      <c r="H2" t="s">
        <v>7</v>
      </c>
    </row>
    <row r="3" spans="1:12" ht="15.75" thickBot="1" x14ac:dyDescent="0.3">
      <c r="B3" s="3" t="s">
        <v>15</v>
      </c>
      <c r="C3" s="3" t="s">
        <v>16</v>
      </c>
      <c r="E3" t="s">
        <v>19</v>
      </c>
      <c r="F3" s="6">
        <v>0</v>
      </c>
      <c r="G3" s="3">
        <f>G6-F6</f>
        <v>1.5999999999999996</v>
      </c>
      <c r="H3" s="3">
        <f>C6</f>
        <v>5.6</v>
      </c>
      <c r="J3" s="1">
        <f>H3+0.45</f>
        <v>6.05</v>
      </c>
      <c r="L3" t="s">
        <v>20</v>
      </c>
    </row>
    <row r="4" spans="1:12" ht="15.75" thickBot="1" x14ac:dyDescent="0.3">
      <c r="A4" t="s">
        <v>3</v>
      </c>
      <c r="B4" s="6">
        <v>0</v>
      </c>
      <c r="C4" s="3"/>
      <c r="E4" t="s">
        <v>8</v>
      </c>
      <c r="F4" s="5">
        <f>H4-H3</f>
        <v>-7.6</v>
      </c>
      <c r="G4" s="3">
        <f>F4+G3</f>
        <v>-6</v>
      </c>
      <c r="H4" s="6">
        <v>-2</v>
      </c>
      <c r="L4" t="s">
        <v>17</v>
      </c>
    </row>
    <row r="5" spans="1:12" ht="15.75" thickBot="1" x14ac:dyDescent="0.3">
      <c r="A5" t="s">
        <v>1</v>
      </c>
      <c r="B5" s="2">
        <v>4</v>
      </c>
      <c r="C5" s="3"/>
      <c r="E5" t="s">
        <v>9</v>
      </c>
      <c r="F5" s="6">
        <v>2</v>
      </c>
      <c r="G5" s="3">
        <f>F5+G3</f>
        <v>3.5999999999999996</v>
      </c>
      <c r="H5" s="3">
        <f>F5+H3</f>
        <v>7.6</v>
      </c>
      <c r="J5">
        <f>B6-H5</f>
        <v>2</v>
      </c>
    </row>
    <row r="6" spans="1:12" ht="15.75" thickBot="1" x14ac:dyDescent="0.3">
      <c r="A6" t="s">
        <v>2</v>
      </c>
      <c r="B6" s="3">
        <f>(B5+B7)/2</f>
        <v>9.6</v>
      </c>
      <c r="C6" s="4">
        <f>B7-B6</f>
        <v>5.6</v>
      </c>
      <c r="E6" t="s">
        <v>10</v>
      </c>
      <c r="F6" s="3">
        <f>B6+2</f>
        <v>11.6</v>
      </c>
      <c r="G6" s="3">
        <f>B7-2</f>
        <v>13.2</v>
      </c>
      <c r="H6" s="3">
        <f>F6+H3</f>
        <v>17.2</v>
      </c>
      <c r="J6">
        <f>F6-B6</f>
        <v>2</v>
      </c>
    </row>
    <row r="7" spans="1:12" ht="15.75" thickBot="1" x14ac:dyDescent="0.3">
      <c r="A7" t="s">
        <v>4</v>
      </c>
      <c r="B7" s="6">
        <v>15.2</v>
      </c>
      <c r="C7" s="3"/>
      <c r="E7" t="s">
        <v>11</v>
      </c>
      <c r="F7" s="3">
        <f>B7+2</f>
        <v>17.2</v>
      </c>
      <c r="G7" s="3">
        <f>F7+G3</f>
        <v>18.799999999999997</v>
      </c>
      <c r="H7" s="3">
        <f>F7+H3</f>
        <v>22.799999999999997</v>
      </c>
      <c r="L7" t="s">
        <v>18</v>
      </c>
    </row>
    <row r="8" spans="1:12" ht="15.75" thickBot="1" x14ac:dyDescent="0.3">
      <c r="A8" t="s">
        <v>14</v>
      </c>
      <c r="B8" s="3"/>
      <c r="C8" s="3"/>
      <c r="E8" s="1">
        <f>F8-7.6</f>
        <v>17.350000000000001</v>
      </c>
      <c r="F8" s="3">
        <f>F9-0.45</f>
        <v>24.95</v>
      </c>
      <c r="H8" s="3"/>
    </row>
    <row r="9" spans="1:12" x14ac:dyDescent="0.25">
      <c r="A9" t="s">
        <v>13</v>
      </c>
      <c r="B9" s="3"/>
      <c r="C9" s="3"/>
      <c r="F9" s="3">
        <f>H9-H3</f>
        <v>25.4</v>
      </c>
      <c r="H9" s="6">
        <v>31</v>
      </c>
    </row>
    <row r="10" spans="1:12" x14ac:dyDescent="0.25">
      <c r="B10" s="3"/>
      <c r="C10" s="3"/>
      <c r="F10" s="3"/>
      <c r="H10" s="3"/>
    </row>
    <row r="11" spans="1:12" ht="15.75" thickBot="1" x14ac:dyDescent="0.3">
      <c r="B11" s="3"/>
      <c r="C11" s="3"/>
      <c r="F11" s="3" t="s">
        <v>5</v>
      </c>
      <c r="G11" s="3" t="s">
        <v>6</v>
      </c>
      <c r="H11" s="3" t="s">
        <v>7</v>
      </c>
    </row>
    <row r="12" spans="1:12" ht="15.75" thickBot="1" x14ac:dyDescent="0.3">
      <c r="B12" s="3"/>
      <c r="C12" s="3"/>
      <c r="E12" t="s">
        <v>12</v>
      </c>
      <c r="F12" s="6">
        <v>0</v>
      </c>
      <c r="G12" s="3">
        <f>G15-F15</f>
        <v>1.6999999999999993</v>
      </c>
      <c r="H12" s="3">
        <f>C15</f>
        <v>5.6999999999999993</v>
      </c>
      <c r="J12" s="1">
        <f>H12+0.45</f>
        <v>6.1499999999999995</v>
      </c>
    </row>
    <row r="13" spans="1:12" ht="15.75" thickBot="1" x14ac:dyDescent="0.3">
      <c r="A13" t="s">
        <v>3</v>
      </c>
      <c r="B13" s="6">
        <v>0</v>
      </c>
      <c r="C13" s="3"/>
      <c r="E13" t="s">
        <v>8</v>
      </c>
      <c r="F13" s="5">
        <f>H13-H12</f>
        <v>-7.6999999999999993</v>
      </c>
      <c r="G13" s="3">
        <f>F13+G12</f>
        <v>-6</v>
      </c>
      <c r="H13" s="6">
        <v>-2</v>
      </c>
    </row>
    <row r="14" spans="1:12" ht="15.75" thickBot="1" x14ac:dyDescent="0.3">
      <c r="A14" t="s">
        <v>1</v>
      </c>
      <c r="B14" s="2">
        <v>3.8</v>
      </c>
      <c r="C14" s="3"/>
      <c r="E14" t="s">
        <v>9</v>
      </c>
      <c r="F14" s="6">
        <v>2</v>
      </c>
      <c r="G14" s="3">
        <f>F14+G12</f>
        <v>3.6999999999999993</v>
      </c>
      <c r="H14" s="3">
        <f>F14+H12</f>
        <v>7.6999999999999993</v>
      </c>
      <c r="J14">
        <f>B15-H14</f>
        <v>1.8000000000000007</v>
      </c>
    </row>
    <row r="15" spans="1:12" ht="15.75" thickBot="1" x14ac:dyDescent="0.3">
      <c r="A15" t="s">
        <v>2</v>
      </c>
      <c r="B15" s="3">
        <f>(B14+B16)/2</f>
        <v>9.5</v>
      </c>
      <c r="C15" s="4">
        <f>B16-B15</f>
        <v>5.6999999999999993</v>
      </c>
      <c r="E15" t="s">
        <v>10</v>
      </c>
      <c r="F15" s="3">
        <f>B15+2</f>
        <v>11.5</v>
      </c>
      <c r="G15" s="3">
        <f>B16-2</f>
        <v>13.2</v>
      </c>
      <c r="H15" s="3">
        <f>F15+H12</f>
        <v>17.2</v>
      </c>
      <c r="J15">
        <f>F15-B15</f>
        <v>2</v>
      </c>
    </row>
    <row r="16" spans="1:12" ht="15.75" thickBot="1" x14ac:dyDescent="0.3">
      <c r="A16" t="s">
        <v>4</v>
      </c>
      <c r="B16" s="6">
        <v>15.2</v>
      </c>
      <c r="C16" s="3"/>
      <c r="E16" t="s">
        <v>11</v>
      </c>
      <c r="F16" s="3">
        <f>B16+2</f>
        <v>17.2</v>
      </c>
      <c r="G16" s="3">
        <f>F16+G12</f>
        <v>18.899999999999999</v>
      </c>
      <c r="H16" s="3">
        <f>F16+H12</f>
        <v>22.9</v>
      </c>
    </row>
    <row r="17" spans="1:10" ht="15.75" thickBot="1" x14ac:dyDescent="0.3">
      <c r="A17" t="s">
        <v>14</v>
      </c>
      <c r="B17" s="3"/>
      <c r="C17" s="3"/>
      <c r="E17" s="1">
        <f>F17-7.6</f>
        <v>17.25</v>
      </c>
      <c r="F17" s="3">
        <f>F18-0.45</f>
        <v>24.85</v>
      </c>
      <c r="H17" s="3"/>
    </row>
    <row r="18" spans="1:10" x14ac:dyDescent="0.25">
      <c r="A18" t="s">
        <v>13</v>
      </c>
      <c r="B18" s="3"/>
      <c r="C18" s="3"/>
      <c r="F18" s="3">
        <f>H18-H12</f>
        <v>25.3</v>
      </c>
      <c r="H18" s="6">
        <v>31</v>
      </c>
    </row>
    <row r="19" spans="1:10" x14ac:dyDescent="0.25">
      <c r="B19" s="3"/>
      <c r="C19" s="3"/>
      <c r="F19" s="3"/>
      <c r="H19" s="3"/>
    </row>
    <row r="20" spans="1:10" ht="15.75" thickBot="1" x14ac:dyDescent="0.3">
      <c r="B20" s="3"/>
      <c r="C20" s="3"/>
      <c r="F20" s="3" t="s">
        <v>5</v>
      </c>
      <c r="G20" s="3" t="s">
        <v>6</v>
      </c>
      <c r="H20" s="3" t="s">
        <v>7</v>
      </c>
    </row>
    <row r="21" spans="1:10" ht="15.75" thickBot="1" x14ac:dyDescent="0.3">
      <c r="B21" s="3"/>
      <c r="C21" s="3"/>
      <c r="E21" t="s">
        <v>12</v>
      </c>
      <c r="F21" s="6">
        <v>0</v>
      </c>
      <c r="G21" s="3">
        <f>G24-F24</f>
        <v>1.7999999999999989</v>
      </c>
      <c r="H21" s="3">
        <f>C24</f>
        <v>5.7999999999999989</v>
      </c>
      <c r="J21" s="1">
        <f>H21+0.45</f>
        <v>6.2499999999999991</v>
      </c>
    </row>
    <row r="22" spans="1:10" ht="15.75" thickBot="1" x14ac:dyDescent="0.3">
      <c r="A22" t="s">
        <v>3</v>
      </c>
      <c r="B22" s="6">
        <v>0</v>
      </c>
      <c r="C22" s="3"/>
      <c r="E22" t="s">
        <v>8</v>
      </c>
      <c r="F22" s="5">
        <f>H22-H21</f>
        <v>-7.7999999999999989</v>
      </c>
      <c r="G22" s="3">
        <f>F22+G21</f>
        <v>-6</v>
      </c>
      <c r="H22" s="6">
        <v>-2</v>
      </c>
    </row>
    <row r="23" spans="1:10" ht="15.75" thickBot="1" x14ac:dyDescent="0.3">
      <c r="A23" t="s">
        <v>1</v>
      </c>
      <c r="B23" s="2">
        <v>3.6</v>
      </c>
      <c r="C23" s="3"/>
      <c r="E23" t="s">
        <v>9</v>
      </c>
      <c r="F23" s="6">
        <v>2</v>
      </c>
      <c r="G23" s="3">
        <f>F23+G21</f>
        <v>3.7999999999999989</v>
      </c>
      <c r="H23" s="3">
        <f>F23+H21</f>
        <v>7.7999999999999989</v>
      </c>
      <c r="J23">
        <f>B24-H23</f>
        <v>1.6000000000000014</v>
      </c>
    </row>
    <row r="24" spans="1:10" ht="15.75" thickBot="1" x14ac:dyDescent="0.3">
      <c r="A24" t="s">
        <v>2</v>
      </c>
      <c r="B24" s="3">
        <f>(B23+B25)/2</f>
        <v>9.4</v>
      </c>
      <c r="C24" s="4">
        <f>B25-B24</f>
        <v>5.7999999999999989</v>
      </c>
      <c r="E24" t="s">
        <v>10</v>
      </c>
      <c r="F24" s="3">
        <f>B24+2</f>
        <v>11.4</v>
      </c>
      <c r="G24" s="3">
        <f>B25-2</f>
        <v>13.2</v>
      </c>
      <c r="H24" s="3">
        <f>F24+H21</f>
        <v>17.2</v>
      </c>
      <c r="J24">
        <f>F24-B24</f>
        <v>2</v>
      </c>
    </row>
    <row r="25" spans="1:10" ht="15.75" thickBot="1" x14ac:dyDescent="0.3">
      <c r="A25" t="s">
        <v>4</v>
      </c>
      <c r="B25" s="6">
        <v>15.2</v>
      </c>
      <c r="C25" s="3"/>
      <c r="E25" t="s">
        <v>11</v>
      </c>
      <c r="F25" s="3">
        <f>B25+2</f>
        <v>17.2</v>
      </c>
      <c r="G25" s="3">
        <f>F25+G21</f>
        <v>19</v>
      </c>
      <c r="H25">
        <f>F25+H21</f>
        <v>23</v>
      </c>
    </row>
    <row r="26" spans="1:10" ht="15.75" thickBot="1" x14ac:dyDescent="0.3">
      <c r="A26" t="s">
        <v>14</v>
      </c>
      <c r="B26" s="3"/>
      <c r="E26" s="1">
        <f>F26-7.6</f>
        <v>17.150000000000006</v>
      </c>
      <c r="F26" s="3">
        <f>F27-0.45</f>
        <v>24.750000000000004</v>
      </c>
    </row>
    <row r="27" spans="1:10" x14ac:dyDescent="0.25">
      <c r="A27" t="s">
        <v>13</v>
      </c>
      <c r="B27" s="3"/>
      <c r="F27">
        <f>H27-H21</f>
        <v>25.200000000000003</v>
      </c>
      <c r="H27" s="6">
        <v>31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2020-06-23T16:24:11Z</dcterms:modified>
</cp:coreProperties>
</file>