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-38400" yWindow="0" windowWidth="38400" windowHeight="22060" tabRatio="500" activeTab="4"/>
  </bookViews>
  <sheets>
    <sheet name="2010" sheetId="6" r:id="rId1"/>
    <sheet name="2011" sheetId="7" r:id="rId2"/>
    <sheet name="2012" sheetId="3" r:id="rId3"/>
    <sheet name="2013" sheetId="4" r:id="rId4"/>
    <sheet name="Sheet1" sheetId="8" r:id="rId5"/>
  </sheets>
  <definedNames>
    <definedName name="_2012_int_CRITICAL" localSheetId="2">'2012'!#REF!</definedName>
    <definedName name="_2012_int_CRITICAL_1" localSheetId="2">'2012'!$A$1:$J$145</definedName>
    <definedName name="_2013_int_CRITICAL" localSheetId="3">'2013'!$A$1:$J$43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31" i="6" l="1"/>
  <c r="P32" i="6"/>
  <c r="P33" i="6"/>
  <c r="P34" i="6"/>
  <c r="P35" i="6"/>
  <c r="P30" i="6"/>
  <c r="P30" i="7"/>
  <c r="P31" i="7"/>
  <c r="P32" i="7"/>
  <c r="P33" i="7"/>
  <c r="P34" i="7"/>
  <c r="P29" i="7"/>
  <c r="P32" i="3"/>
  <c r="P33" i="3"/>
  <c r="P34" i="3"/>
  <c r="P35" i="3"/>
  <c r="P36" i="3"/>
  <c r="P31" i="3"/>
  <c r="P22" i="4"/>
  <c r="P23" i="4"/>
  <c r="P24" i="4"/>
  <c r="P25" i="4"/>
  <c r="P26" i="4"/>
  <c r="P21" i="4"/>
  <c r="N41" i="6"/>
  <c r="N40" i="6"/>
  <c r="O31" i="6"/>
  <c r="O32" i="6"/>
  <c r="O33" i="6"/>
  <c r="O34" i="6"/>
  <c r="O35" i="6"/>
  <c r="O30" i="6"/>
  <c r="O38" i="7"/>
  <c r="N39" i="7"/>
  <c r="N40" i="7"/>
  <c r="O30" i="7"/>
  <c r="O31" i="7"/>
  <c r="O32" i="7"/>
  <c r="O33" i="7"/>
  <c r="O34" i="7"/>
  <c r="O29" i="7"/>
  <c r="O22" i="4"/>
  <c r="O23" i="4"/>
  <c r="O24" i="4"/>
  <c r="O25" i="4"/>
  <c r="O26" i="4"/>
  <c r="O21" i="4"/>
  <c r="O32" i="3"/>
  <c r="O33" i="3"/>
  <c r="O34" i="3"/>
  <c r="O35" i="3"/>
  <c r="O36" i="3"/>
  <c r="O31" i="3"/>
  <c r="O40" i="3"/>
  <c r="N40" i="3"/>
  <c r="N42" i="3"/>
  <c r="N32" i="4"/>
  <c r="O30" i="4"/>
  <c r="N30" i="4"/>
  <c r="N25" i="7"/>
  <c r="N26" i="6"/>
  <c r="N27" i="3"/>
  <c r="N18" i="4"/>
</calcChain>
</file>

<file path=xl/connections.xml><?xml version="1.0" encoding="utf-8"?>
<connections xmlns="http://schemas.openxmlformats.org/spreadsheetml/2006/main">
  <connection id="1" name="2010-int-CRITICAL.txt" type="6" refreshedVersion="0" background="1" saveData="1">
    <textPr fileType="mac" sourceFile="Macintosh HD:Users:benya:Documents:MBARI:project:syslog:filtered:2010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2010-int-CRITICAL.txt1" type="6" refreshedVersion="0" background="1" saveData="1">
    <textPr fileType="mac" sourceFile="Macintosh HD:Users:benya:Documents:MBARI:project:syslog:filtered:2010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2011-int-CRITICAL.txt" type="6" refreshedVersion="0" background="1" saveData="1">
    <textPr fileType="mac" sourceFile="Macintosh HD:Users:benya:Documents:MBARI:project:syslog:filtered:2011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2011-int-CRITICAL.txt1" type="6" refreshedVersion="0" background="1" saveData="1">
    <textPr fileType="mac" sourceFile="Macintosh HD:Users:benya:Documents:MBARI:project:syslog:filtered:2011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2012-int-CRITICAL.txt" type="6" refreshedVersion="0" background="1" saveData="1">
    <textPr fileType="mac" sourceFile="Macintosh HD:Users:benya:Documents:MBARI:project:syslog:filtered:2012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2012-int-CRITICAL.txt1" type="6" refreshedVersion="0" background="1" saveData="1">
    <textPr fileType="mac" sourceFile="Macintosh HD:Users:benya:Documents:MBARI:project:syslog:filtered:2012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2013-int-CRITICAL.txt" type="6" refreshedVersion="0" background="1" saveData="1">
    <textPr fileType="mac" sourceFile="Macintosh HD:Users:benya:Documents:MBARI:project:syslog:filtered:2013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2014-int-CRITICAL.txt" type="6" refreshedVersion="0" background="1" saveData="1">
    <textPr fileType="mac" sourceFile="Macintosh HD:Users:benya:Documents:MBARI:project:syslog:filtered:2014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<sst xmlns="http://schemas.openxmlformats.org/spreadsheetml/2006/main" count="785" uniqueCount="302">
  <si>
    <t>Component</t>
  </si>
  <si>
    <t>Year</t>
  </si>
  <si>
    <t>Month</t>
  </si>
  <si>
    <t>Day</t>
  </si>
  <si>
    <t>HH</t>
  </si>
  <si>
    <t>MM</t>
  </si>
  <si>
    <t>SS</t>
  </si>
  <si>
    <t>Datenum</t>
  </si>
  <si>
    <t>.mat filename</t>
  </si>
  <si>
    <t>Path (red = no .mat file)</t>
  </si>
  <si>
    <t>2013_03_01_Tethys_EcoHAB_trial_70</t>
  </si>
  <si>
    <t>2013_03_12_Tethys_ECOHAB_71</t>
  </si>
  <si>
    <t>2013_04_24_Daphne_DAT_Testing_17</t>
  </si>
  <si>
    <t>2013_05_07_Daphne_Compact_Models_18</t>
  </si>
  <si>
    <t>2013_05_07_Tethys_LongBody_Test_72</t>
  </si>
  <si>
    <t>2013_05_21_Daphne_DAT_Testing_18a</t>
  </si>
  <si>
    <t>2013_05_22_Daphne_Homing_Pursuit_19</t>
  </si>
  <si>
    <t>2013_05_29_Tethys_2DFront_73</t>
  </si>
  <si>
    <t>2013_06_04_Daphne_Homing_Pursuit_20</t>
  </si>
  <si>
    <t>2013_08_22_Daphne_Tracking_21</t>
  </si>
  <si>
    <t>2013_08_27_Daphne_Tracking_23</t>
  </si>
  <si>
    <t>2013_09_05_Tethys_CANON_Prep_74</t>
  </si>
  <si>
    <t>2013_09_09_Tethys_CANON_ESP_75</t>
  </si>
  <si>
    <t>2013_09_13_Daphne_CANON_LST_24</t>
  </si>
  <si>
    <t>2013_12_09_Tethys_engineering_77</t>
  </si>
  <si>
    <t>2013_12_18_Tethys_engineering_78</t>
  </si>
  <si>
    <t>mission</t>
  </si>
  <si>
    <t>num. of criticals</t>
  </si>
  <si>
    <t>sum</t>
  </si>
  <si>
    <t>'DropWeight'</t>
  </si>
  <si>
    <t>'/mbari/ProjectLibrary/900739.LRAUV.Data/Testing/2013/2013_03_01_Tethys_EcoHAB_trial_70/Logs/20130301T195650/'</t>
  </si>
  <si>
    <t>'201303011956_201303012038.mat'</t>
  </si>
  <si>
    <t>'VerticalControl'</t>
  </si>
  <si>
    <t>'/mbari/ProjectLibrary/900739.LRAUV.Data/Testing/2013/2013_03_01_Tethys_EcoHAB_trial_70/Logs/20130303T180227/'</t>
  </si>
  <si>
    <t>'201303031802_201303031936.mat'</t>
  </si>
  <si>
    <t>'/mbari/ProjectLibrary/900739.LRAUV.Data/Testing/2013/2013_03_12_Tethys_ECOHAB_71/Logs/20130314T071458/'</t>
  </si>
  <si>
    <t>'201303140715_201303140731.mat'</t>
  </si>
  <si>
    <t>'ElevatorServo'</t>
  </si>
  <si>
    <t>'/mbari/ProjectLibrary/900739.LRAUV.Data/Testing/2013/2013_03_12_Tethys_ECOHAB_71/Logs/20130321T220027/'</t>
  </si>
  <si>
    <t>'201303212200_201303220305.mat'</t>
  </si>
  <si>
    <t>'/mbari/ProjectLibrary/900739.LRAUV.Data/Testing/2013/2013_03_12_Tethys_ECOHAB_71/Logs/20130313T224020/'</t>
  </si>
  <si>
    <t>'201303132240_201303140239.mat'</t>
  </si>
  <si>
    <t>'/mbari/ProjectLibrary/900739.LRAUV.Data/Testing/2013/2013_04_24_Daphne_DAT_Testing_17/Logs/20130425T195957/'</t>
  </si>
  <si>
    <t>'201304252000_201304252003.mat'</t>
  </si>
  <si>
    <t>'/mbari/ProjectLibrary/900739.LRAUV.Data/Testing/2013/2013_05_07_Daphne_Compact_Models_18/Logs/20130508T004640/'</t>
  </si>
  <si>
    <t>'201305080046_201305082048.mat'</t>
  </si>
  <si>
    <t>'/mbari/ProjectLibrary/900739.LRAUV.Data/Testing/2013/2013_05_07_Tethys_LongBody_Test_72/Logs/20130508T135430/'</t>
  </si>
  <si>
    <t>'empty'</t>
  </si>
  <si>
    <t>'ThrusterServo'</t>
  </si>
  <si>
    <t>'/mbari/ProjectLibrary/900739.LRAUV.Data/Testing/2013/2013_05_07_Tethys_LongBody_Test_72/Logs/20130507T234425/'</t>
  </si>
  <si>
    <t>'/mbari/ProjectLibrary/900739.LRAUV.Data/Testing/2013/2013_05_21_Daphne_DAT_Testing_18a/Logs/20130521T170944/'</t>
  </si>
  <si>
    <t>'201305211710_201305211753.mat'</t>
  </si>
  <si>
    <t>'/mbari/ProjectLibrary/900739.LRAUV.Data/Testing/2013/2013_05_22_Daphne_Homing_Pursuit_19/Logs/20130522T221514/'</t>
  </si>
  <si>
    <t>'201305222215_201305230452.mat'</t>
  </si>
  <si>
    <t>'/mbari/ProjectLibrary/900739.LRAUV.Data/Testing/2013/2013_05_29_Tethys_2DFront_73/Logs/20130529T222248/'</t>
  </si>
  <si>
    <t>'201305292223_201306041803.mat'</t>
  </si>
  <si>
    <t>'/mbari/ProjectLibrary/900739.LRAUV.Data/Testing/2013/2013_06_04_Daphne_Homing_Pursuit_20/Logs/20130604T201338/'</t>
  </si>
  <si>
    <t>'/mbari/ProjectLibrary/900739.LRAUV.Data/Testing/2013/2013_08_22_Daphne_Tracking_21/Logs/20130822T212915/'</t>
  </si>
  <si>
    <t>'201308222129_201308222155.mat'</t>
  </si>
  <si>
    <t>'BuoyancyServo'</t>
  </si>
  <si>
    <t>'/mbari/ProjectLibrary/900739.LRAUV.Data/Testing/2013/2013_08_27_Daphne_Tracking_23/Logs/20130827T210724/'</t>
  </si>
  <si>
    <t>'201308272107_201308272340.mat'</t>
  </si>
  <si>
    <t>'/mbari/ProjectLibrary/900739.LRAUV.Data/Testing/2013/2013_09_05_Tethys_CANON_Prep_74/Logs/20130905T171230/'</t>
  </si>
  <si>
    <t>'201309051712_201309051834.mat'</t>
  </si>
  <si>
    <t>'/mbari/ProjectLibrary/900739.LRAUV.Data/Testing/2013/2013_09_09_Tethys_CANON_ESP_75/Logs/20130911T003824/'</t>
  </si>
  <si>
    <t>'201309110038_201309110650.mat'</t>
  </si>
  <si>
    <t>'MassServo'</t>
  </si>
  <si>
    <t>'/mbari/ProjectLibrary/900739.LRAUV.Data/Testing/2013/2013_09_09_Tethys_CANON_ESP_75/Logs/20130912T061137/'</t>
  </si>
  <si>
    <t>'201309120611_201309121718.mat'</t>
  </si>
  <si>
    <t>'/mbari/ProjectLibrary/900739.LRAUV.Data/Testing/2013/2013_09_09_Tethys_CANON_ESP_75/Logs/20130911T065058/'</t>
  </si>
  <si>
    <t>'201309110651_201309111625.mat'</t>
  </si>
  <si>
    <t>'/mbari/ProjectLibrary/900739.LRAUV.Data/Testing/2013/2013_09_13_Daphne_CANON_LST_24/Logs/20130918T154456/'</t>
  </si>
  <si>
    <t>'201309181544_201309201502.mat'</t>
  </si>
  <si>
    <t>'/mbari/ProjectLibrary/900739.LRAUV.Data/Testing/2013/2013_12_09_Tethys_engineering_77/Logs/20131211T221100/'</t>
  </si>
  <si>
    <t>'/mbari/ProjectLibrary/900739.LRAUV.Data/Testing/2013/2013_12_18_Tethys_engineering_78/Logs/20131219T204936/'</t>
  </si>
  <si>
    <t>'201312192049_201312202001.mat'</t>
  </si>
  <si>
    <t>'/mbari/ProjectLibrary/900739.LRAUV.Data/Testing/2012/2012_05_29_Daphne_CANON_4/Logs/20120530T160348/'</t>
  </si>
  <si>
    <t>'/mbari/ProjectLibrary/900739.LRAUV.Data/Testing/2012/2012_05_29_Daphne_CANON_4/Logs/20120607T001433/'</t>
  </si>
  <si>
    <t>'/mbari/ProjectLibrary/900739.LRAUV.Data/Testing/2012/2012_06_05_Tethys_CANON_64/Logs/20120606T171537/'</t>
  </si>
  <si>
    <t>'/mbari/ProjectLibrary/900739.LRAUV.Data/Testing/2012/2012_06_05_Tethys_CANON_64/Logs/20120613T085821/'</t>
  </si>
  <si>
    <t>'/mbari/ProjectLibrary/900739.LRAUV.Data/Testing/2012/2012_06_19_Daphne_SeaTest_5/Logs/20120620T160349/'</t>
  </si>
  <si>
    <t>'/mbari/ProjectLibrary/900739.LRAUV.Data/Testing/2012/2012_07_09_Daphne_SeaTest_6/Logs/20120709T171208/'</t>
  </si>
  <si>
    <t>'/mbari/ProjectLibrary/900739.LRAUV.Data/Testing/2012/2012_08_17_Tethys_CANON_Test_65/Logs/20120817T155557/'</t>
  </si>
  <si>
    <t>'/mbari/ProjectLibrary/900739.LRAUV.Data/Testing/2012/2012_08_22_Daphne_CANON_Test_07/Logs/20120822T174628/'</t>
  </si>
  <si>
    <t>'/mbari/ProjectLibrary/900739.LRAUV.Data/Testing/2012/2012_09_06_Tethys_CANON_67/Logs/20120910T190223/'</t>
  </si>
  <si>
    <t>'/mbari/ProjectLibrary/900739.LRAUV.Data/Testing/2012/2012_09_06_Tethys_CANON_67/Logs/20120909T152301/'</t>
  </si>
  <si>
    <t>'/mbari/ProjectLibrary/900739.LRAUV.Data/Testing/2012/2012_10_08_Daphne_Turbulence_09/Logs/20121012T043929/'</t>
  </si>
  <si>
    <t>'201210120439_201210120711.mat'</t>
  </si>
  <si>
    <t>componant</t>
  </si>
  <si>
    <t>'/mbari/ProjectLibrary/900739.LRAUV.Data/Testing/2012/2012_01_04_mokDok_53/Logs/20120104T194857/'</t>
  </si>
  <si>
    <t>'/mbari/ProjectLibrary/900739.LRAUV.Data/Testing/2012/2012_01_04_mokDok_53/Logs/20120105T010257/'</t>
  </si>
  <si>
    <t>'/mbari/ProjectLibrary/900739.LRAUV.Data/Testing/2012/2012_01_09_mokDok_54/Logs/20120109T182911/'</t>
  </si>
  <si>
    <t>'/mbari/ProjectLibrary/900739.LRAUV.Data/Testing/2012/2012_01_09_mokDok_54/Logs/20120109T235531/'</t>
  </si>
  <si>
    <t>'/mbari/ProjectLibrary/900739.LRAUV.Data/Testing/2012/2012_01_17_mokDok_55/Logs/20120117T191807/'</t>
  </si>
  <si>
    <t>'/mbari/ProjectLibrary/900739.LRAUV.Data/Testing/2012/2012_01_20_mokDok_56/Logs/20120120T163905/'</t>
  </si>
  <si>
    <t>'/mbari/ProjectLibrary/900739.LRAUV.Data/Testing/2012/2012_01_24_mokDok_57/Logs/20120126T184019/'</t>
  </si>
  <si>
    <t>'/mbari/ProjectLibrary/900739.LRAUV.Data/Testing/2012/2012_01_24_mokDok_57/Logs/20120125T035000/'</t>
  </si>
  <si>
    <t>'/mbari/ProjectLibrary/900739.LRAUV.Data/Testing/2012/2012_02_06_mokDok_58/Logs/20120206T235727/'</t>
  </si>
  <si>
    <t>'/mbari/ProjectLibrary/900739.LRAUV.Data/Testing/2012/2012_02_06_mokDok_58/Logs/20120208T220239/'</t>
  </si>
  <si>
    <t>'/mbari/ProjectLibrary/900739.LRAUV.Data/Testing/2012/2012_02_14_DAT_logging_59/Logs/20120214T210415/'</t>
  </si>
  <si>
    <t>'/mbari/ProjectLibrary/900739.LRAUV.Data/Testing/2012/2012_02_15_DAT_logging_60/Logs/20120215T182935/'</t>
  </si>
  <si>
    <t>'/mbari/ProjectLibrary/900739.LRAUV.Data/Testing/2012/2012_02_16_mokDok_61/Logs/20120217T213619/'</t>
  </si>
  <si>
    <t>'/mbari/ProjectLibrary/900739.LRAUV.Data/Testing/2012/2012_02_21_mokDok_62/Logs/20120221T184707/'</t>
  </si>
  <si>
    <t>'/mbari/ProjectLibrary/900739.LRAUV.Data/Testing/2012/2012_03_05_mokDok_63/Logs/20120323T204718/'</t>
  </si>
  <si>
    <t>'/mbari/ProjectLibrary/900739.LRAUV.Data/Testing/2012/2012_03_05_mokDok_63/Logs/20120305T220845/'</t>
  </si>
  <si>
    <t>'/mbari/ProjectLibrary/900739.LRAUV.Data/Testing/2012/2012_03_05_mokDok_63/Logs/20120314T070315/'</t>
  </si>
  <si>
    <t>'/mbari/ProjectLibrary/900739.LRAUV.Data/Testing/2012/2012_03_05_mokDok_63/Logs/20120309T171458/'</t>
  </si>
  <si>
    <t>'/mbari/ProjectLibrary/900739.LRAUV.Data/Testing/2012/2012_05_03_Daphne_SeaTest_2/Logs/20120503T152308/'</t>
  </si>
  <si>
    <t>'/mbari/ProjectLibrary/900739.LRAUV.Data/Testing/2012/2012_05_08_Daphne_SeaTest_3/Logs/20120509T202435/'</t>
  </si>
  <si>
    <t>'/mbari/ProjectLibrary/900739.LRAUV.Data/Testing/2012/2012_05_08_Daphne_SeaTest_3/Logs/20120510T031812/'</t>
  </si>
  <si>
    <t>'/mbari/ProjectLibrary/900739.LRAUV.Data/Testing/2012/2012_10_08_Daphne_Turbulence_09/Logs/20121012T043529/'</t>
  </si>
  <si>
    <t>'201210120435_201210120438.mat'</t>
  </si>
  <si>
    <t>'/mbari/ProjectLibrary/900739.LRAUV.Data/Testing/2012/2012_10_18_Tethys_Turbulence_69/Logs/20121018T172021/'</t>
  </si>
  <si>
    <t>'201210181720_201210181924.mat'</t>
  </si>
  <si>
    <t>'/mbari/ProjectLibrary/900739.LRAUV.Data/Testing/2012/2012_10_18_Tethys_Turbulence_69/Logs/20121020T043521/'</t>
  </si>
  <si>
    <t>'201210200435_201210200447.mat'</t>
  </si>
  <si>
    <t>'/mbari/ProjectLibrary/900739.LRAUV.Data/Testing/2012/2012_10_25_Daphne_Turbulence_11/Logs/20121026T170248/'</t>
  </si>
  <si>
    <t>'201210261702_201210262253.mat'</t>
  </si>
  <si>
    <t>'/mbari/ProjectLibrary/900739.LRAUV.Data/Testing/2012/2012_10_25_Daphne_Turbulence_11/Logs/20121026T235513/'</t>
  </si>
  <si>
    <t>'201210262355_201210270027.mat'</t>
  </si>
  <si>
    <t>'/mbari/ProjectLibrary/900739.LRAUV.Data/Testing/2012/2012_11_12_Daphne_PatchTracking_12/Logs/20121113T131336/'</t>
  </si>
  <si>
    <t>'201211131313_201211131333.mat'</t>
  </si>
  <si>
    <t>'/mbari/ProjectLibrary/900739.LRAUV.Data/Testing/2012/2012_11_26_Daphne_PatchTracking_13/Logs/20121126T203358/'</t>
  </si>
  <si>
    <t>'201211262034_201211270533.mat'</t>
  </si>
  <si>
    <t>'/mbari/ProjectLibrary/900739.LRAUV.Data/Testing/2012/2012_11_26_Daphne_PatchTracking_13/Logs/20121128T173708/'</t>
  </si>
  <si>
    <t>'201211281737_201211290430.mat'</t>
  </si>
  <si>
    <t>'/mbari/ProjectLibrary/900739.LRAUV.Data/Testing/2012/2012_11_26_Daphne_PatchTracking_13/Logs/20121129T220932/'</t>
  </si>
  <si>
    <t>'201211292209_201212031815.mat'</t>
  </si>
  <si>
    <t>'/ProjectLibrary/900739.LRAUV.Data/Testing/2012/2012_01_04_mokDok_53/'</t>
  </si>
  <si>
    <t>'/ProjectLibrary/900739.LRAUV.Data/Testing/2012/2012_01_09_mokDok_54/'</t>
  </si>
  <si>
    <t>'/ProjectLibrary/900739.LRAUV.Data/Testing/2012/2012_01_17_mokDok_55/'</t>
  </si>
  <si>
    <t>'/ProjectLibrary/900739.LRAUV.Data/Testing/2012/2012_01_20_mokDok_56/'</t>
  </si>
  <si>
    <t>'/ProjectLibrary/900739.LRAUV.Data/Testing/2012/2012_01_24_mokDok_57/'</t>
  </si>
  <si>
    <t>'/ProjectLibrary/900739.LRAUV.Data/Testing/2012/2012_02_06_mokDok_58/'</t>
  </si>
  <si>
    <t>'/ProjectLibrary/900739.LRAUV.Data/Testing/2012/2012_02_14_DAT_logging_59/'</t>
  </si>
  <si>
    <t>'/ProjectLibrary/900739.LRAUV.Data/Testing/2012/2012_02_15_DAT_logging_60/'</t>
  </si>
  <si>
    <t>'/ProjectLibrary/900739.LRAUV.Data/Testing/2012/2012_02_16_mokDok_61/'</t>
  </si>
  <si>
    <t>'/ProjectLibrary/900739.LRAUV.Data/Testing/2012/2012_02_21_mokDok_62/'</t>
  </si>
  <si>
    <t>'/ProjectLibrary/900739.LRAUV.Data/Testing/2012/2012_03_05_mokDok_63/'</t>
  </si>
  <si>
    <t>'/ProjectLibrary/900739.LRAUV.Data/Testing/2012/2012_05_03_Daphne_SeaTest_2/'</t>
  </si>
  <si>
    <t>'/ProjectLibrary/900739.LRAUV.Data/Testing/2012/2012_05_08_Daphne_SeaTest_3/'</t>
  </si>
  <si>
    <t>'/ProjectLibrary/900739.LRAUV.Data/Testing/2012/2012_05_29_Daphne_CANON_4/'</t>
  </si>
  <si>
    <t>'/ProjectLibrary/900739.LRAUV.Data/Testing/2012/2012_06_05_Tethys_CANON_64/'</t>
  </si>
  <si>
    <t>'/ProjectLibrary/900739.LRAUV.Data/Testing/2012/2012_06_19_Daphne_SeaTest_5/'</t>
  </si>
  <si>
    <t>'/ProjectLibrary/900739.LRAUV.Data/Testing/2012/2012_07_09_Daphne_SeaTest_6/'</t>
  </si>
  <si>
    <t>'/ProjectLibrary/900739.LRAUV.Data/Testing/2012/2012_08_17_Tethys_CANON_Test_65/'</t>
  </si>
  <si>
    <t>'/ProjectLibrary/900739.LRAUV.Data/Testing/2012/2012_08_22_Daphne_CANON_Test_07/'</t>
  </si>
  <si>
    <t>'/ProjectLibrary/900739.LRAUV.Data/Testing/2012/2012_09_06_Tethys_CANON_67/'</t>
  </si>
  <si>
    <t>'/ProjectLibrary/900739.LRAUV.Data/Testing/2012/2012_10_08_Daphne_Turbulence_09/'</t>
  </si>
  <si>
    <t>'/ProjectLibrary/900739.LRAUV.Data/Testing/2012/2012_10_18_Tethys_Turbulence_69/'</t>
  </si>
  <si>
    <t>'/ProjectLibrary/900739.LRAUV.Data/Testing/2012/2012_10_25_Daphne_Turbulence_11/'</t>
  </si>
  <si>
    <t>'/ProjectLibrary/900739.LRAUV.Data/Testing/2012/2012_11_12_Daphne_PatchTracking_12/'</t>
  </si>
  <si>
    <t>'/ProjectLibrary/900739.LRAUV.Data/Testing/2012/2012_11_26_Daphne_PatchTracking_13/'</t>
  </si>
  <si>
    <t>'/mbari/ProjectLibrary/900739.LRAUV.Data/Testing/2010/2010_02_03_Sea_Test_6/Logs/20100203T205036/'</t>
  </si>
  <si>
    <t>'/mbari/ProjectLibrary/900739.LRAUV.Data/Testing/2010/2010_02_03_Sea_Test_6/Logs/20100203T202532/'</t>
  </si>
  <si>
    <t>'/mbari/ProjectLibrary/900739.LRAUV.Data/Testing/2010/2010_02_10_Sea_Test_7/Logs/20100210T200703/'</t>
  </si>
  <si>
    <t>'/mbari/ProjectLibrary/900739.LRAUV.Data/Testing/2010/2010_02_10_Sea_Test_7/Logs/20100210T155101/'</t>
  </si>
  <si>
    <t>'/mbari/ProjectLibrary/900739.LRAUV.Data/Testing/2010/2010_02_17_Sea_Test_8/Logs/20100217T192320/'</t>
  </si>
  <si>
    <t>'/mbari/ProjectLibrary/900739.LRAUV.Data/Testing/2010/2010_02_17_Sea_Test_8/Logs/20100217T194506/'</t>
  </si>
  <si>
    <t>'/mbari/ProjectLibrary/900739.LRAUV.Data/Testing/2010/2010_02_25_Sea_Test_9/Logs/20100225T233811/'</t>
  </si>
  <si>
    <t>'/mbari/ProjectLibrary/900739.LRAUV.Data/Testing/2010/2010_03_04_Sea_Test_10/Logs/20100304T194530/'</t>
  </si>
  <si>
    <t>'/mbari/ProjectLibrary/900739.LRAUV.Data/Testing/2010/2010_03_18_Sea_Test_11/Logs/20100318T212343/'</t>
  </si>
  <si>
    <t>'/mbari/ProjectLibrary/900739.LRAUV.Data/Testing/2010/2010_03_18_Sea_Test_11/Logs/20100318T175544/'</t>
  </si>
  <si>
    <t>'/mbari/ProjectLibrary/900739.LRAUV.Data/Testing/2010/2010_03_24_Sea_Test_12/Logs/20100324T010429/'</t>
  </si>
  <si>
    <t>'/mbari/ProjectLibrary/900739.LRAUV.Data/Testing/2010/2010_04_14_Sea_Test_13/Logs/20100414T195530/'</t>
  </si>
  <si>
    <t>'/mbari/ProjectLibrary/900739.LRAUV.Data/Testing/2010/2010_04_14_Sea_Test_13/Logs/20100414T164416/'</t>
  </si>
  <si>
    <t>'/mbari/ProjectLibrary/900739.LRAUV.Data/Testing/2010/2010_05_19_Sea_Test_14/Logs/20100519T135943/'</t>
  </si>
  <si>
    <t>'/mbari/ProjectLibrary/900739.LRAUV.Data/Testing/2010/2010_05_19_Sea_Test_14/Logs/20100519T164109/'</t>
  </si>
  <si>
    <t>'/mbari/ProjectLibrary/900739.LRAUV.Data/Testing/2010/2010_05_27_Sea_Test_15/Logs/20100527T142211/'</t>
  </si>
  <si>
    <t>'/mbari/ProjectLibrary/900739.LRAUV.Data/Testing/2010/2010_06_03_Sea_Test_16/Logs/20100603T141555/'</t>
  </si>
  <si>
    <t>'/mbari/ProjectLibrary/900739.LRAUV.Data/Testing/2010/2010_06_16_Sea_Test_17/Logs/real_time/20100616T004135/'</t>
  </si>
  <si>
    <t>'/mbari/ProjectLibrary/900739.LRAUV.Data/Testing/2010/2010_06_16_Sea_Test_17/Logs/20100616T152637/'</t>
  </si>
  <si>
    <t>'/mbari/ProjectLibrary/900739.LRAUV.Data/Testing/2010/2010_06_24_Sea_Test_18/Logs/20100624T141855/'</t>
  </si>
  <si>
    <t>'/mbari/ProjectLibrary/900739.LRAUV.Data/Testing/2010/2010_06_29_Sea_Test_19/Logs/20100629T151856/'</t>
  </si>
  <si>
    <t>'/mbari/ProjectLibrary/900739.LRAUV.Data/Testing/2010/2010_06_30_Sea_Test_20/Logs/20100630T152740/'</t>
  </si>
  <si>
    <t>'/mbari/ProjectLibrary/900739.LRAUV.Data/Testing/2010/2010_08_31_Sea_Test_21/Logs/20100831T152204/'</t>
  </si>
  <si>
    <t>'/mbari/ProjectLibrary/900739.LRAUV.Data/Testing/2010/2010_09_01_Sea_Test_22/Logs/20100901T145022/'</t>
  </si>
  <si>
    <t>'/mbari/ProjectLibrary/900739.LRAUV.Data/Testing/2010/2010_10_06_Sea_Test_23/Logs/20101006T172423/'</t>
  </si>
  <si>
    <t>'/mbari/ProjectLibrary/900739.LRAUV.Data/Testing/2010/2010_10_12_BloomEX_24/Logs/20101012T200823/'</t>
  </si>
  <si>
    <t>'/mbari/ProjectLibrary/900739.LRAUV.Data/Testing/2010/2010_10_12_BloomEX_24/Logs/20101014T190812/'</t>
  </si>
  <si>
    <t>'/mbari/ProjectLibrary/900739.LRAUV.Data/Testing/2010/2010_10_12_BloomEX_24/Logs/20101014T201203/'</t>
  </si>
  <si>
    <t>'/mbari/ProjectLibrary/900739.LRAUV.Data/Testing/2010/2010_10_18_BloomEX_25/Logs/20101018T143308/'</t>
  </si>
  <si>
    <t>'/mbari/ProjectLibrary/900739.LRAUV.Data/Testing/2010/2010_10_18_BloomEX_25/Logs/20101020T113957/'</t>
  </si>
  <si>
    <t>'/mbari/ProjectLibrary/900739.LRAUV.Data/Testing/2010/2010_10_18_BloomEX_25/Logs/20101019T001815/'</t>
  </si>
  <si>
    <t>'/mbari/ProjectLibrary/900739.LRAUV.Data/Testing/2010/2010_10_26_Sea_Test_26/Logs/20101026T212112/'</t>
  </si>
  <si>
    <t>'/mbari/ProjectLibrary/900739.LRAUV.Data/Testing/2010/2010_10_26_Sea_Test_26/Logs/20101028T014948/'</t>
  </si>
  <si>
    <t>'/mbari/ProjectLibrary/900739.LRAUV.Data/Testing/2010/2010_11_15_Sea_Test_27/Logs/20101115T173427/'</t>
  </si>
  <si>
    <t>'/mbari/ProjectLibrary/900739.LRAUV.Data/Testing/2010/2010_11_15_Sea_Test_27/Logs/20101117T071048/'</t>
  </si>
  <si>
    <t>'/mbari/ProjectLibrary/900739.LRAUV.Data/Testing/2010/2010_11_15_Sea_Test_27/Logs/20101116T182915/'</t>
  </si>
  <si>
    <t>'/mbari/ProjectLibrary/900739.LRAUV.Data/Testing/2010/2010_11_15_Sea_Test_27/Logs/20101115T180945/'</t>
  </si>
  <si>
    <t>'/mbari/ProjectLibrary/900739.LRAUV.Data/Testing/2010/2010_11_15_Sea_Test_27/Logs/20101117T223945/'</t>
  </si>
  <si>
    <t>'/mbari/ProjectLibrary/900739.LRAUV.Data/Testing/2010/2010_12_13_Sea_Test_28/Logs/20101213T164100/'</t>
  </si>
  <si>
    <t>'/mbari/ProjectLibrary/900739.LRAUV.Data/Testing/2010/2010_12_13_Sea_Test_28/Logs/20101214T181004/'</t>
  </si>
  <si>
    <t>'/mbari/ProjectLibrary/900739.LRAUV.Data/Testing/2010/2010_12_13_Sea_Test_28/Logs/20101213T175602/'</t>
  </si>
  <si>
    <t xml:space="preserve">Path </t>
  </si>
  <si>
    <t>'/ProjectLibrary/900739.LRAUV.Data/Testing/2010/2010_02_03_Sea_Test_6/'</t>
  </si>
  <si>
    <t>'/ProjectLibrary/900739.LRAUV.Data/Testing/2010/2010_02_10_Sea_Test_7/'</t>
  </si>
  <si>
    <t>'/ProjectLibrary/900739.LRAUV.Data/Testing/2010/2010_02_17_Sea_Test_8/'</t>
  </si>
  <si>
    <t>'/ProjectLibrary/900739.LRAUV.Data/Testing/2010/2010_02_25_Sea_Test_9/'</t>
  </si>
  <si>
    <t>'/ProjectLibrary/900739.LRAUV.Data/Testing/2010/2010_03_04_Sea_Test_10/'</t>
  </si>
  <si>
    <t>'/ProjectLibrary/900739.LRAUV.Data/Testing/2010/2010_03_18_Sea_Test_11/'</t>
  </si>
  <si>
    <t>'/ProjectLibrary/900739.LRAUV.Data/Testing/2010/2010_03_24_Sea_Test_12/'</t>
  </si>
  <si>
    <t>'/ProjectLibrary/900739.LRAUV.Data/Testing/2010/2010_04_14_Sea_Test_13/'</t>
  </si>
  <si>
    <t>'/ProjectLibrary/900739.LRAUV.Data/Testing/2010/2010_05_19_Sea_Test_14/'</t>
  </si>
  <si>
    <t>'/ProjectLibrary/900739.LRAUV.Data/Testing/2010/2010_05_27_Sea_Test_15/'</t>
  </si>
  <si>
    <t>'/ProjectLibrary/900739.LRAUV.Data/Testing/2010/2010_06_03_Sea_Test_16/'</t>
  </si>
  <si>
    <t>'/ProjectLibrary/900739.LRAUV.Data/Testing/2010/2010_06_16_Sea_Test_17/'</t>
  </si>
  <si>
    <t>'/ProjectLibrary/900739.LRAUV.Data/Testing/2010/2010_06_24_Sea_Test_18/'</t>
  </si>
  <si>
    <t>'/ProjectLibrary/900739.LRAUV.Data/Testing/2010/2010_06_29_Sea_Test_19/'</t>
  </si>
  <si>
    <t>'/ProjectLibrary/900739.LRAUV.Data/Testing/2010/2010_06_30_Sea_Test_20/'</t>
  </si>
  <si>
    <t>'/ProjectLibrary/900739.LRAUV.Data/Testing/2010/2010_08_31_Sea_Test_21/'</t>
  </si>
  <si>
    <t>'/ProjectLibrary/900739.LRAUV.Data/Testing/2010/2010_09_01_Sea_Test_22/'</t>
  </si>
  <si>
    <t>'/ProjectLibrary/900739.LRAUV.Data/Testing/2010/2010_10_06_Sea_Test_23/'</t>
  </si>
  <si>
    <t>'/ProjectLibrary/900739.LRAUV.Data/Testing/2010/2010_10_12_BloomEX_24/'</t>
  </si>
  <si>
    <t>'/ProjectLibrary/900739.LRAUV.Data/Testing/2010/2010_10_18_BloomEX_25/'</t>
  </si>
  <si>
    <t>'/ProjectLibrary/900739.LRAUV.Data/Testing/2010/2010_10_26_Sea_Test_26/'</t>
  </si>
  <si>
    <t>'/ProjectLibrary/900739.LRAUV.Data/Testing/2010/2010_11_15_Sea_Test_27/'</t>
  </si>
  <si>
    <t>'/ProjectLibrary/900739.LRAUV.Data/Testing/2010/2010_12_13_Sea_Test_28/'</t>
  </si>
  <si>
    <t>/ProjectLibrary/900739.LRAUV.Data/Testing/2010/2010_06_16_Sea_Test_17/'</t>
  </si>
  <si>
    <t>ThrusterServo'</t>
  </si>
  <si>
    <t>BuoyancyServo'</t>
  </si>
  <si>
    <t>'/mbari/ProjectLibrary/900739.LRAUV.Data/Testing/2011/2011_02_22_Sea_Test_29/Logs/20110224T015201/'</t>
  </si>
  <si>
    <t>'/mbari/ProjectLibrary/900739.LRAUV.Data/Testing/2011/2011_02_22_Sea_Test_29/Logs/20110214T171928/'</t>
  </si>
  <si>
    <t>'/mbari/ProjectLibrary/900739.LRAUV.Data/Testing/2011/2011_04_13_Sea_Test_30/Logs/20110413T191109/'</t>
  </si>
  <si>
    <t>'/mbari/ProjectLibrary/900739.LRAUV.Data/Testing/2011/2011_04_13_Sea_Test_30/Logs/20110413T220432/'</t>
  </si>
  <si>
    <t>'/mbari/ProjectLibrary/900739.LRAUV.Data/Testing/2011/2011_04_15_CANON_31/Logs/20110415T153905/'</t>
  </si>
  <si>
    <t>'/mbari/ProjectLibrary/900739.LRAUV.Data/Testing/2011/2011_04_21_CANON_32/Logs/20110421T162253/'</t>
  </si>
  <si>
    <t>'/mbari/ProjectLibrary/900739.LRAUV.Data/Testing/2011/2011_04_21_CANON_32/Logs/20110422T001932/'</t>
  </si>
  <si>
    <t>'/mbari/ProjectLibrary/900739.LRAUV.Data/Testing/2011/2011_04_26_CANON_33/Logs/20110426T163303/'</t>
  </si>
  <si>
    <t>'/mbari/ProjectLibrary/900739.LRAUV.Data/Testing/2011/2011_04_26_CANON_33/Logs/20110427T191236/'</t>
  </si>
  <si>
    <t>'/mbari/ProjectLibrary/900739.LRAUV.Data/Testing/2011/2011_05_10_Turbulence_34/Logs/20110511T022555/'</t>
  </si>
  <si>
    <t>'/mbari/ProjectLibrary/900739.LRAUV.Data/Testing/2011/2011_05_10_Turbulence_34/Logs/20110511T010822/'</t>
  </si>
  <si>
    <t>'/mbari/ProjectLibrary/900739.LRAUV.Data/Testing/2011/2011_05_10_Turbulence_34/Logs/20110511T041708/'</t>
  </si>
  <si>
    <t>'/mbari/ProjectLibrary/900739.LRAUV.Data/Testing/2011/2011_05_26_Eng_Sea_Test_35/Logs/20110526T222533/'</t>
  </si>
  <si>
    <t>'/mbari/ProjectLibrary/900739.LRAUV.Data/Testing/2011/2011_06_08_Eng_Sea_Test_36/Logs/20110609T093927/'</t>
  </si>
  <si>
    <t>'/mbari/ProjectLibrary/900739.LRAUV.Data/Testing/2011/2011_06_08_Eng_Sea_Test_36/Logs/20110609T052858/'</t>
  </si>
  <si>
    <t>'/mbari/ProjectLibrary/900739.LRAUV.Data/Testing/2011/2011_06_10_CANON_37/Logs/20110611T232740/'</t>
  </si>
  <si>
    <t>'/mbari/ProjectLibrary/900739.LRAUV.Data/Testing/2011/2011_06_18_CANON_38/Logs/20110618T160919/'</t>
  </si>
  <si>
    <t>'/mbari/ProjectLibrary/900739.LRAUV.Data/Testing/2011/2011_07_19_Eng_Sea_Test_39/Logs/20110719T170700/'</t>
  </si>
  <si>
    <t>'/mbari/ProjectLibrary/900739.LRAUV.Data/Testing/2011/2011_07_21_Eng_Sea_Test_40/Logs/20110721T171404/'</t>
  </si>
  <si>
    <t>'/mbari/ProjectLibrary/900739.LRAUV.Data/Testing/2011/2011_09_06_CANON_41/Logs/20110912T174005/'</t>
  </si>
  <si>
    <t>'/mbari/ProjectLibrary/900739.LRAUV.Data/Testing/2011/2011_09_26_WF_Deployment_42/Logs/20110926T013332/'</t>
  </si>
  <si>
    <t>'/mbari/ProjectLibrary/900739.LRAUV.Data/Testing/2011/2011_09_26_WF_Deployment_42/Logs/20111012T164744/'</t>
  </si>
  <si>
    <t>'/mbari/ProjectLibrary/900739.LRAUV.Data/Testing/2011/2011_10_31_homing_43/Logs/20111101T222305/'</t>
  </si>
  <si>
    <t>'/mbari/ProjectLibrary/900739.LRAUV.Data/Testing/2011/2011_11_11_homing_44/Logs/20111112T201406/'</t>
  </si>
  <si>
    <t>'/mbari/ProjectLibrary/900739.LRAUV.Data/Testing/2011/2011_11_17_homing_45/Logs/20111121T172658/'</t>
  </si>
  <si>
    <t>'/mbari/ProjectLibrary/900739.LRAUV.Data/Testing/2011/2011_11_29_homing_46/Logs/20111129T180725/'</t>
  </si>
  <si>
    <t>'/mbari/ProjectLibrary/900739.LRAUV.Data/Testing/2011/2011_11_29_homing_46/Logs/20111130T021036/'</t>
  </si>
  <si>
    <t>'/mbari/ProjectLibrary/900739.LRAUV.Data/Testing/2011/2011_12_06_homing_47/Logs/20111206T201940/'</t>
  </si>
  <si>
    <t>'/mbari/ProjectLibrary/900739.LRAUV.Data/Testing/2011/2011_12_07_homing_48/Logs/20111207T191911/'</t>
  </si>
  <si>
    <t>'/mbari/ProjectLibrary/900739.LRAUV.Data/Testing/2011/2011_12_12_homing_50/Logs/20111212T183653/'</t>
  </si>
  <si>
    <t>'/mbari/ProjectLibrary/900739.LRAUV.Data/Testing/2011/2011_12_12_homing_50/Logs/20111213T012646/'</t>
  </si>
  <si>
    <t>'/mbari/ProjectLibrary/900739.LRAUV.Data/Testing/2011/2011_12_19_mokDok_51/Logs/20111219T204302/'</t>
  </si>
  <si>
    <t>'/mbari/ProjectLibrary/900739.LRAUV.Data/Testing/2011/2011_12_21_mokDok_52/Logs/20111221T184845/'</t>
  </si>
  <si>
    <t>'/ProjectLibrary/900739.LRAUV.Data/Testing/2011/2011_02_22_Sea_Test_29/'</t>
  </si>
  <si>
    <t>'/ProjectLibrary/900739.LRAUV.Data/Testing/2011/2011_04_13_Sea_Test_30/'</t>
  </si>
  <si>
    <t>'/ProjectLibrary/900739.LRAUV.Data/Testing/2011/2011_04_15_CANON_31/'</t>
  </si>
  <si>
    <t>'/ProjectLibrary/900739.LRAUV.Data/Testing/2011/2011_04_21_CANON_32/'</t>
  </si>
  <si>
    <t>'/ProjectLibrary/900739.LRAUV.Data/Testing/2011/2011_04_26_CANON_33/'</t>
  </si>
  <si>
    <t>'/ProjectLibrary/900739.LRAUV.Data/Testing/2011/2011_05_10_Turbulence_34/'</t>
  </si>
  <si>
    <t>'/ProjectLibrary/900739.LRAUV.Data/Testing/2011/2011_05_26_Eng_Sea_Test_35/'</t>
  </si>
  <si>
    <t>'/ProjectLibrary/900739.LRAUV.Data/Testing/2011/2011_06_08_Eng_Sea_Test_36/'</t>
  </si>
  <si>
    <t>'/ProjectLibrary/900739.LRAUV.Data/Testing/2011/2011_06_10_CANON_37/'</t>
  </si>
  <si>
    <t>'/ProjectLibrary/900739.LRAUV.Data/Testing/2011/2011_06_18_CANON_38/'</t>
  </si>
  <si>
    <t>'/ProjectLibrary/900739.LRAUV.Data/Testing/2011/2011_07_19_Eng_Sea_Test_39/'</t>
  </si>
  <si>
    <t>'/ProjectLibrary/900739.LRAUV.Data/Testing/2011/2011_07_21_Eng_Sea_Test_40/'</t>
  </si>
  <si>
    <t>'/ProjectLibrary/900739.LRAUV.Data/Testing/2011/2011_09_06_CANON_41/'</t>
  </si>
  <si>
    <t>'/ProjectLibrary/900739.LRAUV.Data/Testing/2011/2011_09_26_WF_Deployment_42/'</t>
  </si>
  <si>
    <t>'/ProjectLibrary/900739.LRAUV.Data/Testing/2011/2011_10_31_homing_43/'</t>
  </si>
  <si>
    <t>'/ProjectLibrary/900739.LRAUV.Data/Testing/2011/2011_11_11_homing_44/'</t>
  </si>
  <si>
    <t>'/ProjectLibrary/900739.LRAUV.Data/Testing/2011/2011_11_17_homing_45/'</t>
  </si>
  <si>
    <t>'/ProjectLibrary/900739.LRAUV.Data/Testing/2011/2011_11_29_homing_46/'</t>
  </si>
  <si>
    <t>'/ProjectLibrary/900739.LRAUV.Data/Testing/2011/2011_12_06_homing_47/'</t>
  </si>
  <si>
    <t>'/ProjectLibrary/900739.LRAUV.Data/Testing/2011/2011_12_07_homing_48/'</t>
  </si>
  <si>
    <t>'/ProjectLibrary/900739.LRAUV.Data/Testing/2011/2011_12_12_homing_50/'</t>
  </si>
  <si>
    <t>'/ProjectLibrary/900739.LRAUV.Data/Testing/2011/2011_12_19_mokDok_51/'</t>
  </si>
  <si>
    <t>'/ProjectLibrary/900739.LRAUV.Data/Testing/2011/2011_12_21_mokDok_52/'</t>
  </si>
  <si>
    <t>Straight Run Record</t>
  </si>
  <si>
    <t>Totals</t>
  </si>
  <si>
    <t>hours</t>
  </si>
  <si>
    <t>2013 Vertical plane</t>
  </si>
  <si>
    <t>Tethys</t>
  </si>
  <si>
    <t>Daphne</t>
  </si>
  <si>
    <t>2013 Total (Tethys + Daphne)</t>
  </si>
  <si>
    <t>% of VP faults</t>
  </si>
  <si>
    <t>VP/Total</t>
  </si>
  <si>
    <t>VP/total</t>
  </si>
  <si>
    <t>MTBCF 2012 Average</t>
  </si>
  <si>
    <t>MTBCF 2013 Average</t>
  </si>
  <si>
    <t>Science MTBCF (2012)</t>
  </si>
  <si>
    <t>2011 Total (Tethys)</t>
  </si>
  <si>
    <t>2011 Vertical plane</t>
  </si>
  <si>
    <t>MTBCF 2011 Average</t>
  </si>
  <si>
    <t>MTBCF 2010 Average</t>
  </si>
  <si>
    <t>2010 Total (Tethys)</t>
  </si>
  <si>
    <t>2010 Vertical plane</t>
  </si>
  <si>
    <t>2012 Total (Tethys + Daphne)</t>
  </si>
  <si>
    <t>2012 Vertical plane</t>
  </si>
  <si>
    <t>% of total</t>
  </si>
  <si>
    <t>Unplanned recovery</t>
  </si>
  <si>
    <t>date</t>
  </si>
  <si>
    <t>faiuare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</si>
</sst>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22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5" fillId="0" borderId="1" xfId="0" applyFont="1" applyBorder="1"/>
    <xf numFmtId="0" fontId="0" fillId="0" borderId="1" xfId="0" applyBorder="1"/>
    <xf numFmtId="0" fontId="7" fillId="0" borderId="0" xfId="0" applyFont="1"/>
    <xf numFmtId="0" fontId="7" fillId="0" borderId="1" xfId="0" applyFont="1" applyBorder="1"/>
    <xf numFmtId="0" fontId="6" fillId="0" borderId="1" xfId="0" applyFont="1" applyFill="1" applyBorder="1"/>
    <xf numFmtId="0" fontId="5" fillId="0" borderId="0" xfId="0" applyFont="1" applyFill="1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5" fillId="0" borderId="11" xfId="0" applyFont="1" applyFill="1" applyBorder="1"/>
    <xf numFmtId="0" fontId="2" fillId="0" borderId="12" xfId="0" applyFont="1" applyBorder="1"/>
    <xf numFmtId="0" fontId="0" fillId="0" borderId="8" xfId="0" applyBorder="1"/>
    <xf numFmtId="0" fontId="0" fillId="0" borderId="0" xfId="0" applyBorder="1"/>
    <xf numFmtId="0" fontId="0" fillId="0" borderId="2" xfId="0" applyBorder="1"/>
    <xf numFmtId="0" fontId="0" fillId="0" borderId="13" xfId="0" applyBorder="1"/>
    <xf numFmtId="0" fontId="0" fillId="0" borderId="3" xfId="0" applyBorder="1"/>
    <xf numFmtId="0" fontId="0" fillId="0" borderId="14" xfId="0" applyBorder="1"/>
    <xf numFmtId="0" fontId="0" fillId="0" borderId="15" xfId="0" applyBorder="1"/>
    <xf numFmtId="0" fontId="2" fillId="0" borderId="15" xfId="0" applyFont="1" applyBorder="1"/>
    <xf numFmtId="0" fontId="0" fillId="0" borderId="1" xfId="0" quotePrefix="1" applyBorder="1"/>
    <xf numFmtId="0" fontId="0" fillId="0" borderId="4" xfId="0" quotePrefix="1" applyBorder="1"/>
    <xf numFmtId="0" fontId="7" fillId="0" borderId="0" xfId="0" applyFont="1" applyBorder="1"/>
    <xf numFmtId="9" fontId="6" fillId="2" borderId="1" xfId="9" applyFont="1" applyFill="1" applyBorder="1"/>
    <xf numFmtId="9" fontId="0" fillId="0" borderId="1" xfId="9" applyFont="1" applyBorder="1"/>
    <xf numFmtId="9" fontId="0" fillId="0" borderId="15" xfId="9" applyFont="1" applyBorder="1"/>
    <xf numFmtId="0" fontId="2" fillId="0" borderId="16" xfId="0" applyFont="1" applyBorder="1"/>
    <xf numFmtId="2" fontId="0" fillId="0" borderId="15" xfId="0" applyNumberFormat="1" applyBorder="1"/>
    <xf numFmtId="0" fontId="0" fillId="0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5" fillId="0" borderId="0" xfId="0" applyFont="1" applyBorder="1"/>
    <xf numFmtId="0" fontId="2" fillId="0" borderId="17" xfId="0" applyFont="1" applyBorder="1" applyAlignment="1">
      <alignment horizontal="right"/>
    </xf>
    <xf numFmtId="0" fontId="5" fillId="0" borderId="17" xfId="0" applyFont="1" applyBorder="1"/>
    <xf numFmtId="0" fontId="8" fillId="0" borderId="17" xfId="0" applyFont="1" applyBorder="1"/>
    <xf numFmtId="0" fontId="5" fillId="0" borderId="2" xfId="0" applyFont="1" applyBorder="1"/>
    <xf numFmtId="0" fontId="7" fillId="0" borderId="13" xfId="0" applyFont="1" applyBorder="1"/>
    <xf numFmtId="0" fontId="5" fillId="0" borderId="6" xfId="0" applyFont="1" applyBorder="1"/>
    <xf numFmtId="0" fontId="7" fillId="0" borderId="14" xfId="0" applyFont="1" applyBorder="1"/>
    <xf numFmtId="0" fontId="8" fillId="0" borderId="0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14" fontId="0" fillId="0" borderId="0" xfId="0" applyNumberFormat="1"/>
  </cellXfs>
  <cellStyles count="12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Normal" xfId="0" builtinId="0"/>
    <cellStyle name="Percent" xfId="9" builtinId="5"/>
  </cellStyles>
  <dxfs count="3"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connections" Target="connections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2012-int-CRITICAL_1" connectionId="6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2013-int-CRITICAL" connectionId="7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opLeftCell="C1" workbookViewId="0">
      <pane ySplit="1" topLeftCell="A14" activePane="bottomLeft" state="frozen"/>
      <selection pane="bottomLeft" activeCell="R43" sqref="R43"/>
    </sheetView>
  </sheetViews>
  <sheetFormatPr baseColWidth="10" defaultRowHeight="15" x14ac:dyDescent="0"/>
  <cols>
    <col min="2" max="2" width="100.33203125" bestFit="1" customWidth="1"/>
    <col min="10" max="10" width="12.83203125" bestFit="1" customWidth="1"/>
    <col min="13" max="13" width="74.33203125" bestFit="1" customWidth="1"/>
    <col min="14" max="14" width="18.83203125" bestFit="1" customWidth="1"/>
  </cols>
  <sheetData>
    <row r="1" spans="1:14">
      <c r="A1" s="1" t="s">
        <v>0</v>
      </c>
      <c r="B1" s="1" t="s">
        <v>194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M1" s="1" t="s">
        <v>26</v>
      </c>
      <c r="N1" s="1" t="s">
        <v>27</v>
      </c>
    </row>
    <row r="2" spans="1:14">
      <c r="A2" t="s">
        <v>29</v>
      </c>
      <c r="B2" t="s">
        <v>153</v>
      </c>
      <c r="C2">
        <v>2010</v>
      </c>
      <c r="D2">
        <v>2</v>
      </c>
      <c r="E2">
        <v>3</v>
      </c>
      <c r="F2">
        <v>20</v>
      </c>
      <c r="G2">
        <v>51</v>
      </c>
      <c r="H2">
        <v>36.128</v>
      </c>
      <c r="I2">
        <v>734172.86916814803</v>
      </c>
      <c r="J2" t="s">
        <v>47</v>
      </c>
      <c r="M2" s="3" t="s">
        <v>195</v>
      </c>
      <c r="N2" s="3">
        <v>2</v>
      </c>
    </row>
    <row r="3" spans="1:14">
      <c r="A3" t="s">
        <v>37</v>
      </c>
      <c r="B3" t="s">
        <v>154</v>
      </c>
      <c r="C3">
        <v>2010</v>
      </c>
      <c r="D3">
        <v>2</v>
      </c>
      <c r="E3">
        <v>3</v>
      </c>
      <c r="F3">
        <v>20</v>
      </c>
      <c r="G3">
        <v>50</v>
      </c>
      <c r="H3">
        <v>3.6040000000000001</v>
      </c>
      <c r="I3">
        <v>734172.86809726898</v>
      </c>
      <c r="J3" t="s">
        <v>47</v>
      </c>
      <c r="M3" s="3" t="s">
        <v>196</v>
      </c>
      <c r="N3" s="3">
        <v>2</v>
      </c>
    </row>
    <row r="4" spans="1:14">
      <c r="A4" t="s">
        <v>59</v>
      </c>
      <c r="B4" t="s">
        <v>155</v>
      </c>
      <c r="C4">
        <v>2010</v>
      </c>
      <c r="D4">
        <v>2</v>
      </c>
      <c r="E4">
        <v>10</v>
      </c>
      <c r="F4">
        <v>20</v>
      </c>
      <c r="G4">
        <v>11</v>
      </c>
      <c r="H4">
        <v>29.204000000000001</v>
      </c>
      <c r="I4">
        <v>734179.84131023195</v>
      </c>
      <c r="J4" t="s">
        <v>47</v>
      </c>
      <c r="M4" s="3" t="s">
        <v>197</v>
      </c>
      <c r="N4" s="3">
        <v>2</v>
      </c>
    </row>
    <row r="5" spans="1:14">
      <c r="A5" t="s">
        <v>29</v>
      </c>
      <c r="B5" t="s">
        <v>156</v>
      </c>
      <c r="C5">
        <v>2010</v>
      </c>
      <c r="D5">
        <v>2</v>
      </c>
      <c r="E5">
        <v>10</v>
      </c>
      <c r="F5">
        <v>15</v>
      </c>
      <c r="G5">
        <v>51</v>
      </c>
      <c r="H5">
        <v>13.827999999999999</v>
      </c>
      <c r="I5">
        <v>734179.66057671304</v>
      </c>
      <c r="J5" t="s">
        <v>47</v>
      </c>
      <c r="M5" s="3" t="s">
        <v>198</v>
      </c>
      <c r="N5" s="3">
        <v>1</v>
      </c>
    </row>
    <row r="6" spans="1:14">
      <c r="A6" t="s">
        <v>29</v>
      </c>
      <c r="B6" t="s">
        <v>157</v>
      </c>
      <c r="C6">
        <v>2010</v>
      </c>
      <c r="D6">
        <v>2</v>
      </c>
      <c r="E6">
        <v>17</v>
      </c>
      <c r="F6">
        <v>19</v>
      </c>
      <c r="G6">
        <v>24</v>
      </c>
      <c r="H6">
        <v>20.515999999999998</v>
      </c>
      <c r="I6">
        <v>734186.80857078696</v>
      </c>
      <c r="J6" t="s">
        <v>47</v>
      </c>
      <c r="M6" s="3" t="s">
        <v>199</v>
      </c>
      <c r="N6" s="3">
        <v>2</v>
      </c>
    </row>
    <row r="7" spans="1:14">
      <c r="A7" t="s">
        <v>32</v>
      </c>
      <c r="B7" t="s">
        <v>158</v>
      </c>
      <c r="C7">
        <v>2010</v>
      </c>
      <c r="D7">
        <v>2</v>
      </c>
      <c r="E7">
        <v>17</v>
      </c>
      <c r="F7">
        <v>20</v>
      </c>
      <c r="G7">
        <v>13</v>
      </c>
      <c r="H7">
        <v>23.92</v>
      </c>
      <c r="I7">
        <v>734186.84263796301</v>
      </c>
      <c r="J7" t="s">
        <v>47</v>
      </c>
      <c r="M7" s="3" t="s">
        <v>200</v>
      </c>
      <c r="N7" s="3">
        <v>2</v>
      </c>
    </row>
    <row r="8" spans="1:14">
      <c r="A8" t="s">
        <v>29</v>
      </c>
      <c r="B8" t="s">
        <v>159</v>
      </c>
      <c r="C8">
        <v>2010</v>
      </c>
      <c r="D8">
        <v>2</v>
      </c>
      <c r="E8">
        <v>26</v>
      </c>
      <c r="F8">
        <v>1</v>
      </c>
      <c r="G8">
        <v>11</v>
      </c>
      <c r="H8">
        <v>2.4119999999999999</v>
      </c>
      <c r="I8">
        <v>734195.04933347204</v>
      </c>
      <c r="J8" t="s">
        <v>47</v>
      </c>
      <c r="M8" s="3" t="s">
        <v>201</v>
      </c>
      <c r="N8" s="3">
        <v>1</v>
      </c>
    </row>
    <row r="9" spans="1:14">
      <c r="A9" t="s">
        <v>59</v>
      </c>
      <c r="B9" t="s">
        <v>160</v>
      </c>
      <c r="C9">
        <v>2010</v>
      </c>
      <c r="D9">
        <v>3</v>
      </c>
      <c r="E9">
        <v>4</v>
      </c>
      <c r="F9">
        <v>23</v>
      </c>
      <c r="G9">
        <v>6</v>
      </c>
      <c r="H9">
        <v>19.62</v>
      </c>
      <c r="I9">
        <v>734201.96272708301</v>
      </c>
      <c r="J9" t="s">
        <v>47</v>
      </c>
      <c r="M9" s="3" t="s">
        <v>202</v>
      </c>
      <c r="N9" s="3">
        <v>2</v>
      </c>
    </row>
    <row r="10" spans="1:14">
      <c r="A10" t="s">
        <v>29</v>
      </c>
      <c r="B10" t="s">
        <v>160</v>
      </c>
      <c r="C10">
        <v>2010</v>
      </c>
      <c r="D10">
        <v>3</v>
      </c>
      <c r="E10">
        <v>4</v>
      </c>
      <c r="F10">
        <v>19</v>
      </c>
      <c r="G10">
        <v>46</v>
      </c>
      <c r="H10">
        <v>29.044</v>
      </c>
      <c r="I10">
        <v>734201.823947269</v>
      </c>
      <c r="J10" t="s">
        <v>47</v>
      </c>
      <c r="M10" s="3" t="s">
        <v>203</v>
      </c>
      <c r="N10" s="3">
        <v>2</v>
      </c>
    </row>
    <row r="11" spans="1:14">
      <c r="A11" t="s">
        <v>59</v>
      </c>
      <c r="B11" t="s">
        <v>161</v>
      </c>
      <c r="C11">
        <v>2010</v>
      </c>
      <c r="D11">
        <v>3</v>
      </c>
      <c r="E11">
        <v>18</v>
      </c>
      <c r="F11">
        <v>22</v>
      </c>
      <c r="G11">
        <v>17</v>
      </c>
      <c r="H11">
        <v>9.0138999999999996</v>
      </c>
      <c r="I11">
        <v>734215.92857654998</v>
      </c>
      <c r="J11" t="s">
        <v>47</v>
      </c>
      <c r="M11" s="3" t="s">
        <v>204</v>
      </c>
      <c r="N11" s="3">
        <v>1</v>
      </c>
    </row>
    <row r="12" spans="1:14">
      <c r="A12" t="s">
        <v>29</v>
      </c>
      <c r="B12" t="s">
        <v>162</v>
      </c>
      <c r="C12">
        <v>2010</v>
      </c>
      <c r="D12">
        <v>3</v>
      </c>
      <c r="E12">
        <v>18</v>
      </c>
      <c r="F12">
        <v>17</v>
      </c>
      <c r="G12">
        <v>56</v>
      </c>
      <c r="H12">
        <v>47.216000000000001</v>
      </c>
      <c r="I12">
        <v>734215.74776870396</v>
      </c>
      <c r="J12" t="s">
        <v>47</v>
      </c>
      <c r="M12" s="3" t="s">
        <v>205</v>
      </c>
      <c r="N12" s="3">
        <v>1</v>
      </c>
    </row>
    <row r="13" spans="1:14">
      <c r="A13" t="s">
        <v>29</v>
      </c>
      <c r="B13" t="s">
        <v>163</v>
      </c>
      <c r="C13">
        <v>2010</v>
      </c>
      <c r="D13">
        <v>3</v>
      </c>
      <c r="E13">
        <v>24</v>
      </c>
      <c r="F13">
        <v>1</v>
      </c>
      <c r="G13">
        <v>4</v>
      </c>
      <c r="H13">
        <v>44.178899999999999</v>
      </c>
      <c r="I13">
        <v>734221.04495577398</v>
      </c>
      <c r="J13" t="s">
        <v>47</v>
      </c>
      <c r="M13" s="3" t="s">
        <v>206</v>
      </c>
      <c r="N13" s="3">
        <v>2</v>
      </c>
    </row>
    <row r="14" spans="1:14">
      <c r="A14" t="s">
        <v>59</v>
      </c>
      <c r="B14" t="s">
        <v>164</v>
      </c>
      <c r="C14">
        <v>2010</v>
      </c>
      <c r="D14">
        <v>4</v>
      </c>
      <c r="E14">
        <v>14</v>
      </c>
      <c r="F14">
        <v>20</v>
      </c>
      <c r="G14">
        <v>55</v>
      </c>
      <c r="H14">
        <v>22.459900000000001</v>
      </c>
      <c r="I14">
        <v>734242.87178773002</v>
      </c>
      <c r="J14" t="s">
        <v>47</v>
      </c>
      <c r="M14" s="24" t="s">
        <v>218</v>
      </c>
      <c r="N14" s="3">
        <v>1</v>
      </c>
    </row>
    <row r="15" spans="1:14">
      <c r="A15" t="s">
        <v>29</v>
      </c>
      <c r="B15" t="s">
        <v>165</v>
      </c>
      <c r="C15">
        <v>2010</v>
      </c>
      <c r="D15">
        <v>4</v>
      </c>
      <c r="E15">
        <v>14</v>
      </c>
      <c r="F15">
        <v>16</v>
      </c>
      <c r="G15">
        <v>45</v>
      </c>
      <c r="H15">
        <v>21.694199999999999</v>
      </c>
      <c r="I15">
        <v>734242.69816775701</v>
      </c>
      <c r="J15" t="s">
        <v>47</v>
      </c>
      <c r="M15" s="3" t="s">
        <v>207</v>
      </c>
      <c r="N15" s="3">
        <v>1</v>
      </c>
    </row>
    <row r="16" spans="1:14">
      <c r="A16" t="s">
        <v>29</v>
      </c>
      <c r="B16" t="s">
        <v>166</v>
      </c>
      <c r="C16">
        <v>2010</v>
      </c>
      <c r="D16">
        <v>5</v>
      </c>
      <c r="E16">
        <v>19</v>
      </c>
      <c r="F16">
        <v>14</v>
      </c>
      <c r="G16">
        <v>0</v>
      </c>
      <c r="H16">
        <v>29.450399999999998</v>
      </c>
      <c r="I16">
        <v>734277.58367419394</v>
      </c>
      <c r="J16" t="s">
        <v>47</v>
      </c>
      <c r="M16" s="3" t="s">
        <v>208</v>
      </c>
      <c r="N16" s="3">
        <v>1</v>
      </c>
    </row>
    <row r="17" spans="1:16">
      <c r="A17" t="s">
        <v>48</v>
      </c>
      <c r="B17" t="s">
        <v>167</v>
      </c>
      <c r="C17">
        <v>2010</v>
      </c>
      <c r="D17">
        <v>5</v>
      </c>
      <c r="E17">
        <v>19</v>
      </c>
      <c r="F17">
        <v>17</v>
      </c>
      <c r="G17">
        <v>39</v>
      </c>
      <c r="H17">
        <v>25.543099999999999</v>
      </c>
      <c r="I17">
        <v>734277.73571230401</v>
      </c>
      <c r="J17" t="s">
        <v>47</v>
      </c>
      <c r="M17" s="3" t="s">
        <v>209</v>
      </c>
      <c r="N17" s="3">
        <v>1</v>
      </c>
    </row>
    <row r="18" spans="1:16">
      <c r="A18" t="s">
        <v>29</v>
      </c>
      <c r="B18" t="s">
        <v>168</v>
      </c>
      <c r="C18">
        <v>2010</v>
      </c>
      <c r="D18">
        <v>5</v>
      </c>
      <c r="E18">
        <v>27</v>
      </c>
      <c r="F18">
        <v>14</v>
      </c>
      <c r="G18">
        <v>23</v>
      </c>
      <c r="H18">
        <v>5.7046000000000001</v>
      </c>
      <c r="I18">
        <v>734285.59937158099</v>
      </c>
      <c r="J18" t="s">
        <v>47</v>
      </c>
      <c r="M18" s="3" t="s">
        <v>210</v>
      </c>
      <c r="N18" s="3">
        <v>1</v>
      </c>
    </row>
    <row r="19" spans="1:16">
      <c r="A19" t="s">
        <v>29</v>
      </c>
      <c r="B19" t="s">
        <v>169</v>
      </c>
      <c r="C19">
        <v>2010</v>
      </c>
      <c r="D19">
        <v>6</v>
      </c>
      <c r="E19">
        <v>3</v>
      </c>
      <c r="F19">
        <v>14</v>
      </c>
      <c r="G19">
        <v>16</v>
      </c>
      <c r="H19">
        <v>46.205100000000002</v>
      </c>
      <c r="I19">
        <v>734292.59497922601</v>
      </c>
      <c r="J19" t="s">
        <v>47</v>
      </c>
      <c r="M19" s="3" t="s">
        <v>211</v>
      </c>
      <c r="N19" s="3">
        <v>1</v>
      </c>
    </row>
    <row r="20" spans="1:16">
      <c r="A20" t="s">
        <v>29</v>
      </c>
      <c r="B20" t="s">
        <v>170</v>
      </c>
      <c r="C20">
        <v>2010</v>
      </c>
      <c r="D20">
        <v>6</v>
      </c>
      <c r="E20">
        <v>16</v>
      </c>
      <c r="F20">
        <v>0</v>
      </c>
      <c r="G20">
        <v>41</v>
      </c>
      <c r="H20">
        <v>43.645899999999997</v>
      </c>
      <c r="I20">
        <v>734305.02897738304</v>
      </c>
      <c r="J20" t="s">
        <v>47</v>
      </c>
      <c r="M20" s="3" t="s">
        <v>212</v>
      </c>
      <c r="N20" s="3">
        <v>4</v>
      </c>
    </row>
    <row r="21" spans="1:16">
      <c r="A21" t="s">
        <v>29</v>
      </c>
      <c r="B21" t="s">
        <v>171</v>
      </c>
      <c r="C21">
        <v>2010</v>
      </c>
      <c r="D21">
        <v>6</v>
      </c>
      <c r="E21">
        <v>16</v>
      </c>
      <c r="F21">
        <v>15</v>
      </c>
      <c r="G21">
        <v>27</v>
      </c>
      <c r="H21">
        <v>24.090800000000002</v>
      </c>
      <c r="I21">
        <v>734305.64402882895</v>
      </c>
      <c r="J21" t="s">
        <v>47</v>
      </c>
      <c r="M21" s="3" t="s">
        <v>213</v>
      </c>
      <c r="N21" s="3">
        <v>4</v>
      </c>
    </row>
    <row r="22" spans="1:16">
      <c r="A22" t="s">
        <v>48</v>
      </c>
      <c r="B22" t="s">
        <v>171</v>
      </c>
      <c r="C22">
        <v>2010</v>
      </c>
      <c r="D22">
        <v>6</v>
      </c>
      <c r="E22">
        <v>16</v>
      </c>
      <c r="F22">
        <v>16</v>
      </c>
      <c r="G22">
        <v>59</v>
      </c>
      <c r="H22">
        <v>27.299299999999999</v>
      </c>
      <c r="I22">
        <v>734305.70795485296</v>
      </c>
      <c r="J22" t="s">
        <v>47</v>
      </c>
      <c r="M22" s="3" t="s">
        <v>214</v>
      </c>
      <c r="N22" s="3">
        <v>4</v>
      </c>
    </row>
    <row r="23" spans="1:16">
      <c r="A23" t="s">
        <v>29</v>
      </c>
      <c r="B23" t="s">
        <v>172</v>
      </c>
      <c r="C23">
        <v>2010</v>
      </c>
      <c r="D23">
        <v>6</v>
      </c>
      <c r="E23">
        <v>24</v>
      </c>
      <c r="F23">
        <v>14</v>
      </c>
      <c r="G23">
        <v>19</v>
      </c>
      <c r="H23">
        <v>5.6307</v>
      </c>
      <c r="I23">
        <v>734313.59659294796</v>
      </c>
      <c r="J23" t="s">
        <v>47</v>
      </c>
      <c r="M23" s="3" t="s">
        <v>215</v>
      </c>
      <c r="N23" s="3">
        <v>3</v>
      </c>
    </row>
    <row r="24" spans="1:16">
      <c r="A24" t="s">
        <v>29</v>
      </c>
      <c r="B24" t="s">
        <v>173</v>
      </c>
      <c r="C24">
        <v>2010</v>
      </c>
      <c r="D24">
        <v>6</v>
      </c>
      <c r="E24">
        <v>29</v>
      </c>
      <c r="F24">
        <v>15</v>
      </c>
      <c r="G24">
        <v>19</v>
      </c>
      <c r="H24">
        <v>43.704500000000003</v>
      </c>
      <c r="I24">
        <v>734318.63870028395</v>
      </c>
      <c r="J24" t="s">
        <v>47</v>
      </c>
      <c r="M24" s="3" t="s">
        <v>216</v>
      </c>
      <c r="N24" s="3">
        <v>5</v>
      </c>
    </row>
    <row r="25" spans="1:16">
      <c r="A25" t="s">
        <v>29</v>
      </c>
      <c r="B25" t="s">
        <v>174</v>
      </c>
      <c r="C25">
        <v>2010</v>
      </c>
      <c r="D25">
        <v>6</v>
      </c>
      <c r="E25">
        <v>30</v>
      </c>
      <c r="F25">
        <v>15</v>
      </c>
      <c r="G25">
        <v>27</v>
      </c>
      <c r="H25">
        <v>51.124400000000001</v>
      </c>
      <c r="I25">
        <v>734319.64434171806</v>
      </c>
      <c r="J25" t="s">
        <v>47</v>
      </c>
      <c r="M25" s="3" t="s">
        <v>217</v>
      </c>
      <c r="N25" s="3">
        <v>4</v>
      </c>
    </row>
    <row r="26" spans="1:16">
      <c r="A26" t="s">
        <v>29</v>
      </c>
      <c r="B26" t="s">
        <v>175</v>
      </c>
      <c r="C26">
        <v>2010</v>
      </c>
      <c r="D26">
        <v>8</v>
      </c>
      <c r="E26">
        <v>31</v>
      </c>
      <c r="F26">
        <v>15</v>
      </c>
      <c r="G26">
        <v>22</v>
      </c>
      <c r="H26">
        <v>52.052100000000003</v>
      </c>
      <c r="I26">
        <v>734381.64088023303</v>
      </c>
      <c r="J26" t="s">
        <v>47</v>
      </c>
      <c r="N26" s="3">
        <f>SUM(N2:N25)</f>
        <v>50</v>
      </c>
    </row>
    <row r="27" spans="1:16">
      <c r="A27" t="s">
        <v>29</v>
      </c>
      <c r="B27" t="s">
        <v>176</v>
      </c>
      <c r="C27">
        <v>2010</v>
      </c>
      <c r="D27">
        <v>9</v>
      </c>
      <c r="E27">
        <v>1</v>
      </c>
      <c r="F27">
        <v>14</v>
      </c>
      <c r="G27">
        <v>50</v>
      </c>
      <c r="H27">
        <v>30.7057</v>
      </c>
      <c r="I27">
        <v>734382.61841094599</v>
      </c>
      <c r="J27" t="s">
        <v>47</v>
      </c>
    </row>
    <row r="28" spans="1:16" ht="16" thickBot="1">
      <c r="A28" t="s">
        <v>59</v>
      </c>
      <c r="B28" t="s">
        <v>177</v>
      </c>
      <c r="C28">
        <v>2010</v>
      </c>
      <c r="D28">
        <v>10</v>
      </c>
      <c r="E28">
        <v>6</v>
      </c>
      <c r="F28">
        <v>20</v>
      </c>
      <c r="G28">
        <v>4</v>
      </c>
      <c r="H28">
        <v>59.758499999999998</v>
      </c>
      <c r="I28">
        <v>734417.83680276002</v>
      </c>
      <c r="J28" t="s">
        <v>47</v>
      </c>
    </row>
    <row r="29" spans="1:16" ht="16" thickBot="1">
      <c r="A29" t="s">
        <v>29</v>
      </c>
      <c r="B29" t="s">
        <v>177</v>
      </c>
      <c r="C29">
        <v>2010</v>
      </c>
      <c r="D29">
        <v>10</v>
      </c>
      <c r="E29">
        <v>6</v>
      </c>
      <c r="F29">
        <v>17</v>
      </c>
      <c r="G29">
        <v>25</v>
      </c>
      <c r="H29">
        <v>13.556800000000001</v>
      </c>
      <c r="I29">
        <v>734417.72585135198</v>
      </c>
      <c r="J29" t="s">
        <v>47</v>
      </c>
      <c r="M29" s="14" t="s">
        <v>88</v>
      </c>
      <c r="N29" s="15" t="s">
        <v>27</v>
      </c>
      <c r="O29" s="15" t="s">
        <v>284</v>
      </c>
      <c r="P29" s="15" t="s">
        <v>298</v>
      </c>
    </row>
    <row r="30" spans="1:16">
      <c r="A30" t="s">
        <v>37</v>
      </c>
      <c r="B30" t="s">
        <v>177</v>
      </c>
      <c r="C30">
        <v>2010</v>
      </c>
      <c r="D30">
        <v>10</v>
      </c>
      <c r="E30">
        <v>6</v>
      </c>
      <c r="F30">
        <v>19</v>
      </c>
      <c r="G30">
        <v>59</v>
      </c>
      <c r="H30">
        <v>7.6071</v>
      </c>
      <c r="I30">
        <v>734417.83272693399</v>
      </c>
      <c r="J30" t="s">
        <v>47</v>
      </c>
      <c r="M30" s="12" t="s">
        <v>29</v>
      </c>
      <c r="N30" s="13">
        <v>24</v>
      </c>
      <c r="O30" s="29">
        <f>N30/$N$26</f>
        <v>0.48</v>
      </c>
      <c r="P30" s="29">
        <f>N30/$N$39</f>
        <v>0.14117647058823529</v>
      </c>
    </row>
    <row r="31" spans="1:16">
      <c r="A31" t="s">
        <v>48</v>
      </c>
      <c r="B31" t="s">
        <v>177</v>
      </c>
      <c r="C31">
        <v>2010</v>
      </c>
      <c r="D31">
        <v>10</v>
      </c>
      <c r="E31">
        <v>6</v>
      </c>
      <c r="F31">
        <v>18</v>
      </c>
      <c r="G31">
        <v>29</v>
      </c>
      <c r="H31">
        <v>17.191299999999998</v>
      </c>
      <c r="I31">
        <v>734417.77033786196</v>
      </c>
      <c r="J31" t="s">
        <v>47</v>
      </c>
      <c r="M31" s="25" t="s">
        <v>219</v>
      </c>
      <c r="N31" s="9">
        <v>8</v>
      </c>
      <c r="O31" s="29">
        <f t="shared" ref="O31:O35" si="0">N31/$N$26</f>
        <v>0.16</v>
      </c>
      <c r="P31" s="29">
        <f t="shared" ref="P31:P35" si="1">N31/$N$39</f>
        <v>4.7058823529411764E-2</v>
      </c>
    </row>
    <row r="32" spans="1:16">
      <c r="A32" t="s">
        <v>29</v>
      </c>
      <c r="B32" t="s">
        <v>178</v>
      </c>
      <c r="C32">
        <v>2010</v>
      </c>
      <c r="D32">
        <v>10</v>
      </c>
      <c r="E32">
        <v>12</v>
      </c>
      <c r="F32">
        <v>20</v>
      </c>
      <c r="G32">
        <v>9</v>
      </c>
      <c r="H32">
        <v>16.0962</v>
      </c>
      <c r="I32">
        <v>734423.83976963197</v>
      </c>
      <c r="J32" t="s">
        <v>47</v>
      </c>
      <c r="M32" s="8" t="s">
        <v>37</v>
      </c>
      <c r="N32" s="9">
        <v>6</v>
      </c>
      <c r="O32" s="29">
        <f t="shared" si="0"/>
        <v>0.12</v>
      </c>
      <c r="P32" s="29">
        <f t="shared" si="1"/>
        <v>3.5294117647058823E-2</v>
      </c>
    </row>
    <row r="33" spans="1:16">
      <c r="A33" t="s">
        <v>37</v>
      </c>
      <c r="B33" t="s">
        <v>179</v>
      </c>
      <c r="C33">
        <v>2010</v>
      </c>
      <c r="D33">
        <v>10</v>
      </c>
      <c r="E33">
        <v>14</v>
      </c>
      <c r="F33">
        <v>19</v>
      </c>
      <c r="G33">
        <v>53</v>
      </c>
      <c r="H33">
        <v>37.474499999999999</v>
      </c>
      <c r="I33">
        <v>734425.82890595496</v>
      </c>
      <c r="J33" t="s">
        <v>47</v>
      </c>
      <c r="M33" s="25" t="s">
        <v>220</v>
      </c>
      <c r="N33" s="9">
        <v>5</v>
      </c>
      <c r="O33" s="29">
        <f t="shared" si="0"/>
        <v>0.1</v>
      </c>
      <c r="P33" s="29">
        <f t="shared" si="1"/>
        <v>2.9411764705882353E-2</v>
      </c>
    </row>
    <row r="34" spans="1:16">
      <c r="A34" t="s">
        <v>66</v>
      </c>
      <c r="B34" t="s">
        <v>180</v>
      </c>
      <c r="C34">
        <v>2010</v>
      </c>
      <c r="D34">
        <v>10</v>
      </c>
      <c r="E34">
        <v>14</v>
      </c>
      <c r="F34">
        <v>23</v>
      </c>
      <c r="G34">
        <v>48</v>
      </c>
      <c r="H34">
        <v>29.645800000000001</v>
      </c>
      <c r="I34">
        <v>734425.99200978898</v>
      </c>
      <c r="J34" t="s">
        <v>47</v>
      </c>
      <c r="M34" s="8" t="s">
        <v>66</v>
      </c>
      <c r="N34" s="9">
        <v>4</v>
      </c>
      <c r="O34" s="29">
        <f t="shared" si="0"/>
        <v>0.08</v>
      </c>
      <c r="P34" s="29">
        <f t="shared" si="1"/>
        <v>2.3529411764705882E-2</v>
      </c>
    </row>
    <row r="35" spans="1:16" ht="16" thickBot="1">
      <c r="A35" t="s">
        <v>48</v>
      </c>
      <c r="B35" t="s">
        <v>178</v>
      </c>
      <c r="C35">
        <v>2010</v>
      </c>
      <c r="D35">
        <v>10</v>
      </c>
      <c r="E35">
        <v>13</v>
      </c>
      <c r="F35">
        <v>14</v>
      </c>
      <c r="G35">
        <v>15</v>
      </c>
      <c r="H35">
        <v>51.386699999999998</v>
      </c>
      <c r="I35">
        <v>734424.59434475296</v>
      </c>
      <c r="J35" t="s">
        <v>47</v>
      </c>
      <c r="M35" s="10" t="s">
        <v>32</v>
      </c>
      <c r="N35" s="11">
        <v>3</v>
      </c>
      <c r="O35" s="29">
        <f t="shared" si="0"/>
        <v>0.06</v>
      </c>
      <c r="P35" s="29">
        <f t="shared" si="1"/>
        <v>1.7647058823529412E-2</v>
      </c>
    </row>
    <row r="36" spans="1:16">
      <c r="A36" t="s">
        <v>29</v>
      </c>
      <c r="B36" t="s">
        <v>181</v>
      </c>
      <c r="C36">
        <v>2010</v>
      </c>
      <c r="D36">
        <v>10</v>
      </c>
      <c r="E36">
        <v>18</v>
      </c>
      <c r="F36">
        <v>14</v>
      </c>
      <c r="G36">
        <v>33</v>
      </c>
      <c r="H36">
        <v>59.92</v>
      </c>
      <c r="I36">
        <v>734429.60694351897</v>
      </c>
      <c r="J36" t="s">
        <v>47</v>
      </c>
    </row>
    <row r="37" spans="1:16" ht="16" thickBot="1">
      <c r="A37" t="s">
        <v>37</v>
      </c>
      <c r="B37" t="s">
        <v>182</v>
      </c>
      <c r="C37">
        <v>2010</v>
      </c>
      <c r="D37">
        <v>10</v>
      </c>
      <c r="E37">
        <v>21</v>
      </c>
      <c r="F37">
        <v>0</v>
      </c>
      <c r="G37">
        <v>55</v>
      </c>
      <c r="H37">
        <v>24.242100000000001</v>
      </c>
      <c r="I37">
        <v>734432.03847502405</v>
      </c>
      <c r="J37" t="s">
        <v>47</v>
      </c>
    </row>
    <row r="38" spans="1:16" ht="16" thickBot="1">
      <c r="A38" t="s">
        <v>66</v>
      </c>
      <c r="B38" t="s">
        <v>181</v>
      </c>
      <c r="C38">
        <v>2010</v>
      </c>
      <c r="D38">
        <v>10</v>
      </c>
      <c r="E38">
        <v>18</v>
      </c>
      <c r="F38">
        <v>22</v>
      </c>
      <c r="G38">
        <v>49</v>
      </c>
      <c r="H38">
        <v>57.2074</v>
      </c>
      <c r="I38">
        <v>734429.95135656698</v>
      </c>
      <c r="J38" t="s">
        <v>47</v>
      </c>
      <c r="M38" s="14" t="s">
        <v>278</v>
      </c>
      <c r="N38" s="30" t="s">
        <v>27</v>
      </c>
      <c r="O38" s="15" t="s">
        <v>279</v>
      </c>
    </row>
    <row r="39" spans="1:16">
      <c r="A39" t="s">
        <v>48</v>
      </c>
      <c r="B39" t="s">
        <v>183</v>
      </c>
      <c r="C39">
        <v>2010</v>
      </c>
      <c r="D39">
        <v>10</v>
      </c>
      <c r="E39">
        <v>19</v>
      </c>
      <c r="F39">
        <v>15</v>
      </c>
      <c r="G39">
        <v>34</v>
      </c>
      <c r="H39">
        <v>29.770700000000001</v>
      </c>
      <c r="I39">
        <v>734430.64895567903</v>
      </c>
      <c r="J39" t="s">
        <v>47</v>
      </c>
      <c r="M39" s="22" t="s">
        <v>294</v>
      </c>
      <c r="N39" s="22">
        <v>170</v>
      </c>
      <c r="O39" s="31">
        <v>449.75599999999997</v>
      </c>
    </row>
    <row r="40" spans="1:16">
      <c r="A40" t="s">
        <v>29</v>
      </c>
      <c r="B40" t="s">
        <v>184</v>
      </c>
      <c r="C40">
        <v>2010</v>
      </c>
      <c r="D40">
        <v>10</v>
      </c>
      <c r="E40">
        <v>26</v>
      </c>
      <c r="F40">
        <v>21</v>
      </c>
      <c r="G40">
        <v>21</v>
      </c>
      <c r="H40">
        <v>19.967700000000001</v>
      </c>
      <c r="I40">
        <v>734437.88981444098</v>
      </c>
      <c r="J40" t="s">
        <v>47</v>
      </c>
      <c r="M40" s="3" t="s">
        <v>295</v>
      </c>
      <c r="N40" s="3">
        <f>N26</f>
        <v>50</v>
      </c>
      <c r="O40" s="3"/>
    </row>
    <row r="41" spans="1:16">
      <c r="A41" t="s">
        <v>48</v>
      </c>
      <c r="B41" t="s">
        <v>185</v>
      </c>
      <c r="C41">
        <v>2010</v>
      </c>
      <c r="D41">
        <v>10</v>
      </c>
      <c r="E41">
        <v>28</v>
      </c>
      <c r="F41">
        <v>16</v>
      </c>
      <c r="G41">
        <v>14</v>
      </c>
      <c r="H41">
        <v>40.969200000000001</v>
      </c>
      <c r="I41">
        <v>734439.67686306895</v>
      </c>
      <c r="J41" t="s">
        <v>47</v>
      </c>
      <c r="M41" s="32" t="s">
        <v>286</v>
      </c>
      <c r="N41" s="27">
        <f>N40/N39</f>
        <v>0.29411764705882354</v>
      </c>
      <c r="O41" s="3"/>
    </row>
    <row r="42" spans="1:16">
      <c r="A42" t="s">
        <v>32</v>
      </c>
      <c r="B42" t="s">
        <v>185</v>
      </c>
      <c r="C42">
        <v>2010</v>
      </c>
      <c r="D42">
        <v>10</v>
      </c>
      <c r="E42">
        <v>28</v>
      </c>
      <c r="F42">
        <v>5</v>
      </c>
      <c r="G42">
        <v>24</v>
      </c>
      <c r="H42">
        <v>11.465199999999999</v>
      </c>
      <c r="I42">
        <v>734439.22513269901</v>
      </c>
      <c r="J42" t="s">
        <v>47</v>
      </c>
    </row>
    <row r="43" spans="1:16">
      <c r="A43" t="s">
        <v>29</v>
      </c>
      <c r="B43" t="s">
        <v>186</v>
      </c>
      <c r="C43">
        <v>2010</v>
      </c>
      <c r="D43">
        <v>11</v>
      </c>
      <c r="E43">
        <v>15</v>
      </c>
      <c r="F43">
        <v>17</v>
      </c>
      <c r="G43">
        <v>35</v>
      </c>
      <c r="H43">
        <v>52.734400000000001</v>
      </c>
      <c r="I43">
        <v>734457.73324924102</v>
      </c>
      <c r="J43" t="s">
        <v>47</v>
      </c>
    </row>
    <row r="44" spans="1:16">
      <c r="A44" t="s">
        <v>37</v>
      </c>
      <c r="B44" t="s">
        <v>187</v>
      </c>
      <c r="C44">
        <v>2010</v>
      </c>
      <c r="D44">
        <v>11</v>
      </c>
      <c r="E44">
        <v>17</v>
      </c>
      <c r="F44">
        <v>16</v>
      </c>
      <c r="G44">
        <v>19</v>
      </c>
      <c r="H44">
        <v>28.6282</v>
      </c>
      <c r="I44">
        <v>734459.680192456</v>
      </c>
      <c r="J44" t="s">
        <v>47</v>
      </c>
      <c r="M44" s="35"/>
      <c r="N44" s="44" t="s">
        <v>293</v>
      </c>
      <c r="O44" s="26"/>
    </row>
    <row r="45" spans="1:16">
      <c r="A45" t="s">
        <v>66</v>
      </c>
      <c r="B45" t="s">
        <v>188</v>
      </c>
      <c r="C45">
        <v>2010</v>
      </c>
      <c r="D45">
        <v>11</v>
      </c>
      <c r="E45">
        <v>17</v>
      </c>
      <c r="F45">
        <v>6</v>
      </c>
      <c r="G45">
        <v>44</v>
      </c>
      <c r="H45">
        <v>7.2298999999999998</v>
      </c>
      <c r="I45">
        <v>734459.28063923505</v>
      </c>
      <c r="J45" t="s">
        <v>47</v>
      </c>
      <c r="M45" s="2" t="s">
        <v>281</v>
      </c>
      <c r="N45" s="3">
        <v>2.6</v>
      </c>
      <c r="O45" s="26"/>
    </row>
    <row r="46" spans="1:16">
      <c r="A46" t="s">
        <v>48</v>
      </c>
      <c r="B46" t="s">
        <v>189</v>
      </c>
      <c r="C46">
        <v>2010</v>
      </c>
      <c r="D46">
        <v>11</v>
      </c>
      <c r="E46">
        <v>15</v>
      </c>
      <c r="F46">
        <v>20</v>
      </c>
      <c r="G46">
        <v>54</v>
      </c>
      <c r="H46">
        <v>11.6816</v>
      </c>
      <c r="I46">
        <v>734457.87096853706</v>
      </c>
      <c r="J46" t="s">
        <v>47</v>
      </c>
      <c r="M46" s="26"/>
      <c r="N46" s="26"/>
      <c r="O46" s="26"/>
    </row>
    <row r="47" spans="1:16">
      <c r="A47" t="s">
        <v>32</v>
      </c>
      <c r="B47" t="s">
        <v>190</v>
      </c>
      <c r="C47">
        <v>2010</v>
      </c>
      <c r="D47">
        <v>11</v>
      </c>
      <c r="E47">
        <v>17</v>
      </c>
      <c r="F47">
        <v>23</v>
      </c>
      <c r="G47">
        <v>44</v>
      </c>
      <c r="H47">
        <v>39.9407</v>
      </c>
      <c r="I47">
        <v>734459.98935116595</v>
      </c>
      <c r="J47" t="s">
        <v>47</v>
      </c>
      <c r="M47" s="17"/>
      <c r="N47" s="17"/>
      <c r="O47" s="17"/>
    </row>
    <row r="48" spans="1:16">
      <c r="A48" t="s">
        <v>29</v>
      </c>
      <c r="B48" t="s">
        <v>191</v>
      </c>
      <c r="C48">
        <v>2010</v>
      </c>
      <c r="D48">
        <v>12</v>
      </c>
      <c r="E48">
        <v>13</v>
      </c>
      <c r="F48">
        <v>16</v>
      </c>
      <c r="G48">
        <v>42</v>
      </c>
      <c r="H48">
        <v>26.3032</v>
      </c>
      <c r="I48">
        <v>734485.69613776903</v>
      </c>
      <c r="J48" t="s">
        <v>47</v>
      </c>
    </row>
    <row r="49" spans="1:10">
      <c r="A49" t="s">
        <v>37</v>
      </c>
      <c r="B49" t="s">
        <v>192</v>
      </c>
      <c r="C49">
        <v>2010</v>
      </c>
      <c r="D49">
        <v>12</v>
      </c>
      <c r="E49">
        <v>15</v>
      </c>
      <c r="F49">
        <v>5</v>
      </c>
      <c r="G49">
        <v>4</v>
      </c>
      <c r="H49">
        <v>59.514699999999998</v>
      </c>
      <c r="I49">
        <v>734487.21179993905</v>
      </c>
      <c r="J49" t="s">
        <v>47</v>
      </c>
    </row>
    <row r="50" spans="1:10">
      <c r="A50" t="s">
        <v>66</v>
      </c>
      <c r="B50" t="s">
        <v>192</v>
      </c>
      <c r="C50">
        <v>2010</v>
      </c>
      <c r="D50">
        <v>12</v>
      </c>
      <c r="E50">
        <v>15</v>
      </c>
      <c r="F50">
        <v>5</v>
      </c>
      <c r="G50">
        <v>6</v>
      </c>
      <c r="H50">
        <v>20.634799999999998</v>
      </c>
      <c r="I50">
        <v>734487.21273882897</v>
      </c>
      <c r="J50" t="s">
        <v>47</v>
      </c>
    </row>
    <row r="51" spans="1:10">
      <c r="A51" t="s">
        <v>48</v>
      </c>
      <c r="B51" t="s">
        <v>193</v>
      </c>
      <c r="C51">
        <v>2010</v>
      </c>
      <c r="D51">
        <v>12</v>
      </c>
      <c r="E51">
        <v>13</v>
      </c>
      <c r="F51">
        <v>18</v>
      </c>
      <c r="G51">
        <v>32</v>
      </c>
      <c r="H51">
        <v>58.923400000000001</v>
      </c>
      <c r="I51">
        <v>734485.77290420595</v>
      </c>
      <c r="J51" t="s">
        <v>47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D1" workbookViewId="0">
      <pane ySplit="1" topLeftCell="A7" activePane="bottomLeft" state="frozen"/>
      <selection pane="bottomLeft" activeCell="P28" sqref="P28:P34"/>
    </sheetView>
  </sheetViews>
  <sheetFormatPr baseColWidth="10" defaultRowHeight="15" x14ac:dyDescent="0"/>
  <cols>
    <col min="2" max="2" width="98.1640625" bestFit="1" customWidth="1"/>
    <col min="8" max="8" width="8.1640625" bestFit="1" customWidth="1"/>
    <col min="9" max="9" width="12.1640625" bestFit="1" customWidth="1"/>
    <col min="10" max="10" width="12.83203125" bestFit="1" customWidth="1"/>
    <col min="13" max="13" width="72.33203125" bestFit="1" customWidth="1"/>
    <col min="14" max="14" width="18.83203125" bestFit="1" customWidth="1"/>
    <col min="15" max="15" width="17.83203125" bestFit="1" customWidth="1"/>
  </cols>
  <sheetData>
    <row r="1" spans="1:14" ht="16" thickBot="1">
      <c r="A1" s="1" t="s">
        <v>0</v>
      </c>
      <c r="B1" s="1" t="s">
        <v>194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M1" s="1" t="s">
        <v>26</v>
      </c>
      <c r="N1" s="1" t="s">
        <v>27</v>
      </c>
    </row>
    <row r="2" spans="1:14">
      <c r="A2" t="s">
        <v>59</v>
      </c>
      <c r="B2" t="s">
        <v>221</v>
      </c>
      <c r="C2">
        <v>2011</v>
      </c>
      <c r="D2">
        <v>2</v>
      </c>
      <c r="E2">
        <v>24</v>
      </c>
      <c r="F2">
        <v>12</v>
      </c>
      <c r="G2">
        <v>42</v>
      </c>
      <c r="H2">
        <v>23.244</v>
      </c>
      <c r="I2">
        <v>734558.52943569503</v>
      </c>
      <c r="J2" t="s">
        <v>47</v>
      </c>
      <c r="M2" s="18" t="s">
        <v>254</v>
      </c>
      <c r="N2" s="20">
        <v>3</v>
      </c>
    </row>
    <row r="3" spans="1:14">
      <c r="A3" t="s">
        <v>29</v>
      </c>
      <c r="B3" t="s">
        <v>222</v>
      </c>
      <c r="C3">
        <v>2011</v>
      </c>
      <c r="D3">
        <v>2</v>
      </c>
      <c r="E3">
        <v>14</v>
      </c>
      <c r="F3">
        <v>17</v>
      </c>
      <c r="G3">
        <v>19</v>
      </c>
      <c r="H3">
        <v>41.2879</v>
      </c>
      <c r="I3">
        <v>734548.72200564703</v>
      </c>
      <c r="J3" t="s">
        <v>47</v>
      </c>
      <c r="M3" s="8" t="s">
        <v>255</v>
      </c>
      <c r="N3" s="9">
        <v>4</v>
      </c>
    </row>
    <row r="4" spans="1:14">
      <c r="A4" t="s">
        <v>48</v>
      </c>
      <c r="B4" t="s">
        <v>221</v>
      </c>
      <c r="C4">
        <v>2011</v>
      </c>
      <c r="D4">
        <v>2</v>
      </c>
      <c r="E4">
        <v>24</v>
      </c>
      <c r="F4">
        <v>14</v>
      </c>
      <c r="G4">
        <v>48</v>
      </c>
      <c r="H4">
        <v>0.64159999999999995</v>
      </c>
      <c r="I4">
        <v>734558.61667409295</v>
      </c>
      <c r="J4" t="s">
        <v>47</v>
      </c>
      <c r="M4" s="8" t="s">
        <v>256</v>
      </c>
      <c r="N4" s="9">
        <v>1</v>
      </c>
    </row>
    <row r="5" spans="1:14">
      <c r="A5" t="s">
        <v>29</v>
      </c>
      <c r="B5" t="s">
        <v>223</v>
      </c>
      <c r="C5">
        <v>2011</v>
      </c>
      <c r="D5">
        <v>4</v>
      </c>
      <c r="E5">
        <v>13</v>
      </c>
      <c r="F5">
        <v>20</v>
      </c>
      <c r="G5">
        <v>6</v>
      </c>
      <c r="H5">
        <v>44.719499999999996</v>
      </c>
      <c r="I5">
        <v>734606.83801758697</v>
      </c>
      <c r="J5" t="s">
        <v>47</v>
      </c>
      <c r="M5" s="8" t="s">
        <v>257</v>
      </c>
      <c r="N5" s="9">
        <v>2</v>
      </c>
    </row>
    <row r="6" spans="1:14">
      <c r="A6" t="s">
        <v>66</v>
      </c>
      <c r="B6" t="s">
        <v>224</v>
      </c>
      <c r="C6">
        <v>2011</v>
      </c>
      <c r="D6">
        <v>4</v>
      </c>
      <c r="E6">
        <v>13</v>
      </c>
      <c r="F6">
        <v>23</v>
      </c>
      <c r="G6">
        <v>40</v>
      </c>
      <c r="H6">
        <v>45.892699999999998</v>
      </c>
      <c r="I6">
        <v>734606.98664227698</v>
      </c>
      <c r="J6" t="s">
        <v>47</v>
      </c>
      <c r="M6" s="8" t="s">
        <v>258</v>
      </c>
      <c r="N6" s="9">
        <v>3</v>
      </c>
    </row>
    <row r="7" spans="1:14">
      <c r="A7" t="s">
        <v>48</v>
      </c>
      <c r="B7" t="s">
        <v>223</v>
      </c>
      <c r="C7">
        <v>2011</v>
      </c>
      <c r="D7">
        <v>4</v>
      </c>
      <c r="E7">
        <v>13</v>
      </c>
      <c r="F7">
        <v>19</v>
      </c>
      <c r="G7">
        <v>15</v>
      </c>
      <c r="H7">
        <v>39.237099999999998</v>
      </c>
      <c r="I7">
        <v>734606.80253746605</v>
      </c>
      <c r="J7" t="s">
        <v>47</v>
      </c>
      <c r="M7" s="8" t="s">
        <v>259</v>
      </c>
      <c r="N7" s="9">
        <v>3</v>
      </c>
    </row>
    <row r="8" spans="1:14">
      <c r="A8" t="s">
        <v>32</v>
      </c>
      <c r="B8" t="s">
        <v>224</v>
      </c>
      <c r="C8">
        <v>2011</v>
      </c>
      <c r="D8">
        <v>4</v>
      </c>
      <c r="E8">
        <v>14</v>
      </c>
      <c r="F8">
        <v>9</v>
      </c>
      <c r="G8">
        <v>12</v>
      </c>
      <c r="H8">
        <v>11.8253</v>
      </c>
      <c r="I8">
        <v>734607.3834702</v>
      </c>
      <c r="J8" t="s">
        <v>47</v>
      </c>
      <c r="M8" s="8" t="s">
        <v>260</v>
      </c>
      <c r="N8" s="9">
        <v>2</v>
      </c>
    </row>
    <row r="9" spans="1:14">
      <c r="A9" t="s">
        <v>29</v>
      </c>
      <c r="B9" t="s">
        <v>225</v>
      </c>
      <c r="C9">
        <v>2011</v>
      </c>
      <c r="D9">
        <v>4</v>
      </c>
      <c r="E9">
        <v>15</v>
      </c>
      <c r="F9">
        <v>15</v>
      </c>
      <c r="G9">
        <v>39</v>
      </c>
      <c r="H9">
        <v>16.898</v>
      </c>
      <c r="I9">
        <v>734608.65227891202</v>
      </c>
      <c r="J9" t="s">
        <v>47</v>
      </c>
      <c r="M9" s="8" t="s">
        <v>261</v>
      </c>
      <c r="N9" s="9">
        <v>2</v>
      </c>
    </row>
    <row r="10" spans="1:14">
      <c r="A10" t="s">
        <v>29</v>
      </c>
      <c r="B10" t="s">
        <v>226</v>
      </c>
      <c r="C10">
        <v>2011</v>
      </c>
      <c r="D10">
        <v>4</v>
      </c>
      <c r="E10">
        <v>21</v>
      </c>
      <c r="F10">
        <v>16</v>
      </c>
      <c r="G10">
        <v>23</v>
      </c>
      <c r="H10">
        <v>3.8780000000000001</v>
      </c>
      <c r="I10">
        <v>734614.68268377299</v>
      </c>
      <c r="J10" t="s">
        <v>47</v>
      </c>
      <c r="M10" s="8" t="s">
        <v>262</v>
      </c>
      <c r="N10" s="9">
        <v>1</v>
      </c>
    </row>
    <row r="11" spans="1:14">
      <c r="A11" t="s">
        <v>32</v>
      </c>
      <c r="B11" t="s">
        <v>227</v>
      </c>
      <c r="C11">
        <v>2011</v>
      </c>
      <c r="D11">
        <v>4</v>
      </c>
      <c r="E11">
        <v>22</v>
      </c>
      <c r="F11">
        <v>8</v>
      </c>
      <c r="G11">
        <v>48</v>
      </c>
      <c r="H11">
        <v>7.8792</v>
      </c>
      <c r="I11">
        <v>734615.36675786099</v>
      </c>
      <c r="J11" t="s">
        <v>47</v>
      </c>
      <c r="M11" s="8" t="s">
        <v>263</v>
      </c>
      <c r="N11" s="9">
        <v>1</v>
      </c>
    </row>
    <row r="12" spans="1:14">
      <c r="A12" t="s">
        <v>29</v>
      </c>
      <c r="B12" t="s">
        <v>228</v>
      </c>
      <c r="C12">
        <v>2011</v>
      </c>
      <c r="D12">
        <v>4</v>
      </c>
      <c r="E12">
        <v>26</v>
      </c>
      <c r="F12">
        <v>16</v>
      </c>
      <c r="G12">
        <v>33</v>
      </c>
      <c r="H12">
        <v>14.578099999999999</v>
      </c>
      <c r="I12">
        <v>734619.68975206104</v>
      </c>
      <c r="J12" t="s">
        <v>47</v>
      </c>
      <c r="M12" s="8" t="s">
        <v>264</v>
      </c>
      <c r="N12" s="9">
        <v>2</v>
      </c>
    </row>
    <row r="13" spans="1:14">
      <c r="A13" t="s">
        <v>48</v>
      </c>
      <c r="B13" t="s">
        <v>229</v>
      </c>
      <c r="C13">
        <v>2011</v>
      </c>
      <c r="D13">
        <v>4</v>
      </c>
      <c r="E13">
        <v>28</v>
      </c>
      <c r="F13">
        <v>10</v>
      </c>
      <c r="G13">
        <v>42</v>
      </c>
      <c r="H13">
        <v>23.4055</v>
      </c>
      <c r="I13">
        <v>734621.44610423001</v>
      </c>
      <c r="J13" t="s">
        <v>47</v>
      </c>
      <c r="M13" s="8" t="s">
        <v>265</v>
      </c>
      <c r="N13" s="9">
        <v>2</v>
      </c>
    </row>
    <row r="14" spans="1:14">
      <c r="A14" t="s">
        <v>32</v>
      </c>
      <c r="B14" t="s">
        <v>229</v>
      </c>
      <c r="C14">
        <v>2011</v>
      </c>
      <c r="D14">
        <v>4</v>
      </c>
      <c r="E14">
        <v>28</v>
      </c>
      <c r="F14">
        <v>0</v>
      </c>
      <c r="G14">
        <v>22</v>
      </c>
      <c r="H14">
        <v>40.3063</v>
      </c>
      <c r="I14">
        <v>734621.01574428601</v>
      </c>
      <c r="J14" t="s">
        <v>47</v>
      </c>
      <c r="M14" s="8" t="s">
        <v>266</v>
      </c>
      <c r="N14" s="9">
        <v>2</v>
      </c>
    </row>
    <row r="15" spans="1:14">
      <c r="A15" t="s">
        <v>59</v>
      </c>
      <c r="B15" t="s">
        <v>230</v>
      </c>
      <c r="C15">
        <v>2011</v>
      </c>
      <c r="D15">
        <v>5</v>
      </c>
      <c r="E15">
        <v>11</v>
      </c>
      <c r="F15">
        <v>3</v>
      </c>
      <c r="G15">
        <v>17</v>
      </c>
      <c r="H15">
        <v>51.060600000000001</v>
      </c>
      <c r="I15">
        <v>734634.13739653502</v>
      </c>
      <c r="J15" t="s">
        <v>47</v>
      </c>
      <c r="M15" s="8" t="s">
        <v>267</v>
      </c>
      <c r="N15" s="9">
        <v>2</v>
      </c>
    </row>
    <row r="16" spans="1:14">
      <c r="A16" t="s">
        <v>29</v>
      </c>
      <c r="B16" t="s">
        <v>231</v>
      </c>
      <c r="C16">
        <v>2011</v>
      </c>
      <c r="D16">
        <v>5</v>
      </c>
      <c r="E16">
        <v>11</v>
      </c>
      <c r="F16">
        <v>1</v>
      </c>
      <c r="G16">
        <v>42</v>
      </c>
      <c r="H16">
        <v>45.315899999999999</v>
      </c>
      <c r="I16">
        <v>734634.07135782298</v>
      </c>
      <c r="J16" t="s">
        <v>47</v>
      </c>
      <c r="M16" s="8" t="s">
        <v>268</v>
      </c>
      <c r="N16" s="9">
        <v>3</v>
      </c>
    </row>
    <row r="17" spans="1:16">
      <c r="A17" t="s">
        <v>48</v>
      </c>
      <c r="B17" t="s">
        <v>232</v>
      </c>
      <c r="C17">
        <v>2011</v>
      </c>
      <c r="D17">
        <v>5</v>
      </c>
      <c r="E17">
        <v>11</v>
      </c>
      <c r="F17">
        <v>22</v>
      </c>
      <c r="G17">
        <v>17</v>
      </c>
      <c r="H17">
        <v>49.4009</v>
      </c>
      <c r="I17">
        <v>734634.92904399196</v>
      </c>
      <c r="J17" t="s">
        <v>47</v>
      </c>
      <c r="M17" s="8" t="s">
        <v>269</v>
      </c>
      <c r="N17" s="9">
        <v>1</v>
      </c>
    </row>
    <row r="18" spans="1:16">
      <c r="A18" t="s">
        <v>29</v>
      </c>
      <c r="B18" t="s">
        <v>233</v>
      </c>
      <c r="C18">
        <v>2011</v>
      </c>
      <c r="D18">
        <v>5</v>
      </c>
      <c r="E18">
        <v>26</v>
      </c>
      <c r="F18">
        <v>22</v>
      </c>
      <c r="G18">
        <v>26</v>
      </c>
      <c r="H18">
        <v>40.188400000000001</v>
      </c>
      <c r="I18">
        <v>734649.93518736598</v>
      </c>
      <c r="J18" t="s">
        <v>47</v>
      </c>
      <c r="M18" s="8" t="s">
        <v>270</v>
      </c>
      <c r="N18" s="9">
        <v>1</v>
      </c>
    </row>
    <row r="19" spans="1:16">
      <c r="A19" t="s">
        <v>32</v>
      </c>
      <c r="B19" t="s">
        <v>233</v>
      </c>
      <c r="C19">
        <v>2011</v>
      </c>
      <c r="D19">
        <v>5</v>
      </c>
      <c r="E19">
        <v>26</v>
      </c>
      <c r="F19">
        <v>23</v>
      </c>
      <c r="G19">
        <v>21</v>
      </c>
      <c r="H19">
        <v>16.6755</v>
      </c>
      <c r="I19">
        <v>734649.97310966998</v>
      </c>
      <c r="J19" t="s">
        <v>47</v>
      </c>
      <c r="M19" s="8" t="s">
        <v>271</v>
      </c>
      <c r="N19" s="9">
        <v>2</v>
      </c>
    </row>
    <row r="20" spans="1:16">
      <c r="A20" t="s">
        <v>29</v>
      </c>
      <c r="B20" t="s">
        <v>234</v>
      </c>
      <c r="C20">
        <v>2011</v>
      </c>
      <c r="D20">
        <v>6</v>
      </c>
      <c r="E20">
        <v>9</v>
      </c>
      <c r="F20">
        <v>9</v>
      </c>
      <c r="G20">
        <v>40</v>
      </c>
      <c r="H20">
        <v>34.5717</v>
      </c>
      <c r="I20">
        <v>734663.40317791305</v>
      </c>
      <c r="J20" t="s">
        <v>47</v>
      </c>
      <c r="M20" s="8" t="s">
        <v>272</v>
      </c>
      <c r="N20" s="9">
        <v>2</v>
      </c>
    </row>
    <row r="21" spans="1:16">
      <c r="A21" t="s">
        <v>32</v>
      </c>
      <c r="B21" t="s">
        <v>235</v>
      </c>
      <c r="C21">
        <v>2011</v>
      </c>
      <c r="D21">
        <v>6</v>
      </c>
      <c r="E21">
        <v>9</v>
      </c>
      <c r="F21">
        <v>7</v>
      </c>
      <c r="G21">
        <v>11</v>
      </c>
      <c r="H21">
        <v>46.351199999999999</v>
      </c>
      <c r="I21">
        <v>734663.29984202795</v>
      </c>
      <c r="J21" t="s">
        <v>47</v>
      </c>
      <c r="M21" s="8" t="s">
        <v>273</v>
      </c>
      <c r="N21" s="9">
        <v>2</v>
      </c>
    </row>
    <row r="22" spans="1:16">
      <c r="A22" t="s">
        <v>29</v>
      </c>
      <c r="B22" t="s">
        <v>236</v>
      </c>
      <c r="C22">
        <v>2011</v>
      </c>
      <c r="D22">
        <v>6</v>
      </c>
      <c r="E22">
        <v>11</v>
      </c>
      <c r="F22">
        <v>23</v>
      </c>
      <c r="G22">
        <v>28</v>
      </c>
      <c r="H22">
        <v>54.820099999999996</v>
      </c>
      <c r="I22">
        <v>734665.97841226996</v>
      </c>
      <c r="J22" t="s">
        <v>47</v>
      </c>
      <c r="M22" s="8" t="s">
        <v>274</v>
      </c>
      <c r="N22" s="9">
        <v>2</v>
      </c>
    </row>
    <row r="23" spans="1:16">
      <c r="A23" t="s">
        <v>29</v>
      </c>
      <c r="B23" t="s">
        <v>237</v>
      </c>
      <c r="C23">
        <v>2011</v>
      </c>
      <c r="D23">
        <v>6</v>
      </c>
      <c r="E23">
        <v>18</v>
      </c>
      <c r="F23">
        <v>16</v>
      </c>
      <c r="G23">
        <v>10</v>
      </c>
      <c r="H23">
        <v>22.620100000000001</v>
      </c>
      <c r="I23">
        <v>734672.67387291801</v>
      </c>
      <c r="J23" t="s">
        <v>47</v>
      </c>
      <c r="M23" s="8" t="s">
        <v>275</v>
      </c>
      <c r="N23" s="9">
        <v>1</v>
      </c>
    </row>
    <row r="24" spans="1:16" ht="16" thickBot="1">
      <c r="A24" t="s">
        <v>29</v>
      </c>
      <c r="B24" t="s">
        <v>238</v>
      </c>
      <c r="C24">
        <v>2011</v>
      </c>
      <c r="D24">
        <v>7</v>
      </c>
      <c r="E24">
        <v>19</v>
      </c>
      <c r="F24">
        <v>18</v>
      </c>
      <c r="G24">
        <v>42</v>
      </c>
      <c r="H24">
        <v>45.142499999999998</v>
      </c>
      <c r="I24">
        <v>734703.779689149</v>
      </c>
      <c r="J24" t="s">
        <v>47</v>
      </c>
      <c r="M24" s="10" t="s">
        <v>276</v>
      </c>
      <c r="N24" s="16">
        <v>1</v>
      </c>
    </row>
    <row r="25" spans="1:16">
      <c r="A25" t="s">
        <v>32</v>
      </c>
      <c r="B25" t="s">
        <v>238</v>
      </c>
      <c r="C25">
        <v>2011</v>
      </c>
      <c r="D25">
        <v>7</v>
      </c>
      <c r="E25">
        <v>19</v>
      </c>
      <c r="F25">
        <v>19</v>
      </c>
      <c r="G25">
        <v>58</v>
      </c>
      <c r="H25">
        <v>30.853999999999999</v>
      </c>
      <c r="I25">
        <v>734703.83230155101</v>
      </c>
      <c r="J25" t="s">
        <v>47</v>
      </c>
      <c r="N25" s="3">
        <f>SUM(N2:N24)</f>
        <v>45</v>
      </c>
    </row>
    <row r="26" spans="1:16">
      <c r="A26" t="s">
        <v>29</v>
      </c>
      <c r="B26" t="s">
        <v>239</v>
      </c>
      <c r="C26">
        <v>2011</v>
      </c>
      <c r="D26">
        <v>7</v>
      </c>
      <c r="E26">
        <v>21</v>
      </c>
      <c r="F26">
        <v>20</v>
      </c>
      <c r="G26">
        <v>3</v>
      </c>
      <c r="H26">
        <v>4.3212000000000002</v>
      </c>
      <c r="I26">
        <v>734705.83546668105</v>
      </c>
      <c r="J26" t="s">
        <v>47</v>
      </c>
    </row>
    <row r="27" spans="1:16" ht="16" thickBot="1">
      <c r="A27" t="s">
        <v>32</v>
      </c>
      <c r="B27" t="s">
        <v>239</v>
      </c>
      <c r="C27">
        <v>2011</v>
      </c>
      <c r="D27">
        <v>7</v>
      </c>
      <c r="E27">
        <v>21</v>
      </c>
      <c r="F27">
        <v>17</v>
      </c>
      <c r="G27">
        <v>45</v>
      </c>
      <c r="H27">
        <v>17.838200000000001</v>
      </c>
      <c r="I27">
        <v>734705.73978979397</v>
      </c>
      <c r="J27" t="s">
        <v>47</v>
      </c>
    </row>
    <row r="28" spans="1:16" ht="16" thickBot="1">
      <c r="A28" t="s">
        <v>29</v>
      </c>
      <c r="B28" t="s">
        <v>240</v>
      </c>
      <c r="C28">
        <v>2011</v>
      </c>
      <c r="D28">
        <v>9</v>
      </c>
      <c r="E28">
        <v>12</v>
      </c>
      <c r="F28">
        <v>18</v>
      </c>
      <c r="G28">
        <v>17</v>
      </c>
      <c r="H28">
        <v>36.819099999999999</v>
      </c>
      <c r="I28">
        <v>734758.76223170303</v>
      </c>
      <c r="J28" t="s">
        <v>47</v>
      </c>
      <c r="M28" s="14" t="s">
        <v>88</v>
      </c>
      <c r="N28" s="15" t="s">
        <v>27</v>
      </c>
      <c r="O28" s="15" t="s">
        <v>284</v>
      </c>
      <c r="P28" s="15" t="s">
        <v>298</v>
      </c>
    </row>
    <row r="29" spans="1:16">
      <c r="A29" t="s">
        <v>32</v>
      </c>
      <c r="B29" t="s">
        <v>240</v>
      </c>
      <c r="C29">
        <v>2011</v>
      </c>
      <c r="D29">
        <v>9</v>
      </c>
      <c r="E29">
        <v>12</v>
      </c>
      <c r="F29">
        <v>19</v>
      </c>
      <c r="G29">
        <v>5</v>
      </c>
      <c r="H29">
        <v>42.542000000000002</v>
      </c>
      <c r="I29">
        <v>734758.79563127295</v>
      </c>
      <c r="J29" t="s">
        <v>47</v>
      </c>
      <c r="M29" s="12" t="s">
        <v>29</v>
      </c>
      <c r="N29" s="13">
        <v>22</v>
      </c>
      <c r="O29" s="29">
        <f>N29/$N$25</f>
        <v>0.48888888888888887</v>
      </c>
      <c r="P29" s="29">
        <f>N29/$N$38</f>
        <v>0.23655913978494625</v>
      </c>
    </row>
    <row r="30" spans="1:16">
      <c r="A30" t="s">
        <v>29</v>
      </c>
      <c r="B30" t="s">
        <v>241</v>
      </c>
      <c r="C30">
        <v>2011</v>
      </c>
      <c r="D30">
        <v>9</v>
      </c>
      <c r="E30">
        <v>26</v>
      </c>
      <c r="F30">
        <v>1</v>
      </c>
      <c r="G30">
        <v>34</v>
      </c>
      <c r="H30">
        <v>41.4026</v>
      </c>
      <c r="I30">
        <v>734772.06575697497</v>
      </c>
      <c r="J30" t="s">
        <v>47</v>
      </c>
      <c r="M30" s="8" t="s">
        <v>32</v>
      </c>
      <c r="N30" s="9">
        <v>10</v>
      </c>
      <c r="O30" s="29">
        <f t="shared" ref="O30:O34" si="0">N30/$N$25</f>
        <v>0.22222222222222221</v>
      </c>
      <c r="P30" s="29">
        <f t="shared" ref="P30:P34" si="1">N30/$N$38</f>
        <v>0.10752688172043011</v>
      </c>
    </row>
    <row r="31" spans="1:16">
      <c r="A31" t="s">
        <v>48</v>
      </c>
      <c r="B31" t="s">
        <v>242</v>
      </c>
      <c r="C31">
        <v>2011</v>
      </c>
      <c r="D31">
        <v>10</v>
      </c>
      <c r="E31">
        <v>12</v>
      </c>
      <c r="F31">
        <v>23</v>
      </c>
      <c r="G31">
        <v>38</v>
      </c>
      <c r="H31">
        <v>33.529499999999999</v>
      </c>
      <c r="I31">
        <v>734788.98511029501</v>
      </c>
      <c r="J31" t="s">
        <v>47</v>
      </c>
      <c r="M31" s="8" t="s">
        <v>48</v>
      </c>
      <c r="N31" s="9">
        <v>6</v>
      </c>
      <c r="O31" s="29">
        <f t="shared" si="0"/>
        <v>0.13333333333333333</v>
      </c>
      <c r="P31" s="29">
        <f t="shared" si="1"/>
        <v>6.4516129032258063E-2</v>
      </c>
    </row>
    <row r="32" spans="1:16">
      <c r="A32" t="s">
        <v>29</v>
      </c>
      <c r="B32" t="s">
        <v>243</v>
      </c>
      <c r="C32">
        <v>2011</v>
      </c>
      <c r="D32">
        <v>11</v>
      </c>
      <c r="E32">
        <v>2</v>
      </c>
      <c r="F32">
        <v>14</v>
      </c>
      <c r="G32">
        <v>8</v>
      </c>
      <c r="H32">
        <v>3.2122999999999999</v>
      </c>
      <c r="I32">
        <v>734809.58892606804</v>
      </c>
      <c r="J32" t="s">
        <v>47</v>
      </c>
      <c r="M32" s="8" t="s">
        <v>37</v>
      </c>
      <c r="N32" s="9">
        <v>4</v>
      </c>
      <c r="O32" s="29">
        <f t="shared" si="0"/>
        <v>8.8888888888888892E-2</v>
      </c>
      <c r="P32" s="29">
        <f t="shared" si="1"/>
        <v>4.3010752688172046E-2</v>
      </c>
    </row>
    <row r="33" spans="1:16">
      <c r="A33" t="s">
        <v>37</v>
      </c>
      <c r="B33" t="s">
        <v>243</v>
      </c>
      <c r="C33">
        <v>2011</v>
      </c>
      <c r="D33">
        <v>11</v>
      </c>
      <c r="E33">
        <v>2</v>
      </c>
      <c r="F33">
        <v>9</v>
      </c>
      <c r="G33">
        <v>36</v>
      </c>
      <c r="H33">
        <v>4.2965999999999998</v>
      </c>
      <c r="I33">
        <v>734809.40004972904</v>
      </c>
      <c r="J33" t="s">
        <v>47</v>
      </c>
      <c r="M33" s="8" t="s">
        <v>59</v>
      </c>
      <c r="N33" s="9">
        <v>2</v>
      </c>
      <c r="O33" s="29">
        <f t="shared" si="0"/>
        <v>4.4444444444444446E-2</v>
      </c>
      <c r="P33" s="29">
        <f t="shared" si="1"/>
        <v>2.1505376344086023E-2</v>
      </c>
    </row>
    <row r="34" spans="1:16" ht="16" thickBot="1">
      <c r="A34" t="s">
        <v>48</v>
      </c>
      <c r="B34" t="s">
        <v>243</v>
      </c>
      <c r="C34">
        <v>2011</v>
      </c>
      <c r="D34">
        <v>11</v>
      </c>
      <c r="E34">
        <v>2</v>
      </c>
      <c r="F34">
        <v>7</v>
      </c>
      <c r="G34">
        <v>23</v>
      </c>
      <c r="H34">
        <v>16.001100000000001</v>
      </c>
      <c r="I34">
        <v>734809.30782408698</v>
      </c>
      <c r="J34" t="s">
        <v>47</v>
      </c>
      <c r="M34" s="10" t="s">
        <v>66</v>
      </c>
      <c r="N34" s="11">
        <v>1</v>
      </c>
      <c r="O34" s="29">
        <f t="shared" si="0"/>
        <v>2.2222222222222223E-2</v>
      </c>
      <c r="P34" s="29">
        <f t="shared" si="1"/>
        <v>1.0752688172043012E-2</v>
      </c>
    </row>
    <row r="35" spans="1:16">
      <c r="A35" t="s">
        <v>29</v>
      </c>
      <c r="B35" t="s">
        <v>244</v>
      </c>
      <c r="C35">
        <v>2011</v>
      </c>
      <c r="D35">
        <v>11</v>
      </c>
      <c r="E35">
        <v>12</v>
      </c>
      <c r="F35">
        <v>20</v>
      </c>
      <c r="G35">
        <v>15</v>
      </c>
      <c r="H35">
        <v>8.9939</v>
      </c>
      <c r="I35">
        <v>734819.84385409602</v>
      </c>
      <c r="J35" t="s">
        <v>47</v>
      </c>
    </row>
    <row r="36" spans="1:16" ht="16" thickBot="1">
      <c r="A36" t="s">
        <v>29</v>
      </c>
      <c r="B36" t="s">
        <v>245</v>
      </c>
      <c r="C36">
        <v>2011</v>
      </c>
      <c r="D36">
        <v>11</v>
      </c>
      <c r="E36">
        <v>21</v>
      </c>
      <c r="F36">
        <v>17</v>
      </c>
      <c r="G36">
        <v>27</v>
      </c>
      <c r="H36">
        <v>59.871099999999998</v>
      </c>
      <c r="I36">
        <v>734828.72777628596</v>
      </c>
      <c r="J36" t="s">
        <v>47</v>
      </c>
    </row>
    <row r="37" spans="1:16" ht="16" thickBot="1">
      <c r="A37" t="s">
        <v>29</v>
      </c>
      <c r="B37" t="s">
        <v>246</v>
      </c>
      <c r="C37">
        <v>2011</v>
      </c>
      <c r="D37">
        <v>11</v>
      </c>
      <c r="E37">
        <v>29</v>
      </c>
      <c r="F37">
        <v>18</v>
      </c>
      <c r="G37">
        <v>8</v>
      </c>
      <c r="H37">
        <v>27.687899999999999</v>
      </c>
      <c r="I37">
        <v>734836.75587601704</v>
      </c>
      <c r="J37" t="s">
        <v>47</v>
      </c>
      <c r="M37" s="14" t="s">
        <v>278</v>
      </c>
      <c r="N37" s="30" t="s">
        <v>27</v>
      </c>
      <c r="O37" s="15" t="s">
        <v>279</v>
      </c>
    </row>
    <row r="38" spans="1:16">
      <c r="A38" t="s">
        <v>32</v>
      </c>
      <c r="B38" t="s">
        <v>247</v>
      </c>
      <c r="C38">
        <v>2011</v>
      </c>
      <c r="D38">
        <v>11</v>
      </c>
      <c r="E38">
        <v>30</v>
      </c>
      <c r="F38">
        <v>2</v>
      </c>
      <c r="G38">
        <v>51</v>
      </c>
      <c r="H38">
        <v>9.8181999999999992</v>
      </c>
      <c r="I38">
        <v>734837.11886363698</v>
      </c>
      <c r="J38" t="s">
        <v>47</v>
      </c>
      <c r="M38" s="22" t="s">
        <v>290</v>
      </c>
      <c r="N38" s="22">
        <v>93</v>
      </c>
      <c r="O38" s="31">
        <f>1880.985</f>
        <v>1880.9849999999999</v>
      </c>
    </row>
    <row r="39" spans="1:16">
      <c r="A39" t="s">
        <v>29</v>
      </c>
      <c r="B39" t="s">
        <v>248</v>
      </c>
      <c r="C39">
        <v>2011</v>
      </c>
      <c r="D39">
        <v>12</v>
      </c>
      <c r="E39">
        <v>6</v>
      </c>
      <c r="F39">
        <v>20</v>
      </c>
      <c r="G39">
        <v>20</v>
      </c>
      <c r="H39">
        <v>42.263599999999997</v>
      </c>
      <c r="I39">
        <v>734843.84771138395</v>
      </c>
      <c r="J39" t="s">
        <v>47</v>
      </c>
      <c r="M39" s="3" t="s">
        <v>291</v>
      </c>
      <c r="N39" s="3">
        <f>N25</f>
        <v>45</v>
      </c>
      <c r="O39" s="3"/>
    </row>
    <row r="40" spans="1:16">
      <c r="A40" t="s">
        <v>37</v>
      </c>
      <c r="B40" t="s">
        <v>248</v>
      </c>
      <c r="C40">
        <v>2011</v>
      </c>
      <c r="D40">
        <v>12</v>
      </c>
      <c r="E40">
        <v>6</v>
      </c>
      <c r="F40">
        <v>20</v>
      </c>
      <c r="G40">
        <v>20</v>
      </c>
      <c r="H40">
        <v>17.649699999999999</v>
      </c>
      <c r="I40">
        <v>734843.84742650099</v>
      </c>
      <c r="J40" t="s">
        <v>47</v>
      </c>
      <c r="M40" s="32" t="s">
        <v>286</v>
      </c>
      <c r="N40" s="27">
        <f>N39/N38</f>
        <v>0.4838709677419355</v>
      </c>
      <c r="O40" s="3"/>
    </row>
    <row r="41" spans="1:16">
      <c r="A41" t="s">
        <v>29</v>
      </c>
      <c r="B41" t="s">
        <v>249</v>
      </c>
      <c r="C41">
        <v>2011</v>
      </c>
      <c r="D41">
        <v>12</v>
      </c>
      <c r="E41">
        <v>7</v>
      </c>
      <c r="F41">
        <v>19</v>
      </c>
      <c r="G41">
        <v>20</v>
      </c>
      <c r="H41">
        <v>13.476599999999999</v>
      </c>
      <c r="I41">
        <v>734844.80571153504</v>
      </c>
      <c r="J41" t="s">
        <v>47</v>
      </c>
    </row>
    <row r="42" spans="1:16">
      <c r="A42" t="s">
        <v>37</v>
      </c>
      <c r="B42" t="s">
        <v>249</v>
      </c>
      <c r="C42">
        <v>2011</v>
      </c>
      <c r="D42">
        <v>12</v>
      </c>
      <c r="E42">
        <v>7</v>
      </c>
      <c r="F42">
        <v>19</v>
      </c>
      <c r="G42">
        <v>20</v>
      </c>
      <c r="H42">
        <v>19.690100000000001</v>
      </c>
      <c r="I42">
        <v>734844.80578345002</v>
      </c>
      <c r="J42" t="s">
        <v>47</v>
      </c>
    </row>
    <row r="43" spans="1:16">
      <c r="A43" t="s">
        <v>29</v>
      </c>
      <c r="B43" t="s">
        <v>250</v>
      </c>
      <c r="C43">
        <v>2011</v>
      </c>
      <c r="D43">
        <v>12</v>
      </c>
      <c r="E43">
        <v>12</v>
      </c>
      <c r="F43">
        <v>18</v>
      </c>
      <c r="G43">
        <v>37</v>
      </c>
      <c r="H43">
        <v>55.202100000000002</v>
      </c>
      <c r="I43">
        <v>734849.77633335802</v>
      </c>
      <c r="J43" t="s">
        <v>47</v>
      </c>
      <c r="M43" s="35"/>
      <c r="N43" s="44" t="s">
        <v>292</v>
      </c>
      <c r="O43" s="35"/>
      <c r="P43" s="43"/>
    </row>
    <row r="44" spans="1:16">
      <c r="A44" t="s">
        <v>32</v>
      </c>
      <c r="B44" t="s">
        <v>251</v>
      </c>
      <c r="C44">
        <v>2011</v>
      </c>
      <c r="D44">
        <v>12</v>
      </c>
      <c r="E44">
        <v>13</v>
      </c>
      <c r="F44">
        <v>12</v>
      </c>
      <c r="G44">
        <v>13</v>
      </c>
      <c r="H44">
        <v>22.878599999999999</v>
      </c>
      <c r="I44">
        <v>734850.509292576</v>
      </c>
      <c r="J44" t="s">
        <v>47</v>
      </c>
      <c r="M44" s="2" t="s">
        <v>281</v>
      </c>
      <c r="N44" s="3">
        <v>20.2</v>
      </c>
      <c r="O44" s="26"/>
      <c r="P44" s="17"/>
    </row>
    <row r="45" spans="1:16">
      <c r="A45" t="s">
        <v>29</v>
      </c>
      <c r="B45" t="s">
        <v>252</v>
      </c>
      <c r="C45">
        <v>2011</v>
      </c>
      <c r="D45">
        <v>12</v>
      </c>
      <c r="E45">
        <v>19</v>
      </c>
      <c r="F45">
        <v>20</v>
      </c>
      <c r="G45">
        <v>44</v>
      </c>
      <c r="H45">
        <v>4.1460999999999997</v>
      </c>
      <c r="I45">
        <v>734856.86393687595</v>
      </c>
      <c r="J45" t="s">
        <v>47</v>
      </c>
      <c r="M45" s="35"/>
      <c r="N45" s="17"/>
      <c r="O45" s="26"/>
      <c r="P45" s="17"/>
    </row>
    <row r="46" spans="1:16">
      <c r="A46" t="s">
        <v>37</v>
      </c>
      <c r="B46" t="s">
        <v>253</v>
      </c>
      <c r="C46">
        <v>2011</v>
      </c>
      <c r="D46">
        <v>12</v>
      </c>
      <c r="E46">
        <v>21</v>
      </c>
      <c r="F46">
        <v>18</v>
      </c>
      <c r="G46">
        <v>49</v>
      </c>
      <c r="H46">
        <v>21.065999999999999</v>
      </c>
      <c r="I46">
        <v>734858.78427159705</v>
      </c>
      <c r="J46" t="s">
        <v>47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topLeftCell="E1" workbookViewId="0">
      <pane ySplit="1" topLeftCell="A20" activePane="bottomLeft" state="frozen"/>
      <selection pane="bottomLeft" activeCell="P45" sqref="P45:P47"/>
    </sheetView>
  </sheetViews>
  <sheetFormatPr baseColWidth="10" defaultRowHeight="15" x14ac:dyDescent="0"/>
  <cols>
    <col min="1" max="1" width="13.5" bestFit="1" customWidth="1"/>
    <col min="2" max="2" width="114.5" bestFit="1" customWidth="1"/>
    <col min="3" max="3" width="5.1640625" bestFit="1" customWidth="1"/>
    <col min="4" max="4" width="6.83203125" bestFit="1" customWidth="1"/>
    <col min="5" max="5" width="4.33203125" bestFit="1" customWidth="1"/>
    <col min="6" max="6" width="3.6640625" bestFit="1" customWidth="1"/>
    <col min="7" max="7" width="4.6640625" bestFit="1" customWidth="1"/>
    <col min="8" max="8" width="8.1640625" bestFit="1" customWidth="1"/>
    <col min="9" max="9" width="12.1640625" bestFit="1" customWidth="1"/>
    <col min="10" max="10" width="30.33203125" bestFit="1" customWidth="1"/>
    <col min="13" max="13" width="77.33203125" bestFit="1" customWidth="1"/>
    <col min="14" max="14" width="18.6640625" bestFit="1" customWidth="1"/>
    <col min="15" max="15" width="17.83203125" bestFit="1" customWidth="1"/>
    <col min="16" max="16" width="23.5" bestFit="1" customWidth="1"/>
  </cols>
  <sheetData>
    <row r="1" spans="1:14" ht="16" thickBot="1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M1" s="1" t="s">
        <v>26</v>
      </c>
      <c r="N1" s="1" t="s">
        <v>27</v>
      </c>
    </row>
    <row r="2" spans="1:14">
      <c r="A2" s="18" t="s">
        <v>29</v>
      </c>
      <c r="B2" s="19" t="s">
        <v>89</v>
      </c>
      <c r="C2" s="19">
        <v>2012</v>
      </c>
      <c r="D2" s="19">
        <v>1</v>
      </c>
      <c r="E2" s="19">
        <v>4</v>
      </c>
      <c r="F2" s="19">
        <v>19</v>
      </c>
      <c r="G2" s="19">
        <v>49</v>
      </c>
      <c r="H2" s="19">
        <v>59.071399999999997</v>
      </c>
      <c r="I2" s="19">
        <v>734872.82637814095</v>
      </c>
      <c r="J2" s="20" t="s">
        <v>47</v>
      </c>
      <c r="M2" s="3" t="s">
        <v>128</v>
      </c>
      <c r="N2" s="3">
        <v>2</v>
      </c>
    </row>
    <row r="3" spans="1:14">
      <c r="A3" s="8" t="s">
        <v>32</v>
      </c>
      <c r="B3" s="3" t="s">
        <v>90</v>
      </c>
      <c r="C3" s="3">
        <v>2012</v>
      </c>
      <c r="D3" s="3">
        <v>1</v>
      </c>
      <c r="E3" s="3">
        <v>5</v>
      </c>
      <c r="F3" s="3">
        <v>15</v>
      </c>
      <c r="G3" s="3">
        <v>3</v>
      </c>
      <c r="H3" s="3">
        <v>30.6313</v>
      </c>
      <c r="I3" s="3">
        <v>734873.62743786199</v>
      </c>
      <c r="J3" s="9" t="s">
        <v>47</v>
      </c>
      <c r="M3" s="3" t="s">
        <v>129</v>
      </c>
      <c r="N3" s="3">
        <v>2</v>
      </c>
    </row>
    <row r="4" spans="1:14" ht="17" customHeight="1">
      <c r="A4" s="8" t="s">
        <v>29</v>
      </c>
      <c r="B4" s="3" t="s">
        <v>91</v>
      </c>
      <c r="C4" s="3">
        <v>2012</v>
      </c>
      <c r="D4" s="3">
        <v>1</v>
      </c>
      <c r="E4" s="3">
        <v>9</v>
      </c>
      <c r="F4" s="3">
        <v>18</v>
      </c>
      <c r="G4" s="3">
        <v>30</v>
      </c>
      <c r="H4" s="3">
        <v>13.926600000000001</v>
      </c>
      <c r="I4" s="3">
        <v>734877.77099452098</v>
      </c>
      <c r="J4" s="9" t="s">
        <v>47</v>
      </c>
      <c r="M4" s="3" t="s">
        <v>130</v>
      </c>
      <c r="N4" s="3">
        <v>1</v>
      </c>
    </row>
    <row r="5" spans="1:14">
      <c r="A5" s="8" t="s">
        <v>32</v>
      </c>
      <c r="B5" s="3" t="s">
        <v>92</v>
      </c>
      <c r="C5" s="3">
        <v>2012</v>
      </c>
      <c r="D5" s="3">
        <v>1</v>
      </c>
      <c r="E5" s="3">
        <v>10</v>
      </c>
      <c r="F5" s="3">
        <v>0</v>
      </c>
      <c r="G5" s="3">
        <v>16</v>
      </c>
      <c r="H5" s="3">
        <v>56.050600000000003</v>
      </c>
      <c r="I5" s="3">
        <v>734878.01175984496</v>
      </c>
      <c r="J5" s="9" t="s">
        <v>47</v>
      </c>
      <c r="M5" s="3" t="s">
        <v>131</v>
      </c>
      <c r="N5" s="3">
        <v>3</v>
      </c>
    </row>
    <row r="6" spans="1:14">
      <c r="A6" s="8" t="s">
        <v>29</v>
      </c>
      <c r="B6" s="3" t="s">
        <v>93</v>
      </c>
      <c r="C6" s="3">
        <v>2012</v>
      </c>
      <c r="D6" s="3">
        <v>1</v>
      </c>
      <c r="E6" s="3">
        <v>17</v>
      </c>
      <c r="F6" s="3">
        <v>19</v>
      </c>
      <c r="G6" s="3">
        <v>18</v>
      </c>
      <c r="H6" s="3">
        <v>24.2773</v>
      </c>
      <c r="I6" s="3">
        <v>734885.80444765405</v>
      </c>
      <c r="J6" s="9" t="s">
        <v>47</v>
      </c>
      <c r="M6" s="3" t="s">
        <v>132</v>
      </c>
      <c r="N6" s="3">
        <v>2</v>
      </c>
    </row>
    <row r="7" spans="1:14">
      <c r="A7" s="8" t="s">
        <v>29</v>
      </c>
      <c r="B7" s="3" t="s">
        <v>94</v>
      </c>
      <c r="C7" s="3">
        <v>2012</v>
      </c>
      <c r="D7" s="3">
        <v>1</v>
      </c>
      <c r="E7" s="3">
        <v>20</v>
      </c>
      <c r="F7" s="3">
        <v>16</v>
      </c>
      <c r="G7" s="3">
        <v>40</v>
      </c>
      <c r="H7" s="3">
        <v>7.5171000000000001</v>
      </c>
      <c r="I7" s="3">
        <v>734888.69453144795</v>
      </c>
      <c r="J7" s="9" t="s">
        <v>47</v>
      </c>
      <c r="M7" s="3" t="s">
        <v>133</v>
      </c>
      <c r="N7" s="3">
        <v>2</v>
      </c>
    </row>
    <row r="8" spans="1:14">
      <c r="A8" s="8" t="s">
        <v>37</v>
      </c>
      <c r="B8" s="3" t="s">
        <v>94</v>
      </c>
      <c r="C8" s="3">
        <v>2012</v>
      </c>
      <c r="D8" s="3">
        <v>1</v>
      </c>
      <c r="E8" s="3">
        <v>20</v>
      </c>
      <c r="F8" s="3">
        <v>16</v>
      </c>
      <c r="G8" s="3">
        <v>39</v>
      </c>
      <c r="H8" s="3">
        <v>40.949800000000003</v>
      </c>
      <c r="I8" s="3">
        <v>734888.69422395597</v>
      </c>
      <c r="J8" s="9" t="s">
        <v>47</v>
      </c>
      <c r="M8" s="3" t="s">
        <v>134</v>
      </c>
      <c r="N8" s="3">
        <v>1</v>
      </c>
    </row>
    <row r="9" spans="1:14">
      <c r="A9" s="8" t="s">
        <v>48</v>
      </c>
      <c r="B9" s="3" t="s">
        <v>94</v>
      </c>
      <c r="C9" s="3">
        <v>2012</v>
      </c>
      <c r="D9" s="3">
        <v>1</v>
      </c>
      <c r="E9" s="3">
        <v>20</v>
      </c>
      <c r="F9" s="3">
        <v>17</v>
      </c>
      <c r="G9" s="3">
        <v>28</v>
      </c>
      <c r="H9" s="3">
        <v>3.2622</v>
      </c>
      <c r="I9" s="3">
        <v>734888.72781553504</v>
      </c>
      <c r="J9" s="9" t="s">
        <v>47</v>
      </c>
      <c r="M9" s="3" t="s">
        <v>135</v>
      </c>
      <c r="N9" s="3">
        <v>2</v>
      </c>
    </row>
    <row r="10" spans="1:14">
      <c r="A10" s="8" t="s">
        <v>29</v>
      </c>
      <c r="B10" s="3" t="s">
        <v>95</v>
      </c>
      <c r="C10" s="3">
        <v>2012</v>
      </c>
      <c r="D10" s="3">
        <v>1</v>
      </c>
      <c r="E10" s="3">
        <v>26</v>
      </c>
      <c r="F10" s="3">
        <v>18</v>
      </c>
      <c r="G10" s="3">
        <v>41</v>
      </c>
      <c r="H10" s="3">
        <v>27.86</v>
      </c>
      <c r="I10" s="3">
        <v>734894.77879467595</v>
      </c>
      <c r="J10" s="9" t="s">
        <v>47</v>
      </c>
      <c r="M10" s="3" t="s">
        <v>136</v>
      </c>
      <c r="N10" s="3">
        <v>1</v>
      </c>
    </row>
    <row r="11" spans="1:14">
      <c r="A11" s="8" t="s">
        <v>32</v>
      </c>
      <c r="B11" s="3" t="s">
        <v>96</v>
      </c>
      <c r="C11" s="3">
        <v>2012</v>
      </c>
      <c r="D11" s="3">
        <v>1</v>
      </c>
      <c r="E11" s="3">
        <v>25</v>
      </c>
      <c r="F11" s="3">
        <v>5</v>
      </c>
      <c r="G11" s="3">
        <v>34</v>
      </c>
      <c r="H11" s="3">
        <v>33.381900000000002</v>
      </c>
      <c r="I11" s="3">
        <v>734893.232330809</v>
      </c>
      <c r="J11" s="9" t="s">
        <v>47</v>
      </c>
      <c r="M11" s="3" t="s">
        <v>137</v>
      </c>
      <c r="N11" s="3">
        <v>1</v>
      </c>
    </row>
    <row r="12" spans="1:14">
      <c r="A12" s="8" t="s">
        <v>29</v>
      </c>
      <c r="B12" s="3" t="s">
        <v>97</v>
      </c>
      <c r="C12" s="3">
        <v>2012</v>
      </c>
      <c r="D12" s="3">
        <v>2</v>
      </c>
      <c r="E12" s="3">
        <v>6</v>
      </c>
      <c r="F12" s="3">
        <v>23</v>
      </c>
      <c r="G12" s="3">
        <v>58</v>
      </c>
      <c r="H12" s="3">
        <v>29.71</v>
      </c>
      <c r="I12" s="3">
        <v>734905.99895497703</v>
      </c>
      <c r="J12" s="9" t="s">
        <v>47</v>
      </c>
      <c r="M12" s="3" t="s">
        <v>138</v>
      </c>
      <c r="N12" s="3">
        <v>5</v>
      </c>
    </row>
    <row r="13" spans="1:14">
      <c r="A13" s="8" t="s">
        <v>32</v>
      </c>
      <c r="B13" s="3" t="s">
        <v>98</v>
      </c>
      <c r="C13" s="3">
        <v>2012</v>
      </c>
      <c r="D13" s="3">
        <v>2</v>
      </c>
      <c r="E13" s="3">
        <v>8</v>
      </c>
      <c r="F13" s="3">
        <v>22</v>
      </c>
      <c r="G13" s="3">
        <v>22</v>
      </c>
      <c r="H13" s="3">
        <v>14.044</v>
      </c>
      <c r="I13" s="3">
        <v>734907.93210699095</v>
      </c>
      <c r="J13" s="9" t="s">
        <v>47</v>
      </c>
      <c r="M13" s="3" t="s">
        <v>139</v>
      </c>
      <c r="N13" s="3">
        <v>3</v>
      </c>
    </row>
    <row r="14" spans="1:14">
      <c r="A14" s="8" t="s">
        <v>29</v>
      </c>
      <c r="B14" s="3" t="s">
        <v>99</v>
      </c>
      <c r="C14" s="3">
        <v>2012</v>
      </c>
      <c r="D14" s="3">
        <v>2</v>
      </c>
      <c r="E14" s="3">
        <v>14</v>
      </c>
      <c r="F14" s="3">
        <v>21</v>
      </c>
      <c r="G14" s="3">
        <v>48</v>
      </c>
      <c r="H14" s="3">
        <v>14.737</v>
      </c>
      <c r="I14" s="3">
        <v>734913.90850390098</v>
      </c>
      <c r="J14" s="9" t="s">
        <v>47</v>
      </c>
      <c r="M14" s="3" t="s">
        <v>140</v>
      </c>
      <c r="N14" s="3">
        <v>2</v>
      </c>
    </row>
    <row r="15" spans="1:14">
      <c r="A15" s="8" t="s">
        <v>29</v>
      </c>
      <c r="B15" s="3" t="s">
        <v>100</v>
      </c>
      <c r="C15" s="3">
        <v>2012</v>
      </c>
      <c r="D15" s="3">
        <v>2</v>
      </c>
      <c r="E15" s="3">
        <v>15</v>
      </c>
      <c r="F15" s="3">
        <v>18</v>
      </c>
      <c r="G15" s="3">
        <v>30</v>
      </c>
      <c r="H15" s="3">
        <v>38.146999999999998</v>
      </c>
      <c r="I15" s="3">
        <v>734914.77127485001</v>
      </c>
      <c r="J15" s="9" t="s">
        <v>47</v>
      </c>
      <c r="M15" s="3" t="s">
        <v>141</v>
      </c>
      <c r="N15" s="3">
        <v>2</v>
      </c>
    </row>
    <row r="16" spans="1:14">
      <c r="A16" s="8" t="s">
        <v>37</v>
      </c>
      <c r="B16" s="3" t="s">
        <v>100</v>
      </c>
      <c r="C16" s="3">
        <v>2012</v>
      </c>
      <c r="D16" s="3">
        <v>2</v>
      </c>
      <c r="E16" s="3">
        <v>15</v>
      </c>
      <c r="F16" s="3">
        <v>19</v>
      </c>
      <c r="G16" s="3">
        <v>5</v>
      </c>
      <c r="H16" s="3">
        <v>40.526000000000003</v>
      </c>
      <c r="I16" s="3">
        <v>734914.79560793994</v>
      </c>
      <c r="J16" s="9" t="s">
        <v>47</v>
      </c>
      <c r="M16" s="3" t="s">
        <v>142</v>
      </c>
      <c r="N16" s="3">
        <v>3</v>
      </c>
    </row>
    <row r="17" spans="1:16">
      <c r="A17" s="8" t="s">
        <v>29</v>
      </c>
      <c r="B17" s="3" t="s">
        <v>101</v>
      </c>
      <c r="C17" s="3">
        <v>2012</v>
      </c>
      <c r="D17" s="3">
        <v>2</v>
      </c>
      <c r="E17" s="3">
        <v>17</v>
      </c>
      <c r="F17" s="3">
        <v>21</v>
      </c>
      <c r="G17" s="3">
        <v>58</v>
      </c>
      <c r="H17" s="3">
        <v>16.571000000000002</v>
      </c>
      <c r="I17" s="3">
        <v>734916.91546957195</v>
      </c>
      <c r="J17" s="9" t="s">
        <v>47</v>
      </c>
      <c r="M17" s="3" t="s">
        <v>143</v>
      </c>
      <c r="N17" s="3">
        <v>1</v>
      </c>
    </row>
    <row r="18" spans="1:16">
      <c r="A18" s="8" t="s">
        <v>29</v>
      </c>
      <c r="B18" s="3" t="s">
        <v>102</v>
      </c>
      <c r="C18" s="3">
        <v>2012</v>
      </c>
      <c r="D18" s="3">
        <v>2</v>
      </c>
      <c r="E18" s="3">
        <v>21</v>
      </c>
      <c r="F18" s="3">
        <v>18</v>
      </c>
      <c r="G18" s="3">
        <v>48</v>
      </c>
      <c r="H18" s="3">
        <v>10.446</v>
      </c>
      <c r="I18" s="3">
        <v>734920.78345423599</v>
      </c>
      <c r="J18" s="9" t="s">
        <v>47</v>
      </c>
      <c r="M18" s="3" t="s">
        <v>144</v>
      </c>
      <c r="N18" s="3">
        <v>1</v>
      </c>
    </row>
    <row r="19" spans="1:16">
      <c r="A19" s="8" t="s">
        <v>59</v>
      </c>
      <c r="B19" s="3" t="s">
        <v>103</v>
      </c>
      <c r="C19" s="3">
        <v>2012</v>
      </c>
      <c r="D19" s="3">
        <v>3</v>
      </c>
      <c r="E19" s="3">
        <v>24</v>
      </c>
      <c r="F19" s="3">
        <v>3</v>
      </c>
      <c r="G19" s="3">
        <v>19</v>
      </c>
      <c r="H19" s="3">
        <v>19.887</v>
      </c>
      <c r="I19" s="3">
        <v>734952.13842461805</v>
      </c>
      <c r="J19" s="9" t="s">
        <v>47</v>
      </c>
      <c r="M19" s="3" t="s">
        <v>145</v>
      </c>
      <c r="N19" s="3">
        <v>1</v>
      </c>
    </row>
    <row r="20" spans="1:16">
      <c r="A20" s="8" t="s">
        <v>29</v>
      </c>
      <c r="B20" s="3" t="s">
        <v>104</v>
      </c>
      <c r="C20" s="3">
        <v>2012</v>
      </c>
      <c r="D20" s="3">
        <v>3</v>
      </c>
      <c r="E20" s="3">
        <v>5</v>
      </c>
      <c r="F20" s="3">
        <v>22</v>
      </c>
      <c r="G20" s="3">
        <v>9</v>
      </c>
      <c r="H20" s="3">
        <v>48.838000000000001</v>
      </c>
      <c r="I20" s="3">
        <v>734933.92348192097</v>
      </c>
      <c r="J20" s="9" t="s">
        <v>47</v>
      </c>
      <c r="M20" s="3" t="s">
        <v>146</v>
      </c>
      <c r="N20" s="3">
        <v>2</v>
      </c>
    </row>
    <row r="21" spans="1:16">
      <c r="A21" s="8" t="s">
        <v>37</v>
      </c>
      <c r="B21" s="3" t="s">
        <v>105</v>
      </c>
      <c r="C21" s="3">
        <v>2012</v>
      </c>
      <c r="D21" s="3">
        <v>3</v>
      </c>
      <c r="E21" s="3">
        <v>14</v>
      </c>
      <c r="F21" s="3">
        <v>17</v>
      </c>
      <c r="G21" s="3">
        <v>5</v>
      </c>
      <c r="H21" s="3">
        <v>47.978000000000002</v>
      </c>
      <c r="I21" s="3">
        <v>734942.71236085705</v>
      </c>
      <c r="J21" s="9" t="s">
        <v>47</v>
      </c>
      <c r="M21" s="3" t="s">
        <v>147</v>
      </c>
      <c r="N21" s="3">
        <v>4</v>
      </c>
    </row>
    <row r="22" spans="1:16">
      <c r="A22" s="8" t="s">
        <v>66</v>
      </c>
      <c r="B22" s="3" t="s">
        <v>103</v>
      </c>
      <c r="C22" s="3">
        <v>2012</v>
      </c>
      <c r="D22" s="3">
        <v>3</v>
      </c>
      <c r="E22" s="3">
        <v>24</v>
      </c>
      <c r="F22" s="3">
        <v>17</v>
      </c>
      <c r="G22" s="3">
        <v>34</v>
      </c>
      <c r="H22" s="3">
        <v>54.999000000000002</v>
      </c>
      <c r="I22" s="3">
        <v>734952.73258100695</v>
      </c>
      <c r="J22" s="9" t="s">
        <v>47</v>
      </c>
      <c r="M22" s="3" t="s">
        <v>148</v>
      </c>
      <c r="N22" s="3">
        <v>3</v>
      </c>
    </row>
    <row r="23" spans="1:16">
      <c r="A23" s="8" t="s">
        <v>48</v>
      </c>
      <c r="B23" s="3" t="s">
        <v>106</v>
      </c>
      <c r="C23" s="3">
        <v>2012</v>
      </c>
      <c r="D23" s="3">
        <v>3</v>
      </c>
      <c r="E23" s="3">
        <v>10</v>
      </c>
      <c r="F23" s="3">
        <v>0</v>
      </c>
      <c r="G23" s="3">
        <v>0</v>
      </c>
      <c r="H23" s="3">
        <v>41.642000000000003</v>
      </c>
      <c r="I23" s="3">
        <v>734938.00048196805</v>
      </c>
      <c r="J23" s="9" t="s">
        <v>47</v>
      </c>
      <c r="M23" s="3" t="s">
        <v>149</v>
      </c>
      <c r="N23" s="3">
        <v>2</v>
      </c>
    </row>
    <row r="24" spans="1:16">
      <c r="A24" s="8" t="s">
        <v>29</v>
      </c>
      <c r="B24" s="3" t="s">
        <v>107</v>
      </c>
      <c r="C24" s="3">
        <v>2012</v>
      </c>
      <c r="D24" s="3">
        <v>5</v>
      </c>
      <c r="E24" s="3">
        <v>3</v>
      </c>
      <c r="F24" s="3">
        <v>15</v>
      </c>
      <c r="G24" s="3">
        <v>24</v>
      </c>
      <c r="H24" s="3">
        <v>10.513</v>
      </c>
      <c r="I24" s="3">
        <v>734992.64178834495</v>
      </c>
      <c r="J24" s="9" t="s">
        <v>47</v>
      </c>
      <c r="M24" s="3" t="s">
        <v>150</v>
      </c>
      <c r="N24" s="3">
        <v>2</v>
      </c>
    </row>
    <row r="25" spans="1:16">
      <c r="A25" s="8" t="s">
        <v>66</v>
      </c>
      <c r="B25" s="3" t="s">
        <v>107</v>
      </c>
      <c r="C25" s="3">
        <v>2012</v>
      </c>
      <c r="D25" s="3">
        <v>5</v>
      </c>
      <c r="E25" s="3">
        <v>3</v>
      </c>
      <c r="F25" s="3">
        <v>16</v>
      </c>
      <c r="G25" s="3">
        <v>39</v>
      </c>
      <c r="H25" s="3">
        <v>9.7449999999999992</v>
      </c>
      <c r="I25" s="3">
        <v>734992.69386278896</v>
      </c>
      <c r="J25" s="9" t="s">
        <v>47</v>
      </c>
      <c r="M25" s="3" t="s">
        <v>151</v>
      </c>
      <c r="N25" s="3">
        <v>1</v>
      </c>
    </row>
    <row r="26" spans="1:16">
      <c r="A26" s="8" t="s">
        <v>32</v>
      </c>
      <c r="B26" s="3" t="s">
        <v>107</v>
      </c>
      <c r="C26" s="3">
        <v>2012</v>
      </c>
      <c r="D26" s="3">
        <v>5</v>
      </c>
      <c r="E26" s="3">
        <v>3</v>
      </c>
      <c r="F26" s="3">
        <v>16</v>
      </c>
      <c r="G26" s="3">
        <v>39</v>
      </c>
      <c r="H26" s="3">
        <v>13.273</v>
      </c>
      <c r="I26" s="3">
        <v>734992.69390362303</v>
      </c>
      <c r="J26" s="9" t="s">
        <v>47</v>
      </c>
      <c r="M26" s="3" t="s">
        <v>152</v>
      </c>
      <c r="N26" s="3">
        <v>3</v>
      </c>
    </row>
    <row r="27" spans="1:16">
      <c r="A27" s="8" t="s">
        <v>29</v>
      </c>
      <c r="B27" s="3" t="s">
        <v>108</v>
      </c>
      <c r="C27" s="3">
        <v>2012</v>
      </c>
      <c r="D27" s="3">
        <v>5</v>
      </c>
      <c r="E27" s="3">
        <v>9</v>
      </c>
      <c r="F27" s="3">
        <v>20</v>
      </c>
      <c r="G27" s="3">
        <v>25</v>
      </c>
      <c r="H27" s="3">
        <v>38.247</v>
      </c>
      <c r="I27" s="3">
        <v>734998.85113711795</v>
      </c>
      <c r="J27" s="9" t="s">
        <v>47</v>
      </c>
      <c r="N27" s="3">
        <f>SUM(N2:N26)</f>
        <v>52</v>
      </c>
    </row>
    <row r="28" spans="1:16">
      <c r="A28" s="8" t="s">
        <v>32</v>
      </c>
      <c r="B28" s="3" t="s">
        <v>109</v>
      </c>
      <c r="C28" s="3">
        <v>2012</v>
      </c>
      <c r="D28" s="3">
        <v>5</v>
      </c>
      <c r="E28" s="3">
        <v>10</v>
      </c>
      <c r="F28" s="3">
        <v>3</v>
      </c>
      <c r="G28" s="3">
        <v>54</v>
      </c>
      <c r="H28" s="3">
        <v>48.082999999999998</v>
      </c>
      <c r="I28" s="3">
        <v>734999.16305651597</v>
      </c>
      <c r="J28" s="9" t="s">
        <v>47</v>
      </c>
    </row>
    <row r="29" spans="1:16" ht="16" thickBot="1">
      <c r="A29" s="8" t="s">
        <v>29</v>
      </c>
      <c r="B29" s="3" t="s">
        <v>76</v>
      </c>
      <c r="C29" s="3">
        <v>2012</v>
      </c>
      <c r="D29" s="3">
        <v>5</v>
      </c>
      <c r="E29" s="3">
        <v>30</v>
      </c>
      <c r="F29" s="3">
        <v>16</v>
      </c>
      <c r="G29" s="3">
        <v>4</v>
      </c>
      <c r="H29" s="3">
        <v>3.8780000000000001</v>
      </c>
      <c r="I29" s="3">
        <v>735019.66948932898</v>
      </c>
      <c r="J29" s="9" t="s">
        <v>47</v>
      </c>
    </row>
    <row r="30" spans="1:16" ht="16" thickBot="1">
      <c r="A30" s="8" t="s">
        <v>32</v>
      </c>
      <c r="B30" s="3" t="s">
        <v>77</v>
      </c>
      <c r="C30" s="3">
        <v>2012</v>
      </c>
      <c r="D30" s="3">
        <v>6</v>
      </c>
      <c r="E30" s="3">
        <v>7</v>
      </c>
      <c r="F30" s="3">
        <v>4</v>
      </c>
      <c r="G30" s="3">
        <v>10</v>
      </c>
      <c r="H30" s="3">
        <v>34.146999999999998</v>
      </c>
      <c r="I30" s="3">
        <v>735027.17400633101</v>
      </c>
      <c r="J30" s="9" t="s">
        <v>47</v>
      </c>
      <c r="M30" s="14" t="s">
        <v>88</v>
      </c>
      <c r="N30" s="30" t="s">
        <v>27</v>
      </c>
      <c r="O30" s="15" t="s">
        <v>284</v>
      </c>
      <c r="P30" s="15" t="s">
        <v>298</v>
      </c>
    </row>
    <row r="31" spans="1:16">
      <c r="A31" s="8" t="s">
        <v>29</v>
      </c>
      <c r="B31" s="3" t="s">
        <v>78</v>
      </c>
      <c r="C31" s="3">
        <v>2012</v>
      </c>
      <c r="D31" s="3">
        <v>6</v>
      </c>
      <c r="E31" s="3">
        <v>6</v>
      </c>
      <c r="F31" s="3">
        <v>17</v>
      </c>
      <c r="G31" s="3">
        <v>16</v>
      </c>
      <c r="H31" s="3">
        <v>40.066000000000003</v>
      </c>
      <c r="I31" s="3">
        <v>735026.71990817098</v>
      </c>
      <c r="J31" s="9" t="s">
        <v>47</v>
      </c>
      <c r="M31" s="22" t="s">
        <v>29</v>
      </c>
      <c r="N31" s="22">
        <v>25</v>
      </c>
      <c r="O31" s="29">
        <f>N31/$N$27</f>
        <v>0.48076923076923078</v>
      </c>
      <c r="P31" s="29">
        <f>N31/$N$40</f>
        <v>0.13297872340425532</v>
      </c>
    </row>
    <row r="32" spans="1:16">
      <c r="A32" s="8" t="s">
        <v>37</v>
      </c>
      <c r="B32" s="3" t="s">
        <v>79</v>
      </c>
      <c r="C32" s="3">
        <v>2012</v>
      </c>
      <c r="D32" s="3">
        <v>6</v>
      </c>
      <c r="E32" s="3">
        <v>13</v>
      </c>
      <c r="F32" s="3">
        <v>10</v>
      </c>
      <c r="G32" s="3">
        <v>12</v>
      </c>
      <c r="H32" s="3">
        <v>13.472</v>
      </c>
      <c r="I32" s="3">
        <v>735033.42515592603</v>
      </c>
      <c r="J32" s="9" t="s">
        <v>47</v>
      </c>
      <c r="M32" s="3" t="s">
        <v>32</v>
      </c>
      <c r="N32" s="3">
        <v>12</v>
      </c>
      <c r="O32" s="28">
        <f t="shared" ref="O32:O36" si="0">N32/$N$27</f>
        <v>0.23076923076923078</v>
      </c>
      <c r="P32" s="29">
        <f t="shared" ref="P32:P36" si="1">N32/$N$40</f>
        <v>6.3829787234042548E-2</v>
      </c>
    </row>
    <row r="33" spans="1:18">
      <c r="A33" s="8" t="s">
        <v>66</v>
      </c>
      <c r="B33" s="3" t="s">
        <v>79</v>
      </c>
      <c r="C33" s="3">
        <v>2012</v>
      </c>
      <c r="D33" s="3">
        <v>6</v>
      </c>
      <c r="E33" s="3">
        <v>13</v>
      </c>
      <c r="F33" s="3">
        <v>9</v>
      </c>
      <c r="G33" s="3">
        <v>2</v>
      </c>
      <c r="H33" s="3">
        <v>40.506</v>
      </c>
      <c r="I33" s="3">
        <v>735033.37685770798</v>
      </c>
      <c r="J33" s="9" t="s">
        <v>47</v>
      </c>
      <c r="M33" s="3" t="s">
        <v>37</v>
      </c>
      <c r="N33" s="3">
        <v>4</v>
      </c>
      <c r="O33" s="28">
        <f t="shared" si="0"/>
        <v>7.6923076923076927E-2</v>
      </c>
      <c r="P33" s="29">
        <f t="shared" si="1"/>
        <v>2.1276595744680851E-2</v>
      </c>
    </row>
    <row r="34" spans="1:18">
      <c r="A34" s="8" t="s">
        <v>29</v>
      </c>
      <c r="B34" s="3" t="s">
        <v>80</v>
      </c>
      <c r="C34" s="3">
        <v>2012</v>
      </c>
      <c r="D34" s="3">
        <v>6</v>
      </c>
      <c r="E34" s="3">
        <v>20</v>
      </c>
      <c r="F34" s="3">
        <v>16</v>
      </c>
      <c r="G34" s="3">
        <v>4</v>
      </c>
      <c r="H34" s="3">
        <v>52.018999999999998</v>
      </c>
      <c r="I34" s="3">
        <v>735040.670046516</v>
      </c>
      <c r="J34" s="9" t="s">
        <v>47</v>
      </c>
      <c r="M34" s="3" t="s">
        <v>66</v>
      </c>
      <c r="N34" s="3">
        <v>4</v>
      </c>
      <c r="O34" s="28">
        <f t="shared" si="0"/>
        <v>7.6923076923076927E-2</v>
      </c>
      <c r="P34" s="29">
        <f t="shared" si="1"/>
        <v>2.1276595744680851E-2</v>
      </c>
    </row>
    <row r="35" spans="1:18">
      <c r="A35" s="8" t="s">
        <v>29</v>
      </c>
      <c r="B35" s="3" t="s">
        <v>81</v>
      </c>
      <c r="C35" s="3">
        <v>2012</v>
      </c>
      <c r="D35" s="3">
        <v>7</v>
      </c>
      <c r="E35" s="3">
        <v>9</v>
      </c>
      <c r="F35" s="3">
        <v>17</v>
      </c>
      <c r="G35" s="3">
        <v>13</v>
      </c>
      <c r="H35" s="3">
        <v>13.007999999999999</v>
      </c>
      <c r="I35" s="3">
        <v>735059.71751166706</v>
      </c>
      <c r="J35" s="9" t="s">
        <v>47</v>
      </c>
      <c r="M35" s="3" t="s">
        <v>48</v>
      </c>
      <c r="N35" s="3">
        <v>4</v>
      </c>
      <c r="O35" s="28">
        <f t="shared" si="0"/>
        <v>7.6923076923076927E-2</v>
      </c>
      <c r="P35" s="29">
        <f t="shared" si="1"/>
        <v>2.1276595744680851E-2</v>
      </c>
    </row>
    <row r="36" spans="1:18">
      <c r="A36" s="8" t="s">
        <v>29</v>
      </c>
      <c r="B36" s="3" t="s">
        <v>82</v>
      </c>
      <c r="C36" s="3">
        <v>2012</v>
      </c>
      <c r="D36" s="3">
        <v>8</v>
      </c>
      <c r="E36" s="3">
        <v>17</v>
      </c>
      <c r="F36" s="3">
        <v>15</v>
      </c>
      <c r="G36" s="3">
        <v>57</v>
      </c>
      <c r="H36" s="3">
        <v>2.7480000000000002</v>
      </c>
      <c r="I36" s="3">
        <v>735098.66461513902</v>
      </c>
      <c r="J36" s="9" t="s">
        <v>47</v>
      </c>
      <c r="M36" s="3" t="s">
        <v>59</v>
      </c>
      <c r="N36" s="3">
        <v>3</v>
      </c>
      <c r="O36" s="28">
        <f t="shared" si="0"/>
        <v>5.7692307692307696E-2</v>
      </c>
      <c r="P36" s="29">
        <f t="shared" si="1"/>
        <v>1.5957446808510637E-2</v>
      </c>
    </row>
    <row r="37" spans="1:18">
      <c r="A37" s="8" t="s">
        <v>29</v>
      </c>
      <c r="B37" s="3" t="s">
        <v>83</v>
      </c>
      <c r="C37" s="3">
        <v>2012</v>
      </c>
      <c r="D37" s="3">
        <v>8</v>
      </c>
      <c r="E37" s="3">
        <v>22</v>
      </c>
      <c r="F37" s="3">
        <v>17</v>
      </c>
      <c r="G37" s="3">
        <v>47</v>
      </c>
      <c r="H37" s="3">
        <v>48.018000000000001</v>
      </c>
      <c r="I37" s="3">
        <v>735103.74152798601</v>
      </c>
      <c r="J37" s="9" t="s">
        <v>47</v>
      </c>
    </row>
    <row r="38" spans="1:18" ht="16" thickBot="1">
      <c r="A38" s="8" t="s">
        <v>32</v>
      </c>
      <c r="B38" s="3" t="s">
        <v>83</v>
      </c>
      <c r="C38" s="3">
        <v>2012</v>
      </c>
      <c r="D38" s="3">
        <v>8</v>
      </c>
      <c r="E38" s="3">
        <v>22</v>
      </c>
      <c r="F38" s="3">
        <v>19</v>
      </c>
      <c r="G38" s="3">
        <v>29</v>
      </c>
      <c r="H38" s="3">
        <v>18.146000000000001</v>
      </c>
      <c r="I38" s="3">
        <v>735103.81201557897</v>
      </c>
      <c r="J38" s="9" t="s">
        <v>47</v>
      </c>
    </row>
    <row r="39" spans="1:18" ht="16" thickBot="1">
      <c r="A39" s="8" t="s">
        <v>59</v>
      </c>
      <c r="B39" s="3" t="s">
        <v>84</v>
      </c>
      <c r="C39" s="3">
        <v>2012</v>
      </c>
      <c r="D39" s="3">
        <v>9</v>
      </c>
      <c r="E39" s="3">
        <v>11</v>
      </c>
      <c r="F39" s="3">
        <v>11</v>
      </c>
      <c r="G39" s="3">
        <v>7</v>
      </c>
      <c r="H39" s="3">
        <v>59.749000000000002</v>
      </c>
      <c r="I39" s="3">
        <v>735123.46388598403</v>
      </c>
      <c r="J39" s="9" t="s">
        <v>47</v>
      </c>
      <c r="M39" s="14" t="s">
        <v>278</v>
      </c>
      <c r="N39" s="30" t="s">
        <v>27</v>
      </c>
      <c r="O39" s="15" t="s">
        <v>279</v>
      </c>
      <c r="Q39" s="17"/>
      <c r="R39" s="17"/>
    </row>
    <row r="40" spans="1:18">
      <c r="A40" s="8" t="s">
        <v>29</v>
      </c>
      <c r="B40" s="3" t="s">
        <v>84</v>
      </c>
      <c r="C40" s="3">
        <v>2012</v>
      </c>
      <c r="D40" s="3">
        <v>9</v>
      </c>
      <c r="E40" s="3">
        <v>11</v>
      </c>
      <c r="F40" s="3">
        <v>11</v>
      </c>
      <c r="G40" s="3">
        <v>11</v>
      </c>
      <c r="H40" s="3">
        <v>15.282</v>
      </c>
      <c r="I40" s="3">
        <v>735123.46614909696</v>
      </c>
      <c r="J40" s="9" t="s">
        <v>47</v>
      </c>
      <c r="M40" s="22" t="s">
        <v>296</v>
      </c>
      <c r="N40" s="22">
        <f>101+87</f>
        <v>188</v>
      </c>
      <c r="O40" s="31">
        <f>827.242+985.475</f>
        <v>1812.7170000000001</v>
      </c>
      <c r="Q40" s="34"/>
      <c r="R40" s="17"/>
    </row>
    <row r="41" spans="1:18">
      <c r="A41" s="8" t="s">
        <v>66</v>
      </c>
      <c r="B41" s="3" t="s">
        <v>85</v>
      </c>
      <c r="C41" s="3">
        <v>2012</v>
      </c>
      <c r="D41" s="3">
        <v>9</v>
      </c>
      <c r="E41" s="3">
        <v>10</v>
      </c>
      <c r="F41" s="3">
        <v>11</v>
      </c>
      <c r="G41" s="3">
        <v>13</v>
      </c>
      <c r="H41" s="3">
        <v>35.36</v>
      </c>
      <c r="I41" s="3">
        <v>735122.46777036996</v>
      </c>
      <c r="J41" s="9" t="s">
        <v>47</v>
      </c>
      <c r="M41" s="3" t="s">
        <v>297</v>
      </c>
      <c r="N41" s="3">
        <v>52</v>
      </c>
      <c r="O41" s="3"/>
      <c r="Q41" s="17"/>
      <c r="R41" s="17"/>
    </row>
    <row r="42" spans="1:18">
      <c r="A42" s="8" t="s">
        <v>32</v>
      </c>
      <c r="B42" s="3" t="s">
        <v>85</v>
      </c>
      <c r="C42" s="3">
        <v>2012</v>
      </c>
      <c r="D42" s="3">
        <v>9</v>
      </c>
      <c r="E42" s="3">
        <v>10</v>
      </c>
      <c r="F42" s="3">
        <v>11</v>
      </c>
      <c r="G42" s="3">
        <v>18</v>
      </c>
      <c r="H42" s="3">
        <v>52.232999999999997</v>
      </c>
      <c r="I42" s="3">
        <v>735122.47143788205</v>
      </c>
      <c r="J42" s="9" t="s">
        <v>47</v>
      </c>
      <c r="M42" s="32" t="s">
        <v>286</v>
      </c>
      <c r="N42" s="27">
        <f>N41/N40</f>
        <v>0.27659574468085107</v>
      </c>
      <c r="O42" s="3"/>
    </row>
    <row r="43" spans="1:18">
      <c r="A43" s="8" t="s">
        <v>59</v>
      </c>
      <c r="B43" s="3" t="s">
        <v>86</v>
      </c>
      <c r="C43" s="3">
        <v>2012</v>
      </c>
      <c r="D43" s="3">
        <v>10</v>
      </c>
      <c r="E43" s="3">
        <v>12</v>
      </c>
      <c r="F43" s="3">
        <v>10</v>
      </c>
      <c r="G43" s="3">
        <v>54</v>
      </c>
      <c r="H43" s="3">
        <v>16.565999999999999</v>
      </c>
      <c r="I43" s="3">
        <v>735154.45435840299</v>
      </c>
      <c r="J43" s="9" t="s">
        <v>87</v>
      </c>
    </row>
    <row r="44" spans="1:18" ht="16" thickBot="1">
      <c r="A44" s="8" t="s">
        <v>29</v>
      </c>
      <c r="B44" s="3" t="s">
        <v>110</v>
      </c>
      <c r="C44" s="3">
        <v>2012</v>
      </c>
      <c r="D44" s="3">
        <v>10</v>
      </c>
      <c r="E44" s="3">
        <v>12</v>
      </c>
      <c r="F44" s="3">
        <v>4</v>
      </c>
      <c r="G44" s="3">
        <v>35</v>
      </c>
      <c r="H44" s="3">
        <v>39.176000000000002</v>
      </c>
      <c r="I44" s="3">
        <v>735154.19142564805</v>
      </c>
      <c r="J44" s="9" t="s">
        <v>111</v>
      </c>
    </row>
    <row r="45" spans="1:18" ht="16" thickBot="1">
      <c r="A45" s="8" t="s">
        <v>32</v>
      </c>
      <c r="B45" s="3" t="s">
        <v>86</v>
      </c>
      <c r="C45" s="3">
        <v>2012</v>
      </c>
      <c r="D45" s="3">
        <v>10</v>
      </c>
      <c r="E45" s="3">
        <v>12</v>
      </c>
      <c r="F45" s="3">
        <v>11</v>
      </c>
      <c r="G45" s="3">
        <v>4</v>
      </c>
      <c r="H45" s="3">
        <v>3.2040000000000002</v>
      </c>
      <c r="I45" s="3">
        <v>735154.46114819404</v>
      </c>
      <c r="J45" s="9" t="s">
        <v>87</v>
      </c>
      <c r="M45" s="35"/>
      <c r="N45" s="36" t="s">
        <v>287</v>
      </c>
      <c r="O45" s="37" t="s">
        <v>277</v>
      </c>
      <c r="P45" s="38" t="s">
        <v>289</v>
      </c>
    </row>
    <row r="46" spans="1:18">
      <c r="A46" s="8" t="s">
        <v>29</v>
      </c>
      <c r="B46" s="3" t="s">
        <v>112</v>
      </c>
      <c r="C46" s="3">
        <v>2012</v>
      </c>
      <c r="D46" s="3">
        <v>10</v>
      </c>
      <c r="E46" s="3">
        <v>18</v>
      </c>
      <c r="F46" s="3">
        <v>18</v>
      </c>
      <c r="G46" s="3">
        <v>13</v>
      </c>
      <c r="H46" s="3">
        <v>36.805</v>
      </c>
      <c r="I46" s="3">
        <v>735160.75945376197</v>
      </c>
      <c r="J46" s="9" t="s">
        <v>113</v>
      </c>
      <c r="M46" s="39" t="s">
        <v>281</v>
      </c>
      <c r="N46" s="19">
        <v>11.327299546351361</v>
      </c>
      <c r="O46" s="40">
        <v>147.13057079999999</v>
      </c>
      <c r="P46" s="20">
        <v>18.575983739864007</v>
      </c>
    </row>
    <row r="47" spans="1:18" ht="16" thickBot="1">
      <c r="A47" s="8" t="s">
        <v>32</v>
      </c>
      <c r="B47" s="3" t="s">
        <v>114</v>
      </c>
      <c r="C47" s="3">
        <v>2012</v>
      </c>
      <c r="D47" s="3">
        <v>10</v>
      </c>
      <c r="E47" s="3">
        <v>20</v>
      </c>
      <c r="F47" s="3">
        <v>5</v>
      </c>
      <c r="G47" s="3">
        <v>50</v>
      </c>
      <c r="H47" s="3">
        <v>36.328000000000003</v>
      </c>
      <c r="I47" s="3">
        <v>735162.24347601901</v>
      </c>
      <c r="J47" s="9" t="s">
        <v>115</v>
      </c>
      <c r="M47" s="41" t="s">
        <v>282</v>
      </c>
      <c r="N47" s="21">
        <v>8.1905144592926948</v>
      </c>
      <c r="O47" s="42">
        <v>163.38755055566622</v>
      </c>
      <c r="P47" s="11">
        <v>8.3278147642230564</v>
      </c>
    </row>
    <row r="48" spans="1:18">
      <c r="A48" s="8" t="s">
        <v>29</v>
      </c>
      <c r="B48" s="3" t="s">
        <v>116</v>
      </c>
      <c r="C48" s="3">
        <v>2012</v>
      </c>
      <c r="D48" s="3">
        <v>10</v>
      </c>
      <c r="E48" s="3">
        <v>26</v>
      </c>
      <c r="F48" s="3">
        <v>17</v>
      </c>
      <c r="G48" s="3">
        <v>31</v>
      </c>
      <c r="H48" s="3">
        <v>52.936</v>
      </c>
      <c r="I48" s="3">
        <v>735168.73047379602</v>
      </c>
      <c r="J48" s="9" t="s">
        <v>117</v>
      </c>
    </row>
    <row r="49" spans="1:10">
      <c r="A49" s="8" t="s">
        <v>48</v>
      </c>
      <c r="B49" s="3" t="s">
        <v>118</v>
      </c>
      <c r="C49" s="3">
        <v>2012</v>
      </c>
      <c r="D49" s="3">
        <v>10</v>
      </c>
      <c r="E49" s="3">
        <v>27</v>
      </c>
      <c r="F49" s="3">
        <v>10</v>
      </c>
      <c r="G49" s="3">
        <v>45</v>
      </c>
      <c r="H49" s="3">
        <v>4.6189999999999998</v>
      </c>
      <c r="I49" s="3">
        <v>735169.44797012699</v>
      </c>
      <c r="J49" s="9" t="s">
        <v>119</v>
      </c>
    </row>
    <row r="50" spans="1:10">
      <c r="A50" s="8" t="s">
        <v>29</v>
      </c>
      <c r="B50" s="3" t="s">
        <v>120</v>
      </c>
      <c r="C50" s="3">
        <v>2012</v>
      </c>
      <c r="D50" s="3">
        <v>11</v>
      </c>
      <c r="E50" s="3">
        <v>13</v>
      </c>
      <c r="F50" s="3">
        <v>13</v>
      </c>
      <c r="G50" s="3">
        <v>14</v>
      </c>
      <c r="H50" s="3">
        <v>55.179000000000002</v>
      </c>
      <c r="I50" s="3">
        <v>735186.55202753504</v>
      </c>
      <c r="J50" s="9" t="s">
        <v>121</v>
      </c>
    </row>
    <row r="51" spans="1:10">
      <c r="A51" s="8" t="s">
        <v>29</v>
      </c>
      <c r="B51" s="3" t="s">
        <v>122</v>
      </c>
      <c r="C51" s="3">
        <v>2012</v>
      </c>
      <c r="D51" s="3">
        <v>11</v>
      </c>
      <c r="E51" s="3">
        <v>27</v>
      </c>
      <c r="F51" s="3">
        <v>1</v>
      </c>
      <c r="G51" s="3">
        <v>3</v>
      </c>
      <c r="H51" s="3">
        <v>50.03</v>
      </c>
      <c r="I51" s="3">
        <v>735200.04432905104</v>
      </c>
      <c r="J51" s="9" t="s">
        <v>123</v>
      </c>
    </row>
    <row r="52" spans="1:10">
      <c r="A52" s="8" t="s">
        <v>48</v>
      </c>
      <c r="B52" s="3" t="s">
        <v>124</v>
      </c>
      <c r="C52" s="3">
        <v>2012</v>
      </c>
      <c r="D52" s="3">
        <v>11</v>
      </c>
      <c r="E52" s="3">
        <v>29</v>
      </c>
      <c r="F52" s="3">
        <v>0</v>
      </c>
      <c r="G52" s="3">
        <v>45</v>
      </c>
      <c r="H52" s="3">
        <v>24.545999999999999</v>
      </c>
      <c r="I52" s="3">
        <v>735202.03153409704</v>
      </c>
      <c r="J52" s="9" t="s">
        <v>125</v>
      </c>
    </row>
    <row r="53" spans="1:10" ht="16" thickBot="1">
      <c r="A53" s="10" t="s">
        <v>32</v>
      </c>
      <c r="B53" s="21" t="s">
        <v>126</v>
      </c>
      <c r="C53" s="21">
        <v>2012</v>
      </c>
      <c r="D53" s="21">
        <v>11</v>
      </c>
      <c r="E53" s="21">
        <v>30</v>
      </c>
      <c r="F53" s="21">
        <v>1</v>
      </c>
      <c r="G53" s="21">
        <v>27</v>
      </c>
      <c r="H53" s="21">
        <v>14.651999999999999</v>
      </c>
      <c r="I53" s="21">
        <v>735203.06058625004</v>
      </c>
      <c r="J53" s="11" t="s">
        <v>127</v>
      </c>
    </row>
    <row r="101" ht="14" customHeight="1"/>
  </sheetData>
  <conditionalFormatting sqref="B2:B145">
    <cfRule type="expression" dxfId="2" priority="1">
      <formula>$J2="empty"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F1" workbookViewId="0">
      <pane ySplit="1" topLeftCell="A2" activePane="bottomLeft" state="frozen"/>
      <selection pane="bottomLeft" activeCell="M46" sqref="M46"/>
    </sheetView>
  </sheetViews>
  <sheetFormatPr baseColWidth="10" defaultRowHeight="15" x14ac:dyDescent="0"/>
  <cols>
    <col min="1" max="1" width="13.5" bestFit="1" customWidth="1"/>
    <col min="2" max="2" width="104" bestFit="1" customWidth="1"/>
    <col min="3" max="3" width="5.1640625" bestFit="1" customWidth="1"/>
    <col min="4" max="4" width="6.83203125" bestFit="1" customWidth="1"/>
    <col min="5" max="5" width="4.33203125" bestFit="1" customWidth="1"/>
    <col min="6" max="6" width="3.6640625" bestFit="1" customWidth="1"/>
    <col min="7" max="7" width="4.6640625" bestFit="1" customWidth="1"/>
    <col min="8" max="8" width="7.1640625" bestFit="1" customWidth="1"/>
    <col min="9" max="9" width="12.1640625" bestFit="1" customWidth="1"/>
    <col min="10" max="10" width="31.1640625" bestFit="1" customWidth="1"/>
    <col min="13" max="13" width="80.1640625" bestFit="1" customWidth="1"/>
    <col min="14" max="14" width="18.83203125" bestFit="1" customWidth="1"/>
    <col min="15" max="15" width="17.83203125" bestFit="1" customWidth="1"/>
    <col min="16" max="16" width="19.1640625" bestFit="1" customWidth="1"/>
    <col min="17" max="17" width="18.6640625" bestFit="1" customWidth="1"/>
  </cols>
  <sheetData>
    <row r="1" spans="1:14">
      <c r="A1" s="2" t="s">
        <v>0</v>
      </c>
      <c r="B1" s="2" t="s">
        <v>9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M1" s="1" t="s">
        <v>26</v>
      </c>
      <c r="N1" s="1" t="s">
        <v>27</v>
      </c>
    </row>
    <row r="2" spans="1:14">
      <c r="A2" s="3" t="s">
        <v>29</v>
      </c>
      <c r="B2" s="3" t="s">
        <v>30</v>
      </c>
      <c r="C2" s="3">
        <v>2013</v>
      </c>
      <c r="D2" s="3">
        <v>3</v>
      </c>
      <c r="E2" s="3">
        <v>2</v>
      </c>
      <c r="F2" s="3">
        <v>8</v>
      </c>
      <c r="G2" s="3">
        <v>44</v>
      </c>
      <c r="H2" s="3">
        <v>42.484000000000002</v>
      </c>
      <c r="I2" s="3">
        <v>735295.36438060203</v>
      </c>
      <c r="J2" s="3" t="s">
        <v>31</v>
      </c>
      <c r="M2" s="5" t="s">
        <v>10</v>
      </c>
      <c r="N2" s="5">
        <v>2</v>
      </c>
    </row>
    <row r="3" spans="1:14">
      <c r="A3" s="3" t="s">
        <v>32</v>
      </c>
      <c r="B3" s="3" t="s">
        <v>33</v>
      </c>
      <c r="C3" s="3">
        <v>2013</v>
      </c>
      <c r="D3" s="3">
        <v>3</v>
      </c>
      <c r="E3" s="3">
        <v>3</v>
      </c>
      <c r="F3" s="3">
        <v>18</v>
      </c>
      <c r="G3" s="3">
        <v>41</v>
      </c>
      <c r="H3" s="3">
        <v>54.575000000000003</v>
      </c>
      <c r="I3" s="3">
        <v>735296.77910387702</v>
      </c>
      <c r="J3" s="3" t="s">
        <v>34</v>
      </c>
      <c r="M3" s="5" t="s">
        <v>11</v>
      </c>
      <c r="N3" s="5">
        <v>3</v>
      </c>
    </row>
    <row r="4" spans="1:14">
      <c r="A4" s="3" t="s">
        <v>29</v>
      </c>
      <c r="B4" s="3" t="s">
        <v>35</v>
      </c>
      <c r="C4" s="3">
        <v>2013</v>
      </c>
      <c r="D4" s="3">
        <v>3</v>
      </c>
      <c r="E4" s="3">
        <v>14</v>
      </c>
      <c r="F4" s="3">
        <v>7</v>
      </c>
      <c r="G4" s="3">
        <v>16</v>
      </c>
      <c r="H4" s="3">
        <v>17.05</v>
      </c>
      <c r="I4" s="3">
        <v>735307.30297511595</v>
      </c>
      <c r="J4" s="3" t="s">
        <v>36</v>
      </c>
      <c r="M4" s="5" t="s">
        <v>12</v>
      </c>
      <c r="N4" s="5">
        <v>1</v>
      </c>
    </row>
    <row r="5" spans="1:14">
      <c r="A5" s="3" t="s">
        <v>37</v>
      </c>
      <c r="B5" s="3" t="s">
        <v>38</v>
      </c>
      <c r="C5" s="3">
        <v>2013</v>
      </c>
      <c r="D5" s="3">
        <v>3</v>
      </c>
      <c r="E5" s="3">
        <v>21</v>
      </c>
      <c r="F5" s="3">
        <v>22</v>
      </c>
      <c r="G5" s="3">
        <v>2</v>
      </c>
      <c r="H5" s="3">
        <v>43.594000000000001</v>
      </c>
      <c r="I5" s="3">
        <v>735314.91856011597</v>
      </c>
      <c r="J5" s="3" t="s">
        <v>39</v>
      </c>
      <c r="M5" s="5" t="s">
        <v>13</v>
      </c>
      <c r="N5" s="5">
        <v>1</v>
      </c>
    </row>
    <row r="6" spans="1:14">
      <c r="A6" s="3" t="s">
        <v>32</v>
      </c>
      <c r="B6" s="3" t="s">
        <v>40</v>
      </c>
      <c r="C6" s="3">
        <v>2013</v>
      </c>
      <c r="D6" s="3">
        <v>3</v>
      </c>
      <c r="E6" s="3">
        <v>14</v>
      </c>
      <c r="F6" s="3">
        <v>2</v>
      </c>
      <c r="G6" s="3">
        <v>8</v>
      </c>
      <c r="H6" s="3">
        <v>12.566000000000001</v>
      </c>
      <c r="I6" s="3">
        <v>735307.08903432905</v>
      </c>
      <c r="J6" s="3" t="s">
        <v>41</v>
      </c>
      <c r="M6" s="5" t="s">
        <v>14</v>
      </c>
      <c r="N6" s="5">
        <v>2</v>
      </c>
    </row>
    <row r="7" spans="1:14">
      <c r="A7" s="3" t="s">
        <v>29</v>
      </c>
      <c r="B7" s="3" t="s">
        <v>42</v>
      </c>
      <c r="C7" s="3">
        <v>2013</v>
      </c>
      <c r="D7" s="3">
        <v>4</v>
      </c>
      <c r="E7" s="3">
        <v>25</v>
      </c>
      <c r="F7" s="3">
        <v>20</v>
      </c>
      <c r="G7" s="3">
        <v>0</v>
      </c>
      <c r="H7" s="3">
        <v>6.0049999999999999</v>
      </c>
      <c r="I7" s="3">
        <v>735349.833402836</v>
      </c>
      <c r="J7" s="3" t="s">
        <v>43</v>
      </c>
      <c r="M7" s="5" t="s">
        <v>15</v>
      </c>
      <c r="N7" s="5">
        <v>1</v>
      </c>
    </row>
    <row r="8" spans="1:14">
      <c r="A8" s="3" t="s">
        <v>29</v>
      </c>
      <c r="B8" s="3" t="s">
        <v>44</v>
      </c>
      <c r="C8" s="3">
        <v>2013</v>
      </c>
      <c r="D8" s="3">
        <v>5</v>
      </c>
      <c r="E8" s="3">
        <v>8</v>
      </c>
      <c r="F8" s="3">
        <v>2</v>
      </c>
      <c r="G8" s="3">
        <v>32</v>
      </c>
      <c r="H8" s="3">
        <v>13.295999999999999</v>
      </c>
      <c r="I8" s="3">
        <v>735362.10570944496</v>
      </c>
      <c r="J8" s="3" t="s">
        <v>45</v>
      </c>
      <c r="M8" s="5" t="s">
        <v>16</v>
      </c>
      <c r="N8" s="5">
        <v>1</v>
      </c>
    </row>
    <row r="9" spans="1:14">
      <c r="A9" s="3" t="s">
        <v>29</v>
      </c>
      <c r="B9" s="3" t="s">
        <v>46</v>
      </c>
      <c r="C9" s="3">
        <v>2013</v>
      </c>
      <c r="D9" s="3">
        <v>5</v>
      </c>
      <c r="E9" s="3">
        <v>8</v>
      </c>
      <c r="F9" s="3">
        <v>13</v>
      </c>
      <c r="G9" s="3">
        <v>55</v>
      </c>
      <c r="H9" s="3">
        <v>49.811999999999998</v>
      </c>
      <c r="I9" s="3">
        <v>735362.58043763903</v>
      </c>
      <c r="J9" s="3" t="s">
        <v>47</v>
      </c>
      <c r="M9" s="5" t="s">
        <v>17</v>
      </c>
      <c r="N9" s="5">
        <v>1</v>
      </c>
    </row>
    <row r="10" spans="1:14">
      <c r="A10" s="3" t="s">
        <v>48</v>
      </c>
      <c r="B10" s="3" t="s">
        <v>49</v>
      </c>
      <c r="C10" s="3">
        <v>2013</v>
      </c>
      <c r="D10" s="3">
        <v>5</v>
      </c>
      <c r="E10" s="3">
        <v>8</v>
      </c>
      <c r="F10" s="3">
        <v>12</v>
      </c>
      <c r="G10" s="3">
        <v>23</v>
      </c>
      <c r="H10" s="3">
        <v>21.795000000000002</v>
      </c>
      <c r="I10" s="3">
        <v>735362.51622447895</v>
      </c>
      <c r="J10" s="3" t="s">
        <v>47</v>
      </c>
      <c r="M10" s="5" t="s">
        <v>18</v>
      </c>
      <c r="N10" s="5">
        <v>2</v>
      </c>
    </row>
    <row r="11" spans="1:14">
      <c r="A11" s="3" t="s">
        <v>29</v>
      </c>
      <c r="B11" s="3" t="s">
        <v>50</v>
      </c>
      <c r="C11" s="3">
        <v>2013</v>
      </c>
      <c r="D11" s="3">
        <v>5</v>
      </c>
      <c r="E11" s="3">
        <v>21</v>
      </c>
      <c r="F11" s="3">
        <v>17</v>
      </c>
      <c r="G11" s="3">
        <v>31</v>
      </c>
      <c r="H11" s="3">
        <v>55.844999999999999</v>
      </c>
      <c r="I11" s="3">
        <v>735375.73050746496</v>
      </c>
      <c r="J11" s="3" t="s">
        <v>51</v>
      </c>
      <c r="M11" s="5" t="s">
        <v>19</v>
      </c>
      <c r="N11" s="5">
        <v>1</v>
      </c>
    </row>
    <row r="12" spans="1:14">
      <c r="A12" s="3" t="s">
        <v>29</v>
      </c>
      <c r="B12" s="3" t="s">
        <v>52</v>
      </c>
      <c r="C12" s="3">
        <v>2013</v>
      </c>
      <c r="D12" s="3">
        <v>5</v>
      </c>
      <c r="E12" s="3">
        <v>22</v>
      </c>
      <c r="F12" s="3">
        <v>22</v>
      </c>
      <c r="G12" s="3">
        <v>16</v>
      </c>
      <c r="H12" s="3">
        <v>32.423999999999999</v>
      </c>
      <c r="I12" s="3">
        <v>735376.92815305595</v>
      </c>
      <c r="J12" s="3" t="s">
        <v>53</v>
      </c>
      <c r="M12" s="5" t="s">
        <v>20</v>
      </c>
      <c r="N12" s="5">
        <v>1</v>
      </c>
    </row>
    <row r="13" spans="1:14">
      <c r="A13" s="3" t="s">
        <v>29</v>
      </c>
      <c r="B13" s="3" t="s">
        <v>54</v>
      </c>
      <c r="C13" s="3">
        <v>2013</v>
      </c>
      <c r="D13" s="3">
        <v>5</v>
      </c>
      <c r="E13" s="3">
        <v>29</v>
      </c>
      <c r="F13" s="3">
        <v>22</v>
      </c>
      <c r="G13" s="3">
        <v>24</v>
      </c>
      <c r="H13" s="3">
        <v>6.5</v>
      </c>
      <c r="I13" s="3">
        <v>735383.933408565</v>
      </c>
      <c r="J13" s="3" t="s">
        <v>55</v>
      </c>
      <c r="M13" s="5" t="s">
        <v>21</v>
      </c>
      <c r="N13" s="5">
        <v>1</v>
      </c>
    </row>
    <row r="14" spans="1:14">
      <c r="A14" s="3" t="s">
        <v>29</v>
      </c>
      <c r="B14" s="3" t="s">
        <v>56</v>
      </c>
      <c r="C14" s="3">
        <v>2013</v>
      </c>
      <c r="D14" s="3">
        <v>6</v>
      </c>
      <c r="E14" s="3">
        <v>5</v>
      </c>
      <c r="F14" s="3">
        <v>1</v>
      </c>
      <c r="G14" s="3">
        <v>22</v>
      </c>
      <c r="H14" s="3">
        <v>30.068999999999999</v>
      </c>
      <c r="I14" s="3">
        <v>735390.057292465</v>
      </c>
      <c r="J14" s="3" t="s">
        <v>47</v>
      </c>
      <c r="M14" s="5" t="s">
        <v>22</v>
      </c>
      <c r="N14" s="5">
        <v>3</v>
      </c>
    </row>
    <row r="15" spans="1:14">
      <c r="A15" s="3" t="s">
        <v>48</v>
      </c>
      <c r="B15" s="3" t="s">
        <v>56</v>
      </c>
      <c r="C15" s="3">
        <v>2013</v>
      </c>
      <c r="D15" s="3">
        <v>6</v>
      </c>
      <c r="E15" s="3">
        <v>5</v>
      </c>
      <c r="F15" s="3">
        <v>0</v>
      </c>
      <c r="G15" s="3">
        <v>19</v>
      </c>
      <c r="H15" s="3">
        <v>46.491999999999997</v>
      </c>
      <c r="I15" s="3">
        <v>735390.01373254601</v>
      </c>
      <c r="J15" s="3" t="s">
        <v>47</v>
      </c>
      <c r="M15" s="5" t="s">
        <v>23</v>
      </c>
      <c r="N15" s="5">
        <v>3</v>
      </c>
    </row>
    <row r="16" spans="1:14">
      <c r="A16" s="3" t="s">
        <v>29</v>
      </c>
      <c r="B16" s="3" t="s">
        <v>57</v>
      </c>
      <c r="C16" s="3">
        <v>2013</v>
      </c>
      <c r="D16" s="3">
        <v>8</v>
      </c>
      <c r="E16" s="3">
        <v>22</v>
      </c>
      <c r="F16" s="3">
        <v>21</v>
      </c>
      <c r="G16" s="3">
        <v>38</v>
      </c>
      <c r="H16" s="3">
        <v>21.312000000000001</v>
      </c>
      <c r="I16" s="3">
        <v>735468.90163555602</v>
      </c>
      <c r="J16" s="3" t="s">
        <v>58</v>
      </c>
      <c r="M16" s="5" t="s">
        <v>24</v>
      </c>
      <c r="N16" s="5">
        <v>1</v>
      </c>
    </row>
    <row r="17" spans="1:19">
      <c r="A17" s="3" t="s">
        <v>59</v>
      </c>
      <c r="B17" s="3" t="s">
        <v>60</v>
      </c>
      <c r="C17" s="3">
        <v>2013</v>
      </c>
      <c r="D17" s="3">
        <v>8</v>
      </c>
      <c r="E17" s="3">
        <v>27</v>
      </c>
      <c r="F17" s="3">
        <v>23</v>
      </c>
      <c r="G17" s="3">
        <v>28</v>
      </c>
      <c r="H17" s="3">
        <v>11.13</v>
      </c>
      <c r="I17" s="3">
        <v>735473.97790659696</v>
      </c>
      <c r="J17" s="3" t="s">
        <v>61</v>
      </c>
      <c r="M17" s="5" t="s">
        <v>25</v>
      </c>
      <c r="N17" s="5">
        <v>3</v>
      </c>
    </row>
    <row r="18" spans="1:19">
      <c r="A18" s="3" t="s">
        <v>29</v>
      </c>
      <c r="B18" s="3" t="s">
        <v>62</v>
      </c>
      <c r="C18" s="3">
        <v>2013</v>
      </c>
      <c r="D18" s="3">
        <v>9</v>
      </c>
      <c r="E18" s="3">
        <v>5</v>
      </c>
      <c r="F18" s="3">
        <v>17</v>
      </c>
      <c r="G18" s="3">
        <v>22</v>
      </c>
      <c r="H18" s="3">
        <v>2.4300000000000002</v>
      </c>
      <c r="I18" s="3">
        <v>735482.72363923595</v>
      </c>
      <c r="J18" s="3" t="s">
        <v>63</v>
      </c>
      <c r="M18" s="7" t="s">
        <v>28</v>
      </c>
      <c r="N18" s="23">
        <f>SUM(N2:N17)</f>
        <v>27</v>
      </c>
    </row>
    <row r="19" spans="1:19" ht="16" thickBot="1">
      <c r="A19" s="3" t="s">
        <v>29</v>
      </c>
      <c r="B19" s="3" t="s">
        <v>64</v>
      </c>
      <c r="C19" s="3">
        <v>2013</v>
      </c>
      <c r="D19" s="3">
        <v>9</v>
      </c>
      <c r="E19" s="3">
        <v>11</v>
      </c>
      <c r="F19" s="3">
        <v>5</v>
      </c>
      <c r="G19" s="3">
        <v>33</v>
      </c>
      <c r="H19" s="3">
        <v>59.314999999999998</v>
      </c>
      <c r="I19" s="3">
        <v>735488.23193651601</v>
      </c>
      <c r="J19" s="3" t="s">
        <v>65</v>
      </c>
    </row>
    <row r="20" spans="1:19" ht="16" thickBot="1">
      <c r="A20" s="3" t="s">
        <v>66</v>
      </c>
      <c r="B20" s="3" t="s">
        <v>67</v>
      </c>
      <c r="C20" s="3">
        <v>2013</v>
      </c>
      <c r="D20" s="3">
        <v>9</v>
      </c>
      <c r="E20" s="3">
        <v>12</v>
      </c>
      <c r="F20" s="3">
        <v>6</v>
      </c>
      <c r="G20" s="3">
        <v>16</v>
      </c>
      <c r="H20" s="3">
        <v>45.186999999999998</v>
      </c>
      <c r="I20" s="3">
        <v>735489.26163410896</v>
      </c>
      <c r="J20" s="3" t="s">
        <v>68</v>
      </c>
      <c r="M20" s="14" t="s">
        <v>88</v>
      </c>
      <c r="N20" s="30" t="s">
        <v>27</v>
      </c>
      <c r="O20" s="15" t="s">
        <v>284</v>
      </c>
      <c r="P20" s="15" t="s">
        <v>298</v>
      </c>
    </row>
    <row r="21" spans="1:19">
      <c r="A21" s="6" t="s">
        <v>32</v>
      </c>
      <c r="B21" s="6" t="s">
        <v>69</v>
      </c>
      <c r="C21" s="6">
        <v>2013</v>
      </c>
      <c r="D21" s="6">
        <v>9</v>
      </c>
      <c r="E21" s="6">
        <v>11</v>
      </c>
      <c r="F21" s="6">
        <v>12</v>
      </c>
      <c r="G21" s="6">
        <v>51</v>
      </c>
      <c r="H21" s="6">
        <v>58.365000000000002</v>
      </c>
      <c r="I21" s="6">
        <v>735488.53609218798</v>
      </c>
      <c r="J21" s="6" t="s">
        <v>70</v>
      </c>
      <c r="M21" s="22" t="s">
        <v>29</v>
      </c>
      <c r="N21" s="22">
        <v>15</v>
      </c>
      <c r="O21" s="29">
        <f>N21/$N$18</f>
        <v>0.55555555555555558</v>
      </c>
      <c r="P21" s="29">
        <f>N21/$N$30</f>
        <v>0.17045454545454544</v>
      </c>
    </row>
    <row r="22" spans="1:19">
      <c r="A22" s="6" t="s">
        <v>29</v>
      </c>
      <c r="B22" s="6" t="s">
        <v>71</v>
      </c>
      <c r="C22" s="6">
        <v>2013</v>
      </c>
      <c r="D22" s="6">
        <v>9</v>
      </c>
      <c r="E22" s="6">
        <v>18</v>
      </c>
      <c r="F22" s="6">
        <v>21</v>
      </c>
      <c r="G22" s="6">
        <v>32</v>
      </c>
      <c r="H22" s="6">
        <v>46.366</v>
      </c>
      <c r="I22" s="6">
        <v>735495.89775886596</v>
      </c>
      <c r="J22" s="6" t="s">
        <v>72</v>
      </c>
      <c r="M22" s="3" t="s">
        <v>32</v>
      </c>
      <c r="N22" s="3">
        <v>5</v>
      </c>
      <c r="O22" s="28">
        <f t="shared" ref="O22:P26" si="0">N22/$N$18</f>
        <v>0.18518518518518517</v>
      </c>
      <c r="P22" s="29">
        <f t="shared" ref="P22:P26" si="1">N22/$N$30</f>
        <v>5.6818181818181816E-2</v>
      </c>
    </row>
    <row r="23" spans="1:19">
      <c r="A23" s="6" t="s">
        <v>48</v>
      </c>
      <c r="B23" s="6" t="s">
        <v>71</v>
      </c>
      <c r="C23" s="6">
        <v>2013</v>
      </c>
      <c r="D23" s="6">
        <v>9</v>
      </c>
      <c r="E23" s="6">
        <v>19</v>
      </c>
      <c r="F23" s="6">
        <v>15</v>
      </c>
      <c r="G23" s="6">
        <v>54</v>
      </c>
      <c r="H23" s="6">
        <v>50.351999999999997</v>
      </c>
      <c r="I23" s="6">
        <v>735496.66308277799</v>
      </c>
      <c r="J23" s="6" t="s">
        <v>72</v>
      </c>
      <c r="M23" s="3" t="s">
        <v>48</v>
      </c>
      <c r="N23" s="3">
        <v>3</v>
      </c>
      <c r="O23" s="28">
        <f t="shared" si="0"/>
        <v>0.1111111111111111</v>
      </c>
      <c r="P23" s="29">
        <f t="shared" si="1"/>
        <v>3.4090909090909088E-2</v>
      </c>
    </row>
    <row r="24" spans="1:19">
      <c r="A24" s="6" t="s">
        <v>32</v>
      </c>
      <c r="B24" s="6" t="s">
        <v>71</v>
      </c>
      <c r="C24" s="6">
        <v>2013</v>
      </c>
      <c r="D24" s="6">
        <v>9</v>
      </c>
      <c r="E24" s="6">
        <v>19</v>
      </c>
      <c r="F24" s="6">
        <v>12</v>
      </c>
      <c r="G24" s="6">
        <v>18</v>
      </c>
      <c r="H24" s="6">
        <v>13.528</v>
      </c>
      <c r="I24" s="6">
        <v>735496.51265657402</v>
      </c>
      <c r="J24" s="6" t="s">
        <v>72</v>
      </c>
      <c r="M24" s="3" t="s">
        <v>37</v>
      </c>
      <c r="N24" s="3">
        <v>2</v>
      </c>
      <c r="O24" s="28">
        <f t="shared" si="0"/>
        <v>7.407407407407407E-2</v>
      </c>
      <c r="P24" s="29">
        <f t="shared" si="1"/>
        <v>2.2727272727272728E-2</v>
      </c>
    </row>
    <row r="25" spans="1:19">
      <c r="A25" s="6" t="s">
        <v>29</v>
      </c>
      <c r="B25" s="6" t="s">
        <v>73</v>
      </c>
      <c r="C25" s="6">
        <v>2013</v>
      </c>
      <c r="D25" s="6">
        <v>12</v>
      </c>
      <c r="E25" s="6">
        <v>11</v>
      </c>
      <c r="F25" s="6">
        <v>22</v>
      </c>
      <c r="G25" s="6">
        <v>12</v>
      </c>
      <c r="H25" s="6">
        <v>23.634</v>
      </c>
      <c r="I25" s="6">
        <v>735579.92527354194</v>
      </c>
      <c r="J25" s="6" t="s">
        <v>47</v>
      </c>
      <c r="M25" s="3" t="s">
        <v>59</v>
      </c>
      <c r="N25" s="3">
        <v>1</v>
      </c>
      <c r="O25" s="28">
        <f t="shared" si="0"/>
        <v>3.7037037037037035E-2</v>
      </c>
      <c r="P25" s="29">
        <f t="shared" si="1"/>
        <v>1.1363636363636364E-2</v>
      </c>
      <c r="Q25" s="17"/>
      <c r="R25" s="17"/>
      <c r="S25" s="17"/>
    </row>
    <row r="26" spans="1:19">
      <c r="A26" s="6" t="s">
        <v>29</v>
      </c>
      <c r="B26" s="6" t="s">
        <v>74</v>
      </c>
      <c r="C26" s="6">
        <v>2013</v>
      </c>
      <c r="D26" s="6">
        <v>12</v>
      </c>
      <c r="E26" s="6">
        <v>20</v>
      </c>
      <c r="F26" s="6">
        <v>15</v>
      </c>
      <c r="G26" s="6">
        <v>26</v>
      </c>
      <c r="H26" s="6">
        <v>50.421999999999997</v>
      </c>
      <c r="I26" s="6">
        <v>735588.64363914402</v>
      </c>
      <c r="J26" s="6" t="s">
        <v>75</v>
      </c>
      <c r="M26" s="3" t="s">
        <v>66</v>
      </c>
      <c r="N26" s="3">
        <v>1</v>
      </c>
      <c r="O26" s="28">
        <f t="shared" si="0"/>
        <v>3.7037037037037035E-2</v>
      </c>
      <c r="P26" s="29">
        <f t="shared" si="1"/>
        <v>1.1363636363636364E-2</v>
      </c>
      <c r="Q26" s="17"/>
      <c r="R26" s="17"/>
      <c r="S26" s="17"/>
    </row>
    <row r="27" spans="1:19">
      <c r="A27" s="6" t="s">
        <v>37</v>
      </c>
      <c r="B27" s="6" t="s">
        <v>74</v>
      </c>
      <c r="C27" s="6">
        <v>2013</v>
      </c>
      <c r="D27" s="6">
        <v>12</v>
      </c>
      <c r="E27" s="6">
        <v>20</v>
      </c>
      <c r="F27" s="6">
        <v>18</v>
      </c>
      <c r="G27" s="6">
        <v>35</v>
      </c>
      <c r="H27" s="6">
        <v>24.603999999999999</v>
      </c>
      <c r="I27" s="6">
        <v>735588.77459032403</v>
      </c>
      <c r="J27" s="6" t="s">
        <v>75</v>
      </c>
      <c r="M27" s="7"/>
      <c r="N27" s="17"/>
      <c r="Q27" s="17"/>
      <c r="R27" s="17"/>
      <c r="S27" s="17"/>
    </row>
    <row r="28" spans="1:19" ht="16" thickBot="1">
      <c r="A28" s="6" t="s">
        <v>32</v>
      </c>
      <c r="B28" s="6" t="s">
        <v>74</v>
      </c>
      <c r="C28" s="6">
        <v>2013</v>
      </c>
      <c r="D28" s="6">
        <v>12</v>
      </c>
      <c r="E28" s="6">
        <v>20</v>
      </c>
      <c r="F28" s="6">
        <v>18</v>
      </c>
      <c r="G28" s="6">
        <v>51</v>
      </c>
      <c r="H28" s="6">
        <v>52.817999999999998</v>
      </c>
      <c r="I28" s="6">
        <v>735588.78602798597</v>
      </c>
      <c r="J28" s="6" t="s">
        <v>75</v>
      </c>
      <c r="Q28" s="17"/>
      <c r="R28" s="17"/>
      <c r="S28" s="17"/>
    </row>
    <row r="29" spans="1:19" ht="16" thickBot="1">
      <c r="A29" s="6" t="s">
        <v>29</v>
      </c>
      <c r="B29" s="6" t="s">
        <v>76</v>
      </c>
      <c r="C29" s="6">
        <v>2012</v>
      </c>
      <c r="D29" s="6">
        <v>5</v>
      </c>
      <c r="E29" s="6">
        <v>30</v>
      </c>
      <c r="F29" s="6">
        <v>16</v>
      </c>
      <c r="G29" s="6">
        <v>4</v>
      </c>
      <c r="H29" s="6">
        <v>3.8780000000000001</v>
      </c>
      <c r="I29" s="6">
        <v>735019.66948932898</v>
      </c>
      <c r="J29" s="6" t="s">
        <v>47</v>
      </c>
      <c r="M29" s="14" t="s">
        <v>278</v>
      </c>
      <c r="N29" s="30" t="s">
        <v>27</v>
      </c>
      <c r="O29" s="15" t="s">
        <v>279</v>
      </c>
      <c r="Q29" s="26"/>
      <c r="R29" s="17"/>
      <c r="S29" s="17"/>
    </row>
    <row r="30" spans="1:19">
      <c r="A30" s="6" t="s">
        <v>32</v>
      </c>
      <c r="B30" s="6" t="s">
        <v>77</v>
      </c>
      <c r="C30" s="6">
        <v>2012</v>
      </c>
      <c r="D30" s="6">
        <v>6</v>
      </c>
      <c r="E30" s="6">
        <v>7</v>
      </c>
      <c r="F30" s="6">
        <v>4</v>
      </c>
      <c r="G30" s="6">
        <v>10</v>
      </c>
      <c r="H30" s="6">
        <v>34.146999999999998</v>
      </c>
      <c r="I30" s="6">
        <v>735027.17400633101</v>
      </c>
      <c r="J30" s="6" t="s">
        <v>47</v>
      </c>
      <c r="M30" s="22" t="s">
        <v>283</v>
      </c>
      <c r="N30" s="22">
        <f>57+31</f>
        <v>88</v>
      </c>
      <c r="O30" s="31">
        <f>1061.91877611134+1102.14247194469</f>
        <v>2164.0612480560303</v>
      </c>
      <c r="P30" s="4"/>
      <c r="Q30" s="34"/>
      <c r="R30" s="17"/>
      <c r="S30" s="26"/>
    </row>
    <row r="31" spans="1:19">
      <c r="A31" s="6" t="s">
        <v>29</v>
      </c>
      <c r="B31" s="6" t="s">
        <v>78</v>
      </c>
      <c r="C31" s="6">
        <v>2012</v>
      </c>
      <c r="D31" s="6">
        <v>6</v>
      </c>
      <c r="E31" s="6">
        <v>6</v>
      </c>
      <c r="F31" s="6">
        <v>17</v>
      </c>
      <c r="G31" s="6">
        <v>16</v>
      </c>
      <c r="H31" s="6">
        <v>40.066000000000003</v>
      </c>
      <c r="I31" s="6">
        <v>735026.71990817098</v>
      </c>
      <c r="J31" s="6" t="s">
        <v>47</v>
      </c>
      <c r="M31" s="3" t="s">
        <v>280</v>
      </c>
      <c r="N31" s="3">
        <v>27</v>
      </c>
      <c r="O31" s="3"/>
      <c r="Q31" s="34"/>
      <c r="R31" s="17"/>
      <c r="S31" s="17"/>
    </row>
    <row r="32" spans="1:19">
      <c r="A32" s="6" t="s">
        <v>37</v>
      </c>
      <c r="B32" s="6" t="s">
        <v>79</v>
      </c>
      <c r="C32" s="6">
        <v>2012</v>
      </c>
      <c r="D32" s="6">
        <v>6</v>
      </c>
      <c r="E32" s="6">
        <v>13</v>
      </c>
      <c r="F32" s="6">
        <v>10</v>
      </c>
      <c r="G32" s="6">
        <v>12</v>
      </c>
      <c r="H32" s="6">
        <v>13.472</v>
      </c>
      <c r="I32" s="6">
        <v>735033.42515592603</v>
      </c>
      <c r="J32" s="6" t="s">
        <v>47</v>
      </c>
      <c r="M32" s="32" t="s">
        <v>285</v>
      </c>
      <c r="N32" s="27">
        <f>N31/N30</f>
        <v>0.30681818181818182</v>
      </c>
      <c r="O32" s="3"/>
      <c r="Q32" s="17"/>
      <c r="R32" s="17"/>
      <c r="S32" s="17"/>
    </row>
    <row r="33" spans="1:16">
      <c r="A33" s="6" t="s">
        <v>66</v>
      </c>
      <c r="B33" s="6" t="s">
        <v>79</v>
      </c>
      <c r="C33" s="6">
        <v>2012</v>
      </c>
      <c r="D33" s="6">
        <v>6</v>
      </c>
      <c r="E33" s="6">
        <v>13</v>
      </c>
      <c r="F33" s="6">
        <v>9</v>
      </c>
      <c r="G33" s="6">
        <v>2</v>
      </c>
      <c r="H33" s="6">
        <v>40.506</v>
      </c>
      <c r="I33" s="6">
        <v>735033.37685770798</v>
      </c>
      <c r="J33" s="6" t="s">
        <v>47</v>
      </c>
    </row>
    <row r="34" spans="1:16" ht="16" thickBot="1">
      <c r="A34" s="3" t="s">
        <v>29</v>
      </c>
      <c r="B34" s="3" t="s">
        <v>80</v>
      </c>
      <c r="C34" s="3">
        <v>2012</v>
      </c>
      <c r="D34" s="3">
        <v>6</v>
      </c>
      <c r="E34" s="3">
        <v>20</v>
      </c>
      <c r="F34" s="3">
        <v>16</v>
      </c>
      <c r="G34" s="3">
        <v>4</v>
      </c>
      <c r="H34" s="3">
        <v>52.018999999999998</v>
      </c>
      <c r="I34" s="3">
        <v>735040.670046516</v>
      </c>
      <c r="J34" s="3" t="s">
        <v>47</v>
      </c>
    </row>
    <row r="35" spans="1:16" ht="16" thickBot="1">
      <c r="A35" s="3" t="s">
        <v>29</v>
      </c>
      <c r="B35" s="3" t="s">
        <v>81</v>
      </c>
      <c r="C35" s="3">
        <v>2012</v>
      </c>
      <c r="D35" s="3">
        <v>7</v>
      </c>
      <c r="E35" s="3">
        <v>9</v>
      </c>
      <c r="F35" s="3">
        <v>17</v>
      </c>
      <c r="G35" s="3">
        <v>13</v>
      </c>
      <c r="H35" s="3">
        <v>13.007999999999999</v>
      </c>
      <c r="I35" s="3">
        <v>735059.71751166706</v>
      </c>
      <c r="J35" s="3" t="s">
        <v>47</v>
      </c>
      <c r="M35" s="35"/>
      <c r="N35" s="36" t="s">
        <v>288</v>
      </c>
      <c r="O35" s="37" t="s">
        <v>277</v>
      </c>
      <c r="P35" s="38" t="s">
        <v>289</v>
      </c>
    </row>
    <row r="36" spans="1:16">
      <c r="A36" s="3" t="s">
        <v>29</v>
      </c>
      <c r="B36" s="3" t="s">
        <v>82</v>
      </c>
      <c r="C36" s="3">
        <v>2012</v>
      </c>
      <c r="D36" s="3">
        <v>8</v>
      </c>
      <c r="E36" s="3">
        <v>17</v>
      </c>
      <c r="F36" s="3">
        <v>15</v>
      </c>
      <c r="G36" s="3">
        <v>57</v>
      </c>
      <c r="H36" s="3">
        <v>2.7480000000000002</v>
      </c>
      <c r="I36" s="3">
        <v>735098.66461513902</v>
      </c>
      <c r="J36" s="3" t="s">
        <v>47</v>
      </c>
      <c r="M36" s="39" t="s">
        <v>281</v>
      </c>
      <c r="N36" s="19">
        <v>18.630153966865564</v>
      </c>
      <c r="O36" s="40">
        <v>147.13057079999999</v>
      </c>
      <c r="P36" s="20">
        <v>18.575983739864007</v>
      </c>
    </row>
    <row r="37" spans="1:16" ht="16" thickBot="1">
      <c r="A37" s="3" t="s">
        <v>29</v>
      </c>
      <c r="B37" s="3" t="s">
        <v>83</v>
      </c>
      <c r="C37" s="3">
        <v>2012</v>
      </c>
      <c r="D37" s="3">
        <v>8</v>
      </c>
      <c r="E37" s="3">
        <v>22</v>
      </c>
      <c r="F37" s="3">
        <v>17</v>
      </c>
      <c r="G37" s="3">
        <v>47</v>
      </c>
      <c r="H37" s="3">
        <v>48.018000000000001</v>
      </c>
      <c r="I37" s="3">
        <v>735103.74152798601</v>
      </c>
      <c r="J37" s="3" t="s">
        <v>47</v>
      </c>
      <c r="M37" s="41" t="s">
        <v>282</v>
      </c>
      <c r="N37" s="21">
        <v>35.552982965957753</v>
      </c>
      <c r="O37" s="42">
        <v>163.38755055566622</v>
      </c>
      <c r="P37" s="11">
        <v>8.3278147642230564</v>
      </c>
    </row>
    <row r="38" spans="1:16">
      <c r="A38" s="3" t="s">
        <v>32</v>
      </c>
      <c r="B38" s="3" t="s">
        <v>83</v>
      </c>
      <c r="C38" s="3">
        <v>2012</v>
      </c>
      <c r="D38" s="3">
        <v>8</v>
      </c>
      <c r="E38" s="3">
        <v>22</v>
      </c>
      <c r="F38" s="3">
        <v>19</v>
      </c>
      <c r="G38" s="3">
        <v>29</v>
      </c>
      <c r="H38" s="3">
        <v>18.146000000000001</v>
      </c>
      <c r="I38" s="3">
        <v>735103.81201557897</v>
      </c>
      <c r="J38" s="3" t="s">
        <v>47</v>
      </c>
    </row>
    <row r="39" spans="1:16">
      <c r="A39" s="3" t="s">
        <v>59</v>
      </c>
      <c r="B39" s="3" t="s">
        <v>84</v>
      </c>
      <c r="C39" s="3">
        <v>2012</v>
      </c>
      <c r="D39" s="3">
        <v>9</v>
      </c>
      <c r="E39" s="3">
        <v>11</v>
      </c>
      <c r="F39" s="3">
        <v>11</v>
      </c>
      <c r="G39" s="3">
        <v>7</v>
      </c>
      <c r="H39" s="3">
        <v>59.749000000000002</v>
      </c>
      <c r="I39" s="3">
        <v>735123.46388598403</v>
      </c>
      <c r="J39" s="3" t="s">
        <v>47</v>
      </c>
    </row>
    <row r="40" spans="1:16">
      <c r="A40" s="3" t="s">
        <v>29</v>
      </c>
      <c r="B40" s="3" t="s">
        <v>84</v>
      </c>
      <c r="C40" s="3">
        <v>2012</v>
      </c>
      <c r="D40" s="3">
        <v>9</v>
      </c>
      <c r="E40" s="3">
        <v>11</v>
      </c>
      <c r="F40" s="3">
        <v>11</v>
      </c>
      <c r="G40" s="3">
        <v>11</v>
      </c>
      <c r="H40" s="3">
        <v>15.282</v>
      </c>
      <c r="I40" s="3">
        <v>735123.46614909696</v>
      </c>
      <c r="J40" s="3" t="s">
        <v>47</v>
      </c>
      <c r="M40" s="26"/>
    </row>
    <row r="41" spans="1:16">
      <c r="A41" s="3" t="s">
        <v>66</v>
      </c>
      <c r="B41" s="3" t="s">
        <v>85</v>
      </c>
      <c r="C41" s="3">
        <v>2012</v>
      </c>
      <c r="D41" s="3">
        <v>9</v>
      </c>
      <c r="E41" s="3">
        <v>10</v>
      </c>
      <c r="F41" s="3">
        <v>11</v>
      </c>
      <c r="G41" s="3">
        <v>13</v>
      </c>
      <c r="H41" s="3">
        <v>35.36</v>
      </c>
      <c r="I41" s="3">
        <v>735122.46777036996</v>
      </c>
      <c r="J41" s="3" t="s">
        <v>47</v>
      </c>
      <c r="M41" s="33"/>
    </row>
    <row r="42" spans="1:16">
      <c r="A42" s="3" t="s">
        <v>32</v>
      </c>
      <c r="B42" s="3" t="s">
        <v>85</v>
      </c>
      <c r="C42" s="3">
        <v>2012</v>
      </c>
      <c r="D42" s="3">
        <v>9</v>
      </c>
      <c r="E42" s="3">
        <v>10</v>
      </c>
      <c r="F42" s="3">
        <v>11</v>
      </c>
      <c r="G42" s="3">
        <v>18</v>
      </c>
      <c r="H42" s="3">
        <v>52.232999999999997</v>
      </c>
      <c r="I42" s="3">
        <v>735122.47143788205</v>
      </c>
      <c r="J42" s="3" t="s">
        <v>47</v>
      </c>
      <c r="M42" s="33"/>
    </row>
    <row r="43" spans="1:16">
      <c r="A43" s="3" t="s">
        <v>59</v>
      </c>
      <c r="B43" s="3" t="s">
        <v>86</v>
      </c>
      <c r="C43" s="3">
        <v>2012</v>
      </c>
      <c r="D43" s="3">
        <v>10</v>
      </c>
      <c r="E43" s="3">
        <v>12</v>
      </c>
      <c r="F43" s="3">
        <v>10</v>
      </c>
      <c r="G43" s="3">
        <v>54</v>
      </c>
      <c r="H43" s="3">
        <v>16.565999999999999</v>
      </c>
      <c r="I43" s="3">
        <v>735154.45435840299</v>
      </c>
      <c r="J43" s="3" t="s">
        <v>87</v>
      </c>
    </row>
  </sheetData>
  <conditionalFormatting sqref="B2:B43">
    <cfRule type="expression" dxfId="1" priority="1">
      <formula>$J2="empty"</formula>
    </cfRule>
    <cfRule type="expression" dxfId="0" priority="2">
      <formula>$J$2:$J$43="empty"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B3" sqref="B3"/>
    </sheetView>
  </sheetViews>
  <sheetFormatPr baseColWidth="10" defaultRowHeight="15" x14ac:dyDescent="0"/>
  <sheetData>
    <row r="1" spans="1:14">
      <c r="A1" s="45" t="s">
        <v>299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>
      <c r="A2" t="s">
        <v>300</v>
      </c>
      <c r="B2" t="s">
        <v>301</v>
      </c>
    </row>
    <row r="3" spans="1:14">
      <c r="A3" s="46">
        <v>41164</v>
      </c>
    </row>
  </sheetData>
  <mergeCells count="1">
    <mergeCell ref="A1:N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2010</vt:lpstr>
      <vt:lpstr>2011</vt:lpstr>
      <vt:lpstr>2012</vt:lpstr>
      <vt:lpstr>2013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Yair Raanan</dc:creator>
  <cp:lastModifiedBy>Ben Yair Raanan</cp:lastModifiedBy>
  <dcterms:created xsi:type="dcterms:W3CDTF">2014-06-20T17:03:55Z</dcterms:created>
  <dcterms:modified xsi:type="dcterms:W3CDTF">2014-09-12T23:02:39Z</dcterms:modified>
</cp:coreProperties>
</file>