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mbari-my.sharepoint.com/personal/dacr_mbari_org/Documents/MARS/AMP/"/>
    </mc:Choice>
  </mc:AlternateContent>
  <bookViews>
    <workbookView xWindow="0" yWindow="0" windowWidth="23040" windowHeight="9090"/>
  </bookViews>
  <sheets>
    <sheet name="Costing Sheet" sheetId="1" r:id="rId1"/>
    <sheet name="Block Diagram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0" i="1" l="1"/>
  <c r="L51" i="1"/>
  <c r="M46" i="1" l="1"/>
  <c r="N49" i="1"/>
  <c r="N46" i="1"/>
  <c r="N32" i="1" l="1"/>
  <c r="N21" i="1" l="1"/>
  <c r="L53" i="1" l="1"/>
  <c r="N53" i="1"/>
  <c r="M53" i="1"/>
</calcChain>
</file>

<file path=xl/sharedStrings.xml><?xml version="1.0" encoding="utf-8"?>
<sst xmlns="http://schemas.openxmlformats.org/spreadsheetml/2006/main" count="101" uniqueCount="81">
  <si>
    <t>Subconn Ethernet DBH8M-Ti</t>
  </si>
  <si>
    <t>Cable #</t>
  </si>
  <si>
    <t>connector 1</t>
  </si>
  <si>
    <t>Connector 2</t>
  </si>
  <si>
    <t>Length</t>
  </si>
  <si>
    <t>DIL8F</t>
  </si>
  <si>
    <t>3m</t>
  </si>
  <si>
    <t>Cable Type</t>
  </si>
  <si>
    <t>Subconn Subsea Ethernet</t>
  </si>
  <si>
    <t>LPIL5F</t>
  </si>
  <si>
    <t>"</t>
  </si>
  <si>
    <t>Seacon IL3-FS</t>
  </si>
  <si>
    <t xml:space="preserve">2M,2m,2m </t>
  </si>
  <si>
    <t>Y cable</t>
  </si>
  <si>
    <t>notes</t>
  </si>
  <si>
    <t>ODI ROV  8way Flying lead</t>
  </si>
  <si>
    <t>Falmat  coax + 8 cond(3xtwp 2x20AWG)</t>
  </si>
  <si>
    <t>CSM</t>
  </si>
  <si>
    <t>FO Penetrator</t>
  </si>
  <si>
    <t>2km</t>
  </si>
  <si>
    <t>South Bay SB-43899</t>
  </si>
  <si>
    <t xml:space="preserve">CSM </t>
  </si>
  <si>
    <t>Bulkhead connectors</t>
  </si>
  <si>
    <t>Seacon BH3MP-Ti</t>
  </si>
  <si>
    <t>qty</t>
  </si>
  <si>
    <t>cable</t>
  </si>
  <si>
    <t>Subconn subsea Ethernet</t>
  </si>
  <si>
    <t>minimum order</t>
  </si>
  <si>
    <t>ODI 12way Penetrator</t>
  </si>
  <si>
    <t>ODI 12way flying lead (MARS)</t>
  </si>
  <si>
    <t>10m</t>
  </si>
  <si>
    <t>amount</t>
  </si>
  <si>
    <t>DIL18F+DLSAF//3m ethernet cable//DIL8F+DLSAF</t>
  </si>
  <si>
    <t>LPIL5F//3m 18-5 SOOW cable//LPIL5F</t>
  </si>
  <si>
    <t>IL3F on 2m//Y mold// 2 x IL3F on 2m</t>
  </si>
  <si>
    <t>DIL8F Subconn 8 Contact Female Inline Data Connector with DLSAF locking sleeve</t>
  </si>
  <si>
    <t>molded to c/s cable</t>
  </si>
  <si>
    <t>PENETRATOR Birns 2E/2O hybrid penetrator</t>
  </si>
  <si>
    <t>Sept 2017 approx 15k</t>
  </si>
  <si>
    <t>ODI ODI 12-way penetrator//10m hose//MARS 12-way flying lead</t>
  </si>
  <si>
    <t>BH3MTI Subconn 3-Contact, Male Bulkhead Connector -Titanium Body</t>
  </si>
  <si>
    <t>4 @ 200.00</t>
  </si>
  <si>
    <t xml:space="preserve">LPBH5MTI SubConn, Low Profile </t>
  </si>
  <si>
    <t>Series, 5 Contact, Male, Bulkhead, Titanium</t>
  </si>
  <si>
    <t>NRE</t>
  </si>
  <si>
    <t>FO penetrator</t>
  </si>
  <si>
    <t>Vitec HDSDI Encoder MGW Diamond</t>
  </si>
  <si>
    <t xml:space="preserve">hardware decoder </t>
  </si>
  <si>
    <t>New Housing end cap</t>
  </si>
  <si>
    <t>3-4 days Machine shop</t>
  </si>
  <si>
    <t xml:space="preserve">Traveller </t>
  </si>
  <si>
    <t>8 wks manufacture/design</t>
  </si>
  <si>
    <t>3 weeks control software</t>
  </si>
  <si>
    <t>2M,6m,6m</t>
  </si>
  <si>
    <t>IL3F on 2m//Y mold// 2 x IL3F on 6m</t>
  </si>
  <si>
    <t>total</t>
  </si>
  <si>
    <t>Hardware/housing upgrades</t>
  </si>
  <si>
    <t>2km reworked by SBC with new GIPS embedded in PE</t>
  </si>
  <si>
    <t>Need to get exact costing</t>
  </si>
  <si>
    <t>Insite Zeus+ using MBARI 1080i Ikegama module</t>
  </si>
  <si>
    <t xml:space="preserve">Includes extension to housing for encoder/hub/Ether-2xserial </t>
  </si>
  <si>
    <t>TBV</t>
  </si>
  <si>
    <t>1 wk machine shop</t>
  </si>
  <si>
    <t>Lighting Upgrade</t>
  </si>
  <si>
    <t>4 x new</t>
  </si>
  <si>
    <t>CW tax and Shipping</t>
  </si>
  <si>
    <t>SS252 Titanium Pan &amp; Tilt Device</t>
  </si>
  <si>
    <t>Cots 4K camera</t>
  </si>
  <si>
    <t>Sulis 4k camera</t>
  </si>
  <si>
    <t>provides working cable + spare</t>
  </si>
  <si>
    <r>
      <t xml:space="preserve">with HDSDI Zeus+ camera option </t>
    </r>
    <r>
      <rPr>
        <sz val="11"/>
        <color rgb="FFFF0000"/>
        <rFont val="Calibri"/>
        <family val="2"/>
        <scheme val="minor"/>
      </rPr>
      <t>Recommended</t>
    </r>
  </si>
  <si>
    <t>Ethernet Hub, Ehter-Fiber Conv, terminals , optical supplies</t>
  </si>
  <si>
    <t>Ethernet/serial encoder, DC/Dc Conv, Web relay controller</t>
  </si>
  <si>
    <t>Syntactic Foam 500lbs lift using HP24 from Synfoam 40lbs/cu ft =15 cu ft@ $695/cu ft</t>
  </si>
  <si>
    <t>01022019 added syntactic foam verbal quote from Synfoam</t>
  </si>
  <si>
    <t>FO cable +2 Blk heads</t>
  </si>
  <si>
    <t>utilizes MBARI 1080I modules</t>
  </si>
  <si>
    <t>blkhd x 2</t>
  </si>
  <si>
    <t>ccp x 2</t>
  </si>
  <si>
    <t>9.90/m@2000m, 8.10/m@4000m Birns-OI Quote Nov 2018</t>
  </si>
  <si>
    <t>Need to get exact costing to accommodate the Zeus+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</si>
</sst>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1"/>
    <xf numFmtId="6" fontId="2" fillId="0" borderId="0" xfId="0" applyNumberFormat="1" applyFont="1"/>
    <xf numFmtId="4" fontId="0" fillId="0" borderId="0" xfId="0" applyNumberFormat="1"/>
    <xf numFmtId="0" fontId="4" fillId="0" borderId="0" xfId="0" applyFont="1" applyAlignment="1">
      <alignment vertical="center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</xdr:row>
      <xdr:rowOff>0</xdr:rowOff>
    </xdr:from>
    <xdr:to>
      <xdr:col>18</xdr:col>
      <xdr:colOff>437450</xdr:colOff>
      <xdr:row>45</xdr:row>
      <xdr:rowOff>76200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333500"/>
          <a:ext cx="10191050" cy="7315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81"/>
  <sheetViews>
    <sheetView tabSelected="1" topLeftCell="A16" workbookViewId="0">
      <selection activeCell="M50" sqref="M50"/>
    </sheetView>
  </sheetViews>
  <sheetFormatPr defaultRowHeight="15" x14ac:dyDescent="0.25"/>
  <cols>
    <col min="1" max="1" width="9.140625" customWidth="1"/>
    <col min="12" max="12" width="10.140625" bestFit="1" customWidth="1"/>
    <col min="13" max="13" width="10.85546875" customWidth="1"/>
    <col min="14" max="14" width="10.140625" style="3" bestFit="1" customWidth="1"/>
    <col min="16" max="16" width="10.140625" bestFit="1" customWidth="1"/>
  </cols>
  <sheetData>
    <row r="2" spans="1:14" x14ac:dyDescent="0.25">
      <c r="A2" t="s">
        <v>1</v>
      </c>
      <c r="B2" t="s">
        <v>2</v>
      </c>
      <c r="E2" t="s">
        <v>3</v>
      </c>
      <c r="H2" t="s">
        <v>4</v>
      </c>
      <c r="I2" t="s">
        <v>7</v>
      </c>
      <c r="M2" t="s">
        <v>14</v>
      </c>
      <c r="N2" s="3" t="s">
        <v>31</v>
      </c>
    </row>
    <row r="3" spans="1:14" x14ac:dyDescent="0.25">
      <c r="A3">
        <v>1</v>
      </c>
      <c r="B3" t="s">
        <v>5</v>
      </c>
      <c r="E3" t="s">
        <v>5</v>
      </c>
      <c r="H3" t="s">
        <v>6</v>
      </c>
      <c r="I3" t="s">
        <v>8</v>
      </c>
    </row>
    <row r="4" spans="1:14" x14ac:dyDescent="0.25">
      <c r="E4" t="s">
        <v>32</v>
      </c>
      <c r="N4" s="3">
        <v>464.15</v>
      </c>
    </row>
    <row r="5" spans="1:14" x14ac:dyDescent="0.25">
      <c r="A5">
        <v>2</v>
      </c>
      <c r="B5" t="s">
        <v>9</v>
      </c>
      <c r="E5" t="s">
        <v>9</v>
      </c>
      <c r="H5" t="s">
        <v>6</v>
      </c>
      <c r="J5" t="s">
        <v>10</v>
      </c>
    </row>
    <row r="6" spans="1:14" x14ac:dyDescent="0.25">
      <c r="E6" t="s">
        <v>33</v>
      </c>
      <c r="N6" s="3">
        <v>185.95</v>
      </c>
    </row>
    <row r="7" spans="1:14" x14ac:dyDescent="0.25">
      <c r="A7">
        <v>3</v>
      </c>
      <c r="B7" t="s">
        <v>11</v>
      </c>
      <c r="E7" t="s">
        <v>11</v>
      </c>
      <c r="H7" t="s">
        <v>12</v>
      </c>
      <c r="J7" t="s">
        <v>10</v>
      </c>
      <c r="M7" t="s">
        <v>13</v>
      </c>
    </row>
    <row r="8" spans="1:14" x14ac:dyDescent="0.25">
      <c r="E8" t="s">
        <v>11</v>
      </c>
    </row>
    <row r="9" spans="1:14" x14ac:dyDescent="0.25">
      <c r="E9" t="s">
        <v>34</v>
      </c>
      <c r="N9" s="3">
        <v>324.39999999999998</v>
      </c>
    </row>
    <row r="10" spans="1:14" x14ac:dyDescent="0.25">
      <c r="A10">
        <v>8</v>
      </c>
      <c r="B10" t="s">
        <v>11</v>
      </c>
      <c r="E10" t="s">
        <v>11</v>
      </c>
      <c r="H10" t="s">
        <v>53</v>
      </c>
    </row>
    <row r="11" spans="1:14" x14ac:dyDescent="0.25">
      <c r="E11" t="s">
        <v>11</v>
      </c>
    </row>
    <row r="12" spans="1:14" x14ac:dyDescent="0.25">
      <c r="E12" t="s">
        <v>54</v>
      </c>
      <c r="N12" s="3">
        <v>400</v>
      </c>
    </row>
    <row r="13" spans="1:14" x14ac:dyDescent="0.25">
      <c r="A13">
        <v>4</v>
      </c>
      <c r="B13" t="s">
        <v>5</v>
      </c>
      <c r="E13" t="s">
        <v>15</v>
      </c>
      <c r="H13" t="s">
        <v>6</v>
      </c>
      <c r="I13" t="s">
        <v>16</v>
      </c>
      <c r="M13" t="s">
        <v>17</v>
      </c>
    </row>
    <row r="14" spans="1:14" x14ac:dyDescent="0.25">
      <c r="E14" t="s">
        <v>35</v>
      </c>
      <c r="N14" s="3">
        <v>320.3</v>
      </c>
    </row>
    <row r="15" spans="1:14" x14ac:dyDescent="0.25">
      <c r="E15" t="s">
        <v>36</v>
      </c>
    </row>
    <row r="16" spans="1:14" x14ac:dyDescent="0.25">
      <c r="A16">
        <v>5</v>
      </c>
      <c r="B16" t="s">
        <v>5</v>
      </c>
      <c r="E16" t="s">
        <v>5</v>
      </c>
      <c r="H16" t="s">
        <v>6</v>
      </c>
      <c r="I16" t="s">
        <v>8</v>
      </c>
    </row>
    <row r="17" spans="1:22" x14ac:dyDescent="0.25">
      <c r="E17" t="s">
        <v>32</v>
      </c>
      <c r="N17" s="3">
        <v>464.15</v>
      </c>
    </row>
    <row r="18" spans="1:22" x14ac:dyDescent="0.25">
      <c r="A18">
        <v>6</v>
      </c>
      <c r="B18" t="s">
        <v>45</v>
      </c>
      <c r="E18" t="s">
        <v>18</v>
      </c>
      <c r="H18" t="s">
        <v>19</v>
      </c>
      <c r="I18" t="s">
        <v>20</v>
      </c>
      <c r="M18" t="s">
        <v>21</v>
      </c>
    </row>
    <row r="19" spans="1:22" x14ac:dyDescent="0.25">
      <c r="I19" t="s">
        <v>57</v>
      </c>
      <c r="N19" s="3">
        <v>19800</v>
      </c>
      <c r="O19" t="s">
        <v>69</v>
      </c>
      <c r="R19" t="s">
        <v>79</v>
      </c>
      <c r="T19" s="1"/>
      <c r="V19" s="1"/>
    </row>
    <row r="20" spans="1:22" x14ac:dyDescent="0.25">
      <c r="P20" t="s">
        <v>77</v>
      </c>
      <c r="Q20" t="s">
        <v>78</v>
      </c>
      <c r="R20" t="s">
        <v>44</v>
      </c>
      <c r="T20" s="1"/>
      <c r="V20" s="1"/>
    </row>
    <row r="21" spans="1:22" x14ac:dyDescent="0.25">
      <c r="E21" t="s">
        <v>37</v>
      </c>
      <c r="M21" s="1"/>
      <c r="N21" s="3">
        <f>2*P21+2*Q21 +R21</f>
        <v>17122</v>
      </c>
      <c r="P21" s="2">
        <v>2570</v>
      </c>
      <c r="Q21" s="2">
        <v>4741</v>
      </c>
      <c r="R21">
        <v>2500</v>
      </c>
    </row>
    <row r="22" spans="1:22" x14ac:dyDescent="0.25">
      <c r="A22">
        <v>7</v>
      </c>
      <c r="B22" t="s">
        <v>28</v>
      </c>
      <c r="E22" t="s">
        <v>29</v>
      </c>
      <c r="H22" t="s">
        <v>30</v>
      </c>
      <c r="I22" t="s">
        <v>38</v>
      </c>
    </row>
    <row r="23" spans="1:22" x14ac:dyDescent="0.25">
      <c r="E23" t="s">
        <v>39</v>
      </c>
      <c r="N23" s="3">
        <v>13840</v>
      </c>
    </row>
    <row r="24" spans="1:22" x14ac:dyDescent="0.25">
      <c r="A24" t="s">
        <v>22</v>
      </c>
      <c r="E24" t="s">
        <v>24</v>
      </c>
    </row>
    <row r="25" spans="1:22" x14ac:dyDescent="0.25">
      <c r="B25" t="s">
        <v>23</v>
      </c>
      <c r="E25">
        <v>1</v>
      </c>
    </row>
    <row r="26" spans="1:22" x14ac:dyDescent="0.25">
      <c r="B26" t="s">
        <v>40</v>
      </c>
      <c r="N26" s="3">
        <v>101.05</v>
      </c>
    </row>
    <row r="27" spans="1:22" x14ac:dyDescent="0.25">
      <c r="B27" t="s">
        <v>0</v>
      </c>
      <c r="E27">
        <v>4</v>
      </c>
      <c r="M27" t="s">
        <v>41</v>
      </c>
      <c r="N27" s="3">
        <v>800</v>
      </c>
    </row>
    <row r="28" spans="1:22" x14ac:dyDescent="0.25">
      <c r="B28" t="s">
        <v>42</v>
      </c>
      <c r="E28">
        <v>1</v>
      </c>
    </row>
    <row r="29" spans="1:22" x14ac:dyDescent="0.25">
      <c r="B29" t="s">
        <v>43</v>
      </c>
      <c r="N29" s="3">
        <v>129.30000000000001</v>
      </c>
    </row>
    <row r="30" spans="1:22" x14ac:dyDescent="0.25">
      <c r="A30" t="s">
        <v>25</v>
      </c>
      <c r="B30" t="s">
        <v>26</v>
      </c>
    </row>
    <row r="31" spans="1:22" x14ac:dyDescent="0.25">
      <c r="B31" t="s">
        <v>27</v>
      </c>
    </row>
    <row r="32" spans="1:22" x14ac:dyDescent="0.25">
      <c r="A32" s="4" t="s">
        <v>66</v>
      </c>
      <c r="M32">
        <v>15500</v>
      </c>
      <c r="N32" s="3">
        <f>15500 + 15500*0.6</f>
        <v>24800</v>
      </c>
      <c r="O32" s="5" t="s">
        <v>80</v>
      </c>
      <c r="P32" s="5"/>
      <c r="Q32" s="5"/>
      <c r="R32" s="5"/>
      <c r="S32" s="5"/>
    </row>
    <row r="33" spans="1:21" x14ac:dyDescent="0.25">
      <c r="A33" s="3" t="s">
        <v>67</v>
      </c>
      <c r="M33" s="3">
        <v>33000</v>
      </c>
      <c r="O33" t="s">
        <v>58</v>
      </c>
    </row>
    <row r="34" spans="1:21" x14ac:dyDescent="0.25">
      <c r="A34" s="3"/>
      <c r="B34" t="s">
        <v>75</v>
      </c>
      <c r="M34" s="3">
        <v>10000</v>
      </c>
    </row>
    <row r="35" spans="1:21" x14ac:dyDescent="0.25">
      <c r="A35" s="3" t="s">
        <v>68</v>
      </c>
      <c r="M35" s="3">
        <v>62000</v>
      </c>
      <c r="O35" t="s">
        <v>58</v>
      </c>
    </row>
    <row r="36" spans="1:21" x14ac:dyDescent="0.25">
      <c r="A36" s="3"/>
      <c r="B36" t="s">
        <v>75</v>
      </c>
      <c r="M36" s="3">
        <v>10000</v>
      </c>
    </row>
    <row r="37" spans="1:21" x14ac:dyDescent="0.25">
      <c r="A37" t="s">
        <v>59</v>
      </c>
      <c r="N37" s="3">
        <v>129000</v>
      </c>
      <c r="O37" t="s">
        <v>60</v>
      </c>
      <c r="U37" t="s">
        <v>62</v>
      </c>
    </row>
    <row r="38" spans="1:21" x14ac:dyDescent="0.25">
      <c r="E38" s="1"/>
      <c r="O38" t="s">
        <v>76</v>
      </c>
    </row>
    <row r="39" spans="1:21" x14ac:dyDescent="0.25">
      <c r="A39" t="s">
        <v>46</v>
      </c>
      <c r="N39" s="3">
        <v>12000</v>
      </c>
    </row>
    <row r="40" spans="1:21" x14ac:dyDescent="0.25">
      <c r="A40" t="s">
        <v>47</v>
      </c>
      <c r="N40" s="3">
        <v>4000</v>
      </c>
      <c r="O40" t="s">
        <v>61</v>
      </c>
    </row>
    <row r="41" spans="1:21" x14ac:dyDescent="0.25">
      <c r="A41" t="s">
        <v>48</v>
      </c>
      <c r="N41" s="3">
        <v>3200</v>
      </c>
      <c r="P41" t="s">
        <v>49</v>
      </c>
    </row>
    <row r="42" spans="1:21" x14ac:dyDescent="0.25">
      <c r="A42" t="s">
        <v>50</v>
      </c>
      <c r="N42" s="3">
        <v>20000</v>
      </c>
      <c r="P42" t="s">
        <v>51</v>
      </c>
      <c r="S42" t="s">
        <v>52</v>
      </c>
    </row>
    <row r="43" spans="1:21" x14ac:dyDescent="0.25">
      <c r="A43" t="s">
        <v>56</v>
      </c>
      <c r="N43" s="3">
        <v>6000</v>
      </c>
    </row>
    <row r="44" spans="1:21" x14ac:dyDescent="0.25">
      <c r="B44" t="s">
        <v>71</v>
      </c>
    </row>
    <row r="45" spans="1:21" x14ac:dyDescent="0.25">
      <c r="B45" t="s">
        <v>72</v>
      </c>
    </row>
    <row r="46" spans="1:21" x14ac:dyDescent="0.25">
      <c r="A46" t="s">
        <v>73</v>
      </c>
      <c r="M46">
        <f>15*695</f>
        <v>10425</v>
      </c>
      <c r="N46" s="3">
        <f>M46</f>
        <v>10425</v>
      </c>
    </row>
    <row r="47" spans="1:21" x14ac:dyDescent="0.25">
      <c r="A47" t="s">
        <v>63</v>
      </c>
      <c r="C47" t="s">
        <v>64</v>
      </c>
      <c r="D47">
        <v>1500</v>
      </c>
      <c r="N47" s="3">
        <v>6000</v>
      </c>
    </row>
    <row r="49" spans="1:21" x14ac:dyDescent="0.25">
      <c r="A49" t="s">
        <v>55</v>
      </c>
      <c r="N49" s="3">
        <f>SUM(N4:N47)</f>
        <v>269376.3</v>
      </c>
      <c r="P49" s="5" t="s">
        <v>70</v>
      </c>
      <c r="R49" s="5"/>
      <c r="S49" s="5"/>
      <c r="T49" s="5"/>
      <c r="U49" s="5"/>
    </row>
    <row r="50" spans="1:21" x14ac:dyDescent="0.25">
      <c r="M50" s="3">
        <f>N49-N37+M33+M34-N32+M32</f>
        <v>174076.3</v>
      </c>
      <c r="P50" s="3" t="s">
        <v>67</v>
      </c>
    </row>
    <row r="51" spans="1:21" x14ac:dyDescent="0.25">
      <c r="L51" s="3">
        <f>N49-N37+M35+M36-N32+M32</f>
        <v>203076.3</v>
      </c>
      <c r="P51" s="3" t="s">
        <v>68</v>
      </c>
    </row>
    <row r="52" spans="1:21" x14ac:dyDescent="0.25">
      <c r="P52" s="3"/>
    </row>
    <row r="53" spans="1:21" x14ac:dyDescent="0.25">
      <c r="L53">
        <f>L51+L51*0.1</f>
        <v>223383.93</v>
      </c>
      <c r="M53">
        <f>M50+M50*0.1</f>
        <v>191483.93</v>
      </c>
      <c r="N53" s="3">
        <f>SUM(N49+N49*0.1)</f>
        <v>296313.93</v>
      </c>
      <c r="P53" t="s">
        <v>65</v>
      </c>
    </row>
    <row r="57" spans="1:21" x14ac:dyDescent="0.25">
      <c r="A57" t="s">
        <v>74</v>
      </c>
    </row>
    <row r="81" spans="1:1" x14ac:dyDescent="0.25">
      <c r="A81">
        <v>8</v>
      </c>
    </row>
  </sheetData>
  <pageMargins left="0.7" right="0.7" top="0.75" bottom="0.75" header="0.3" footer="0.3"/>
  <pageSetup paperSize="17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opLeftCell="A25" workbookViewId="0">
      <selection activeCell="C8" sqref="C8"/>
    </sheetView>
  </sheetViews>
  <sheetFormatPr defaultRowHeight="15" x14ac:dyDescent="0.25"/>
  <sheetData/>
  <pageMargins left="0.7" right="0.7" top="0.75" bottom="0.75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Costing Sheet</vt:lpstr>
      <vt:lpstr>Block Diagram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Dawe</dc:creator>
  <cp:lastModifiedBy>Craig Dawe</cp:lastModifiedBy>
  <cp:lastPrinted>2019-01-02T18:31:01Z</cp:lastPrinted>
  <dcterms:created xsi:type="dcterms:W3CDTF">2018-05-15T16:18:34Z</dcterms:created>
  <dcterms:modified xsi:type="dcterms:W3CDTF">2019-01-03T14:50:25Z</dcterms:modified>
</cp:coreProperties>
</file>