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MOBB/NSF Proposal/"/>
    </mc:Choice>
  </mc:AlternateContent>
  <bookViews>
    <workbookView xWindow="0" yWindow="0" windowWidth="24000" windowHeight="14100" tabRatio="500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2" i="1" l="1"/>
  <c r="E11" i="1"/>
  <c r="D53" i="1" l="1"/>
  <c r="D64" i="1"/>
</calcChain>
</file>

<file path=xl/sharedStrings.xml><?xml version="1.0" encoding="utf-8"?>
<sst xmlns="http://schemas.openxmlformats.org/spreadsheetml/2006/main" count="90" uniqueCount="65">
  <si>
    <t>MARS 2021 Science Node</t>
  </si>
  <si>
    <t>Science Node refurbishment</t>
  </si>
  <si>
    <t>X</t>
  </si>
  <si>
    <t>MOBB Super-SIIM development and construction</t>
  </si>
  <si>
    <t>SuperSIIM enclosure material</t>
  </si>
  <si>
    <t>SuperSIIM enclosure labor</t>
  </si>
  <si>
    <t>Purchase (3) ODI 12-pin copper bulkhead connectors (future use)</t>
  </si>
  <si>
    <t>Purchase (1) 8-pin Seacon penetrator for MOBB pigtail</t>
  </si>
  <si>
    <t>Purchase (1) 8-pin Seacon connector for MOBB pigtail</t>
  </si>
  <si>
    <t>Refurb (1) 8-pin ODI flying lead for MOBB pigtail</t>
  </si>
  <si>
    <t>Extension cable between MARS and Super-SIIM at MOBB</t>
  </si>
  <si>
    <t>Purchase (2) hybrid ODI flying connectors</t>
  </si>
  <si>
    <t xml:space="preserve">60K / unit </t>
  </si>
  <si>
    <t>Mold (2) hybrid ODI flying connectors to extension cable</t>
  </si>
  <si>
    <t>MOBB Electronics "Milk Crate" refurb (x 2)</t>
  </si>
  <si>
    <t>Need to have 2 of each, so we have a spare; this should be equipment fabrication</t>
  </si>
  <si>
    <t>Refurb (2) 8-pin ODI bulkhead connector (SIIM and current meter)</t>
  </si>
  <si>
    <t>Purchase (1) 12-pin ODI bulkhead connector (seismometer)</t>
  </si>
  <si>
    <t>Purchase (1) 12-pin Seacon for seismometer penetration cable</t>
  </si>
  <si>
    <t>Purchase (1) 12-pin sphere penetrator for seismometer</t>
  </si>
  <si>
    <t>Mold 12-pin ODI bulkhead and penetrator connector to seismo cable</t>
  </si>
  <si>
    <t>MOBB Seismometer system</t>
  </si>
  <si>
    <t>Purchase seismometer (and pressure vessel)</t>
  </si>
  <si>
    <t>Seismometer integration into sphere</t>
  </si>
  <si>
    <t>12-pin penetrator for seismo housing</t>
  </si>
  <si>
    <t>12-pin connector for seismo cable to MOBB panel</t>
  </si>
  <si>
    <t>Refurb (1) 12-pin ODI flying lead on cable to MOBB bulkhead connector</t>
  </si>
  <si>
    <t>If Refurb OK then $5K,  if unsucessful then 15K (no tax)</t>
  </si>
  <si>
    <t>Mold 12-pin connector to flying lead seismo cable</t>
  </si>
  <si>
    <t>FSI Current meter (x 2)</t>
  </si>
  <si>
    <t>Refurb FSI current meter</t>
  </si>
  <si>
    <t>conflict between existing $5k from BSL and "paul" in Craig's copy from 2/4</t>
  </si>
  <si>
    <t>Refurb (1) 8-pin flying lead on cable to MOBB bulkhead connector</t>
  </si>
  <si>
    <t>If Refurb OK then $5K, if unsucessful then 15K (no tax)</t>
  </si>
  <si>
    <t>MBARI ship time</t>
  </si>
  <si>
    <t>Install MOBB electronics and current meter (1 Carson day)</t>
  </si>
  <si>
    <t>Lay and bury extension cable, connect both ends (2 Flyer days)</t>
  </si>
  <si>
    <t>Retrieve current seismometer (1 Carson day)</t>
  </si>
  <si>
    <t>Install seismometer and backfill caisson (1 Carson day)</t>
  </si>
  <si>
    <t>Port fees</t>
  </si>
  <si>
    <t>$1000/month for N months</t>
  </si>
  <si>
    <t>Ship costs:</t>
  </si>
  <si>
    <t>Rachael Carson day rate cw Ventana 2021 rates (7 total)</t>
  </si>
  <si>
    <t>Western Flyer day ratecw DR 2021 rates (2 total)</t>
  </si>
  <si>
    <t>MBARI Labor costs: With fringe/week</t>
  </si>
  <si>
    <t>total MBARI labor = $169,738.15</t>
  </si>
  <si>
    <t>Engineering rate /week</t>
  </si>
  <si>
    <t>10 weeks of time</t>
  </si>
  <si>
    <t>Technician rate /week</t>
  </si>
  <si>
    <t>2 weeks to help with assembly</t>
  </si>
  <si>
    <t>Operations Mgr rate 1wk= CIP no over head</t>
  </si>
  <si>
    <t>12 weeks (design time assembly etc), no overhead</t>
  </si>
  <si>
    <t>Machinist1 /week</t>
  </si>
  <si>
    <t>5weeks to Refurb Cable lay sled</t>
  </si>
  <si>
    <t>Machinist2 /week</t>
  </si>
  <si>
    <t>4weeks to build Super SIIM</t>
  </si>
  <si>
    <t>BSL Labor costs</t>
  </si>
  <si>
    <t>Software developer/integrator rate</t>
  </si>
  <si>
    <t>Scientist rate</t>
  </si>
  <si>
    <t>cost</t>
  </si>
  <si>
    <t>MOBB: UCB subcontract to MBARI</t>
  </si>
  <si>
    <t>connector assemblies</t>
  </si>
  <si>
    <t>outside services</t>
  </si>
  <si>
    <t>If Refurb OK then $10K,  if unsucessful then $30K (no tax)</t>
  </si>
  <si>
    <t>per year starting from deployment date (mid 2021?)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</si>
</sst>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</font>
    <font>
      <b/>
      <sz val="10"/>
      <color theme="1"/>
      <name val="Calibri"/>
    </font>
    <font>
      <b/>
      <sz val="10"/>
      <color rgb="FF000000"/>
      <name val="Calibri"/>
    </font>
    <font>
      <sz val="10"/>
      <color rgb="FFFF0000"/>
      <name val="Calibri"/>
    </font>
    <font>
      <b/>
      <sz val="10"/>
      <color rgb="FF000000"/>
      <name val="Docs-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left"/>
    </xf>
    <xf numFmtId="0" fontId="5" fillId="0" borderId="0" xfId="0" applyFont="1" applyAlignment="1">
      <alignment wrapText="1"/>
    </xf>
    <xf numFmtId="0" fontId="6" fillId="2" borderId="0" xfId="0" applyFont="1" applyFill="1" applyAlignment="1">
      <alignment horizontal="left"/>
    </xf>
    <xf numFmtId="0" fontId="2" fillId="0" borderId="0" xfId="0" applyFont="1" applyAlignment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wrapText="1"/>
    </xf>
    <xf numFmtId="0" fontId="0" fillId="3" borderId="0" xfId="0" applyFont="1" applyFill="1" applyAlignment="1"/>
    <xf numFmtId="164" fontId="3" fillId="3" borderId="0" xfId="0" applyNumberFormat="1" applyFont="1" applyFill="1" applyAlignment="1">
      <alignment horizontal="right"/>
    </xf>
    <xf numFmtId="0" fontId="1" fillId="0" borderId="0" xfId="0" applyFont="1"/>
    <xf numFmtId="164" fontId="5" fillId="3" borderId="0" xfId="0" applyNumberFormat="1" applyFont="1" applyFill="1" applyAlignment="1">
      <alignment horizontal="right"/>
    </xf>
    <xf numFmtId="0" fontId="2" fillId="0" borderId="0" xfId="0" applyFont="1" applyAlignment="1"/>
    <xf numFmtId="0" fontId="0" fillId="0" borderId="0" xfId="0" applyFont="1" applyAlignment="1"/>
    <xf numFmtId="164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tabSelected="1" workbookViewId="0">
      <selection activeCell="D7" sqref="D7"/>
    </sheetView>
  </sheetViews>
  <sheetFormatPr defaultColWidth="11" defaultRowHeight="15.75"/>
  <cols>
    <col min="2" max="2" width="54.5" customWidth="1"/>
    <col min="4" max="4" width="15.875" customWidth="1"/>
    <col min="5" max="5" width="84.375" customWidth="1"/>
  </cols>
  <sheetData>
    <row r="1" spans="1:24" s="25" customFormat="1">
      <c r="A1" s="25" t="s">
        <v>60</v>
      </c>
      <c r="D1" s="25" t="s">
        <v>59</v>
      </c>
    </row>
    <row r="3" spans="1:24" s="6" customFormat="1" ht="12.75" customHeight="1">
      <c r="A3" s="1" t="s">
        <v>0</v>
      </c>
      <c r="B3" s="2"/>
      <c r="C3" s="3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6" customFormat="1" ht="12.75" customHeight="1">
      <c r="A4" s="1"/>
      <c r="B4" s="2" t="s">
        <v>1</v>
      </c>
      <c r="C4" s="3" t="s">
        <v>2</v>
      </c>
      <c r="D4" s="4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6" customFormat="1" ht="12.75" customHeight="1">
      <c r="A5" s="1"/>
      <c r="B5" s="2"/>
      <c r="C5" s="3"/>
      <c r="D5" s="4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s="6" customFormat="1" ht="12.75" customHeight="1">
      <c r="A6" s="1" t="s">
        <v>3</v>
      </c>
      <c r="B6" s="2"/>
      <c r="C6" s="3"/>
      <c r="D6" s="4"/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s="6" customFormat="1" ht="12.75" customHeight="1">
      <c r="A7" s="1"/>
      <c r="B7" s="2" t="s">
        <v>4</v>
      </c>
      <c r="C7" s="3" t="s">
        <v>2</v>
      </c>
      <c r="D7" s="4">
        <v>12000</v>
      </c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s="6" customFormat="1" ht="12.75" customHeight="1">
      <c r="A8" s="1"/>
      <c r="B8" s="2" t="s">
        <v>5</v>
      </c>
      <c r="C8" s="3" t="s">
        <v>2</v>
      </c>
      <c r="D8" s="4">
        <v>14306.94</v>
      </c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s="6" customFormat="1" ht="12.75" customHeight="1">
      <c r="A9" s="1"/>
      <c r="B9" s="2" t="s">
        <v>6</v>
      </c>
      <c r="C9" s="3" t="s">
        <v>2</v>
      </c>
      <c r="D9" s="4">
        <v>45000</v>
      </c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s="6" customFormat="1" ht="12.75" customHeight="1">
      <c r="A10" s="1"/>
      <c r="B10" s="2" t="s">
        <v>7</v>
      </c>
      <c r="C10" s="3" t="s">
        <v>2</v>
      </c>
      <c r="D10" s="4">
        <v>1500</v>
      </c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6" customFormat="1" ht="12.75" customHeight="1">
      <c r="A11" s="1"/>
      <c r="B11" s="2" t="s">
        <v>8</v>
      </c>
      <c r="C11" s="3" t="s">
        <v>2</v>
      </c>
      <c r="D11" s="4">
        <v>1500</v>
      </c>
      <c r="E11" s="29">
        <f>SUM(D9,D15,D10,D11,D20,D21,D22)</f>
        <v>186000</v>
      </c>
      <c r="F11" s="1" t="s">
        <v>61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s="6" customFormat="1" ht="12.75" customHeight="1">
      <c r="A12" s="1"/>
      <c r="B12" s="2" t="s">
        <v>9</v>
      </c>
      <c r="C12" s="3" t="s">
        <v>2</v>
      </c>
      <c r="D12" s="4">
        <v>5000</v>
      </c>
      <c r="E12" s="29">
        <f>SUM(D12,D30,D35,D28,D29,D31,D34)</f>
        <v>20000</v>
      </c>
      <c r="F12" s="1" t="s">
        <v>62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s="6" customFormat="1" ht="12.75" customHeight="1">
      <c r="A13" s="1"/>
      <c r="B13" s="2"/>
      <c r="C13" s="3"/>
      <c r="D13" s="4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s="6" customFormat="1" ht="12.75" customHeight="1">
      <c r="A14" s="1" t="s">
        <v>10</v>
      </c>
      <c r="B14" s="2"/>
      <c r="C14" s="3"/>
      <c r="D14" s="4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s="6" customFormat="1" ht="12.75" customHeight="1">
      <c r="A15" s="1"/>
      <c r="B15" s="2" t="s">
        <v>11</v>
      </c>
      <c r="C15" s="3" t="s">
        <v>2</v>
      </c>
      <c r="D15" s="4">
        <v>120000</v>
      </c>
      <c r="E15" s="5" t="s">
        <v>12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6" customFormat="1" ht="12.75" customHeight="1">
      <c r="A16" s="1"/>
      <c r="B16" s="2" t="s">
        <v>13</v>
      </c>
      <c r="C16" s="3" t="s">
        <v>2</v>
      </c>
      <c r="D16" s="4">
        <v>15000</v>
      </c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s="6" customFormat="1" ht="12.75" customHeight="1">
      <c r="A17" s="1"/>
      <c r="B17" s="2"/>
      <c r="C17" s="3"/>
      <c r="D17" s="4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s="6" customFormat="1" ht="12.75" customHeight="1">
      <c r="A18" s="1" t="s">
        <v>14</v>
      </c>
      <c r="B18" s="2"/>
      <c r="C18" s="3"/>
      <c r="D18" s="4"/>
      <c r="E18" s="5" t="s">
        <v>15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s="6" customFormat="1" ht="12.75" customHeight="1">
      <c r="A19" s="7"/>
      <c r="B19" s="8" t="s">
        <v>16</v>
      </c>
      <c r="C19" s="9" t="s">
        <v>2</v>
      </c>
      <c r="D19" s="10">
        <v>10000</v>
      </c>
      <c r="E19" s="11" t="s">
        <v>63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6" customFormat="1" ht="12.75" customHeight="1">
      <c r="A20" s="1"/>
      <c r="B20" s="2" t="s">
        <v>17</v>
      </c>
      <c r="C20" s="3" t="s">
        <v>2</v>
      </c>
      <c r="D20" s="4">
        <v>15000</v>
      </c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6" customFormat="1" ht="12.75" customHeight="1">
      <c r="A21" s="1"/>
      <c r="B21" s="2" t="s">
        <v>18</v>
      </c>
      <c r="C21" s="3" t="s">
        <v>2</v>
      </c>
      <c r="D21" s="4">
        <v>1500</v>
      </c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s="6" customFormat="1" ht="12.75" customHeight="1">
      <c r="A22" s="1"/>
      <c r="B22" s="2" t="s">
        <v>19</v>
      </c>
      <c r="C22" s="3" t="s">
        <v>2</v>
      </c>
      <c r="D22" s="4">
        <v>1500</v>
      </c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s="6" customFormat="1" ht="12.75" customHeight="1">
      <c r="A23" s="1"/>
      <c r="B23" s="2" t="s">
        <v>20</v>
      </c>
      <c r="C23" s="3" t="s">
        <v>2</v>
      </c>
      <c r="D23" s="4">
        <v>1000</v>
      </c>
      <c r="E23" s="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s="6" customFormat="1" ht="12.75" customHeight="1">
      <c r="A24" s="1"/>
      <c r="B24" s="2"/>
      <c r="C24" s="3"/>
      <c r="D24" s="4"/>
      <c r="E24" s="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s="6" customFormat="1" ht="12.75" customHeight="1">
      <c r="A25" s="1" t="s">
        <v>21</v>
      </c>
      <c r="B25" s="2"/>
      <c r="C25" s="3"/>
      <c r="D25" s="4"/>
      <c r="E25" s="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s="6" customFormat="1" ht="12.75" customHeight="1">
      <c r="A26" s="1"/>
      <c r="B26" s="2" t="s">
        <v>22</v>
      </c>
      <c r="C26" s="3"/>
      <c r="D26" s="4"/>
      <c r="E26" s="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s="6" customFormat="1" ht="12.75" customHeight="1">
      <c r="A27" s="1"/>
      <c r="B27" s="2" t="s">
        <v>23</v>
      </c>
      <c r="C27" s="3" t="s">
        <v>2</v>
      </c>
      <c r="D27" s="21"/>
      <c r="E27" s="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s="6" customFormat="1" ht="12.75" customHeight="1">
      <c r="A28" s="1"/>
      <c r="B28" s="2" t="s">
        <v>24</v>
      </c>
      <c r="C28" s="3" t="s">
        <v>2</v>
      </c>
      <c r="D28" s="21">
        <v>1500</v>
      </c>
      <c r="E28" s="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s="6" customFormat="1" ht="12.75" customHeight="1">
      <c r="A29" s="1"/>
      <c r="B29" s="1" t="s">
        <v>25</v>
      </c>
      <c r="C29" s="3" t="s">
        <v>2</v>
      </c>
      <c r="D29" s="21">
        <v>1500</v>
      </c>
      <c r="E29" s="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s="6" customFormat="1" ht="12.75" customHeight="1">
      <c r="A30" s="7"/>
      <c r="B30" s="8" t="s">
        <v>26</v>
      </c>
      <c r="C30" s="9" t="s">
        <v>2</v>
      </c>
      <c r="D30" s="24">
        <v>5000</v>
      </c>
      <c r="E30" s="11" t="s">
        <v>27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6" customFormat="1" ht="12.75" customHeight="1">
      <c r="A31" s="1"/>
      <c r="B31" s="2" t="s">
        <v>28</v>
      </c>
      <c r="C31" s="3" t="s">
        <v>2</v>
      </c>
      <c r="D31" s="21">
        <v>800</v>
      </c>
      <c r="E31" s="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s="6" customFormat="1" ht="12.75" customHeight="1">
      <c r="A32" s="1"/>
      <c r="B32" s="2"/>
      <c r="C32" s="3"/>
      <c r="D32" s="4"/>
      <c r="E32" s="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s="6" customFormat="1" ht="12.75" customHeight="1">
      <c r="A33" s="1" t="s">
        <v>29</v>
      </c>
      <c r="B33" s="2"/>
      <c r="C33" s="1"/>
      <c r="D33" s="4"/>
      <c r="E33" s="5" t="s">
        <v>15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s="6" customFormat="1" ht="12.75" customHeight="1">
      <c r="A34" s="1"/>
      <c r="B34" s="2" t="s">
        <v>30</v>
      </c>
      <c r="C34" s="3" t="s">
        <v>2</v>
      </c>
      <c r="D34" s="26">
        <v>1200</v>
      </c>
      <c r="E34" s="12" t="s">
        <v>31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s="6" customFormat="1" ht="12.75" customHeight="1">
      <c r="A35" s="7"/>
      <c r="B35" s="8" t="s">
        <v>32</v>
      </c>
      <c r="C35" s="9" t="s">
        <v>2</v>
      </c>
      <c r="D35" s="24">
        <v>5000</v>
      </c>
      <c r="E35" s="13" t="s">
        <v>33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6" customFormat="1" ht="12.75" customHeight="1">
      <c r="A36" s="1"/>
      <c r="B36" s="2"/>
      <c r="C36" s="3"/>
      <c r="D36" s="4"/>
      <c r="E36" s="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s="6" customFormat="1" ht="12.75" customHeight="1">
      <c r="A37" s="1" t="s">
        <v>34</v>
      </c>
      <c r="B37" s="2"/>
      <c r="C37" s="3"/>
      <c r="D37" s="4"/>
      <c r="E37" s="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s="6" customFormat="1" ht="12.75" customHeight="1">
      <c r="A38" s="1" t="s">
        <v>41</v>
      </c>
      <c r="B38" s="2"/>
      <c r="C38" s="3"/>
      <c r="D38" s="4"/>
      <c r="E38" s="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s="6" customFormat="1" ht="12.75" customHeight="1">
      <c r="A39" s="1"/>
      <c r="B39" s="2" t="s">
        <v>42</v>
      </c>
      <c r="C39" s="3">
        <v>23200</v>
      </c>
      <c r="D39" s="4"/>
      <c r="E39" s="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6" customFormat="1" ht="12.75" customHeight="1">
      <c r="A40" s="1"/>
      <c r="B40" s="2" t="s">
        <v>43</v>
      </c>
      <c r="C40" s="3">
        <v>33990</v>
      </c>
      <c r="D40" s="4"/>
      <c r="E40" s="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s="6" customFormat="1" ht="12.75" customHeight="1">
      <c r="A41" s="1"/>
      <c r="B41" s="2" t="s">
        <v>35</v>
      </c>
      <c r="C41" s="3" t="s">
        <v>2</v>
      </c>
      <c r="D41" s="4">
        <v>23200</v>
      </c>
      <c r="E41" s="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6" customFormat="1" ht="12.75" customHeight="1">
      <c r="A42" s="1"/>
      <c r="B42" s="2" t="s">
        <v>36</v>
      </c>
      <c r="C42" s="3" t="s">
        <v>2</v>
      </c>
      <c r="D42" s="4">
        <v>67980</v>
      </c>
      <c r="E42" s="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6" customFormat="1" ht="12.75" customHeight="1">
      <c r="A43" s="1"/>
      <c r="B43" s="2" t="s">
        <v>37</v>
      </c>
      <c r="C43" s="3" t="s">
        <v>2</v>
      </c>
      <c r="D43" s="4">
        <v>23200</v>
      </c>
      <c r="E43" s="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6" customFormat="1" ht="12.75" customHeight="1">
      <c r="A44" s="1"/>
      <c r="B44" s="2" t="s">
        <v>38</v>
      </c>
      <c r="C44" s="3" t="s">
        <v>2</v>
      </c>
      <c r="D44" s="4">
        <v>23200</v>
      </c>
      <c r="E44" s="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6" customFormat="1" ht="12.75" customHeight="1">
      <c r="A45" s="1"/>
      <c r="B45" s="2"/>
      <c r="C45" s="3"/>
      <c r="D45" s="4"/>
      <c r="E45" s="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23" customFormat="1" ht="12.75" customHeight="1">
      <c r="A46" s="18" t="s">
        <v>39</v>
      </c>
      <c r="B46" s="19"/>
      <c r="C46" s="20"/>
      <c r="D46" s="21"/>
      <c r="E46" s="22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s="23" customFormat="1" ht="12.75" customHeight="1">
      <c r="A47" s="18"/>
      <c r="B47" s="19" t="s">
        <v>40</v>
      </c>
      <c r="C47" s="20"/>
      <c r="D47" s="21">
        <v>12000</v>
      </c>
      <c r="E47" s="22" t="s">
        <v>64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s="6" customFormat="1" ht="12.75" customHeight="1">
      <c r="A48" s="1"/>
      <c r="B48" s="2"/>
      <c r="C48" s="3"/>
      <c r="D48" s="4"/>
      <c r="E48" s="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6" customFormat="1" ht="12.75" customHeight="1">
      <c r="A49" s="1"/>
      <c r="B49" s="2"/>
      <c r="C49" s="3"/>
      <c r="D49" s="4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6" customFormat="1" ht="12.75" customHeight="1">
      <c r="A50" s="27" t="s">
        <v>44</v>
      </c>
      <c r="B50" s="28"/>
      <c r="C50" s="3"/>
      <c r="D50" s="4"/>
      <c r="E50" s="14" t="s">
        <v>45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6" customFormat="1" ht="12.75" customHeight="1">
      <c r="A51" s="14"/>
      <c r="B51" s="2" t="s">
        <v>46</v>
      </c>
      <c r="C51" s="3">
        <v>5750.12</v>
      </c>
      <c r="D51" s="4">
        <v>57501.184999999998</v>
      </c>
      <c r="E51" s="14" t="s">
        <v>47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6" customFormat="1" ht="12.75" customHeight="1">
      <c r="A52" s="14"/>
      <c r="B52" s="2" t="s">
        <v>48</v>
      </c>
      <c r="C52" s="3">
        <v>3268.72</v>
      </c>
      <c r="D52" s="4">
        <v>6537.44</v>
      </c>
      <c r="E52" s="14" t="s">
        <v>49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6" customFormat="1" ht="12.75" customHeight="1">
      <c r="A53" s="14"/>
      <c r="B53" s="2" t="s">
        <v>50</v>
      </c>
      <c r="C53" s="3">
        <v>5580.4</v>
      </c>
      <c r="D53" s="4">
        <f>12*C53</f>
        <v>66964.799999999988</v>
      </c>
      <c r="E53" s="14" t="s">
        <v>51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6" customFormat="1" ht="12.75" customHeight="1">
      <c r="A54" s="14"/>
      <c r="B54" s="2" t="s">
        <v>52</v>
      </c>
      <c r="C54" s="3">
        <v>4299.62</v>
      </c>
      <c r="D54" s="4">
        <v>21498.12</v>
      </c>
      <c r="E54" s="14" t="s">
        <v>53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6" customFormat="1" ht="12.75" customHeight="1">
      <c r="A55" s="14"/>
      <c r="B55" s="2" t="s">
        <v>54</v>
      </c>
      <c r="C55" s="3">
        <v>3576.73</v>
      </c>
      <c r="D55" s="4">
        <v>14306.936</v>
      </c>
      <c r="E55" s="14" t="s">
        <v>55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6" customFormat="1" ht="12.75" customHeight="1">
      <c r="A56" s="1"/>
      <c r="B56" s="2"/>
      <c r="C56" s="3"/>
      <c r="D56" s="4"/>
      <c r="E56" s="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6" customFormat="1" ht="12.75" customHeight="1">
      <c r="A57" s="1" t="s">
        <v>56</v>
      </c>
      <c r="B57" s="2"/>
      <c r="C57" s="3"/>
      <c r="D57" s="4"/>
      <c r="E57" s="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6" customFormat="1" ht="12.75" customHeight="1">
      <c r="A58" s="1"/>
      <c r="B58" s="2" t="s">
        <v>57</v>
      </c>
      <c r="C58" s="3"/>
      <c r="D58" s="4"/>
      <c r="E58" s="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6" customFormat="1" ht="12.75" customHeight="1">
      <c r="A59" s="1"/>
      <c r="B59" s="2" t="s">
        <v>58</v>
      </c>
      <c r="C59" s="3"/>
      <c r="D59" s="4"/>
      <c r="E59" s="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s="6" customFormat="1" ht="12.75" customHeight="1">
      <c r="A60" s="1"/>
      <c r="B60" s="2"/>
      <c r="C60" s="3"/>
      <c r="D60" s="4"/>
      <c r="E60" s="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6" customFormat="1" ht="12.75" customHeight="1">
      <c r="D61" s="4"/>
      <c r="E61" s="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s="6" customFormat="1" ht="12.75" customHeight="1">
      <c r="D62" s="4"/>
      <c r="E62" s="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s="6" customFormat="1" ht="12.75" customHeight="1">
      <c r="A63" s="15"/>
      <c r="B63" s="15"/>
      <c r="C63" s="15"/>
      <c r="D63" s="16"/>
      <c r="E63" s="17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 s="6" customFormat="1" ht="12.75" customHeight="1">
      <c r="D64" s="4">
        <f>SUM(D7:D62)</f>
        <v>574695.42099999997</v>
      </c>
      <c r="E64" s="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s="6" customFormat="1" ht="12.75" customHeight="1">
      <c r="A65" s="1"/>
      <c r="B65" s="2"/>
      <c r="C65" s="3"/>
      <c r="D65" s="4"/>
      <c r="E65" s="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</sheetData>
  <mergeCells count="1">
    <mergeCell ref="A50:B50"/>
  </mergeCells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8" ma:contentTypeDescription="Create a new document." ma:contentTypeScope="" ma:versionID="6089939b5a67b3956cf835ceed87c5f5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75f902c9f62bfe4e6cccaae98c75aa5a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8E78B5-BC04-4189-A99D-68F0249DB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BB0B71-FCFA-49B9-B97D-26ED1830C4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538B35-E049-46C8-A6FC-42DE96670D07}">
  <ds:schemaRefs>
    <ds:schemaRef ds:uri="http://www.w3.org/XML/1998/namespace"/>
    <ds:schemaRef ds:uri="http://schemas.microsoft.com/office/2006/documentManagement/types"/>
    <ds:schemaRef ds:uri="f5c130c8-187c-4e9f-bcf5-7c797d18df11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U.C. Berkeley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Romanowicz</dc:creator>
  <cp:lastModifiedBy>Craig Dawe</cp:lastModifiedBy>
  <cp:lastPrinted>2020-02-07T18:55:48Z</cp:lastPrinted>
  <dcterms:created xsi:type="dcterms:W3CDTF">2020-02-07T16:44:34Z</dcterms:created>
  <dcterms:modified xsi:type="dcterms:W3CDTF">2020-02-07T20:19:19Z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