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PS Acrylic block spectra" sheetId="1" r:id="rId1"/>
    <sheet name="MBARI Acrylic spectra 2015" sheetId="3" r:id="rId2"/>
    <sheet name="MBARI Acrylic spectra 201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10" i="1"/>
  <c r="H11" i="1"/>
  <c r="H12" i="1"/>
  <c r="H13" i="1"/>
  <c r="H15" i="1"/>
  <c r="H16" i="1"/>
  <c r="H17" i="1"/>
  <c r="H18" i="1"/>
  <c r="H20" i="1"/>
  <c r="H21" i="1"/>
  <c r="H22" i="1"/>
  <c r="H23" i="1"/>
  <c r="H5" i="1"/>
  <c r="F6" i="1" l="1"/>
  <c r="F7" i="1"/>
  <c r="F8" i="1"/>
  <c r="F10" i="1"/>
  <c r="F11" i="1"/>
  <c r="F12" i="1"/>
  <c r="F13" i="1"/>
  <c r="F15" i="1"/>
  <c r="F16" i="1"/>
  <c r="F17" i="1"/>
  <c r="F18" i="1"/>
  <c r="F20" i="1"/>
  <c r="F21" i="1"/>
  <c r="F22" i="1"/>
  <c r="F23" i="1"/>
  <c r="F5" i="1"/>
  <c r="M6" i="2"/>
  <c r="K6" i="1" s="1"/>
  <c r="M7" i="2"/>
  <c r="K7" i="1" s="1"/>
  <c r="M8" i="2"/>
  <c r="K8" i="1" s="1"/>
  <c r="M10" i="2"/>
  <c r="K10" i="1" s="1"/>
  <c r="M11" i="2"/>
  <c r="K11" i="1" s="1"/>
  <c r="M12" i="2"/>
  <c r="K12" i="1" s="1"/>
  <c r="M13" i="2"/>
  <c r="K13" i="1" s="1"/>
  <c r="M15" i="2"/>
  <c r="K15" i="1" s="1"/>
  <c r="M16" i="2"/>
  <c r="K16" i="1" s="1"/>
  <c r="M17" i="2"/>
  <c r="M18" i="2"/>
  <c r="K18" i="1" s="1"/>
  <c r="M20" i="2"/>
  <c r="K20" i="1" s="1"/>
  <c r="M21" i="2"/>
  <c r="K21" i="1" s="1"/>
  <c r="M22" i="2"/>
  <c r="K22" i="1" s="1"/>
  <c r="M23" i="2"/>
  <c r="K23" i="1" s="1"/>
  <c r="M5" i="2"/>
  <c r="K5" i="1" s="1"/>
  <c r="K6" i="2"/>
  <c r="K7" i="2"/>
  <c r="K8" i="2"/>
  <c r="K10" i="2"/>
  <c r="K11" i="2"/>
  <c r="K12" i="2"/>
  <c r="K13" i="2"/>
  <c r="K15" i="2"/>
  <c r="K16" i="2"/>
  <c r="K17" i="2"/>
  <c r="K18" i="2"/>
  <c r="K20" i="2"/>
  <c r="K21" i="2"/>
  <c r="K22" i="2"/>
  <c r="K23" i="2"/>
  <c r="F6" i="2"/>
  <c r="F7" i="2"/>
  <c r="F8" i="2"/>
  <c r="F10" i="2"/>
  <c r="F11" i="2"/>
  <c r="F12" i="2"/>
  <c r="F13" i="2"/>
  <c r="F15" i="2"/>
  <c r="F16" i="2"/>
  <c r="F17" i="2"/>
  <c r="F18" i="2"/>
  <c r="F20" i="2"/>
  <c r="F21" i="2"/>
  <c r="F22" i="2"/>
  <c r="F23" i="2"/>
  <c r="K5" i="2"/>
  <c r="F5" i="2"/>
  <c r="M23" i="3"/>
  <c r="K23" i="3"/>
  <c r="N23" i="3" s="1"/>
  <c r="I23" i="1" s="1"/>
  <c r="F23" i="3"/>
  <c r="M22" i="3"/>
  <c r="K22" i="3"/>
  <c r="F22" i="3"/>
  <c r="M21" i="3"/>
  <c r="K21" i="3"/>
  <c r="F21" i="3"/>
  <c r="M20" i="3"/>
  <c r="K20" i="3"/>
  <c r="F20" i="3"/>
  <c r="M18" i="3"/>
  <c r="K18" i="3"/>
  <c r="F18" i="3"/>
  <c r="M17" i="3"/>
  <c r="K17" i="3"/>
  <c r="F17" i="3"/>
  <c r="M16" i="3"/>
  <c r="K16" i="3"/>
  <c r="F16" i="3"/>
  <c r="M15" i="3"/>
  <c r="K15" i="3"/>
  <c r="F15" i="3"/>
  <c r="M13" i="3"/>
  <c r="K13" i="3"/>
  <c r="F13" i="3"/>
  <c r="M12" i="3"/>
  <c r="K12" i="3"/>
  <c r="F12" i="3"/>
  <c r="M11" i="3"/>
  <c r="K11" i="3"/>
  <c r="F11" i="3"/>
  <c r="M10" i="3"/>
  <c r="K10" i="3"/>
  <c r="F10" i="3"/>
  <c r="M8" i="3"/>
  <c r="K8" i="3"/>
  <c r="F8" i="3"/>
  <c r="M7" i="3"/>
  <c r="K7" i="3"/>
  <c r="F7" i="3"/>
  <c r="M6" i="3"/>
  <c r="K6" i="3"/>
  <c r="F6" i="3"/>
  <c r="M5" i="3"/>
  <c r="K5" i="3"/>
  <c r="F5" i="3"/>
  <c r="K17" i="1"/>
  <c r="N16" i="3" l="1"/>
  <c r="I16" i="1" s="1"/>
  <c r="N15" i="3"/>
  <c r="I15" i="1" s="1"/>
  <c r="N13" i="3"/>
  <c r="I13" i="1" s="1"/>
  <c r="N6" i="3"/>
  <c r="I6" i="1" s="1"/>
  <c r="N5" i="3"/>
  <c r="I5" i="1" s="1"/>
  <c r="N18" i="2"/>
  <c r="N8" i="2"/>
  <c r="L8" i="1" s="1"/>
  <c r="N13" i="2"/>
  <c r="N5" i="2"/>
  <c r="N7" i="2"/>
  <c r="L7" i="1" s="1"/>
  <c r="N16" i="2"/>
  <c r="L16" i="1" s="1"/>
  <c r="N6" i="2"/>
  <c r="L6" i="1" s="1"/>
  <c r="N15" i="2"/>
  <c r="L15" i="1" s="1"/>
  <c r="N17" i="2"/>
  <c r="L17" i="1" s="1"/>
  <c r="N12" i="2"/>
  <c r="L12" i="1" s="1"/>
  <c r="N11" i="2"/>
  <c r="N22" i="2"/>
  <c r="N21" i="2"/>
  <c r="L21" i="1" s="1"/>
  <c r="N20" i="2"/>
  <c r="L20" i="1" s="1"/>
  <c r="N10" i="2"/>
  <c r="L10" i="1" s="1"/>
  <c r="N23" i="2"/>
  <c r="L23" i="1" s="1"/>
  <c r="N7" i="3"/>
  <c r="I7" i="1" s="1"/>
  <c r="N17" i="3"/>
  <c r="I17" i="1" s="1"/>
  <c r="N11" i="3"/>
  <c r="I11" i="1" s="1"/>
  <c r="N21" i="3"/>
  <c r="I21" i="1" s="1"/>
  <c r="N8" i="3"/>
  <c r="I8" i="1" s="1"/>
  <c r="N18" i="3"/>
  <c r="I18" i="1" s="1"/>
  <c r="N12" i="3"/>
  <c r="I12" i="1" s="1"/>
  <c r="N22" i="3"/>
  <c r="I22" i="1" s="1"/>
  <c r="N10" i="3"/>
  <c r="I10" i="1" s="1"/>
  <c r="N20" i="3"/>
  <c r="I20" i="1" s="1"/>
  <c r="L13" i="1"/>
  <c r="L11" i="1"/>
  <c r="L18" i="1"/>
  <c r="L5" i="1"/>
  <c r="L22" i="1"/>
</calcChain>
</file>

<file path=xl/sharedStrings.xml><?xml version="1.0" encoding="utf-8"?>
<sst xmlns="http://schemas.openxmlformats.org/spreadsheetml/2006/main" count="68" uniqueCount="15">
  <si>
    <t>Peak #</t>
  </si>
  <si>
    <t>NPS</t>
  </si>
  <si>
    <t>RS</t>
  </si>
  <si>
    <t>Int</t>
  </si>
  <si>
    <t>Rel I</t>
  </si>
  <si>
    <t>cm-1</t>
  </si>
  <si>
    <t>cts</t>
  </si>
  <si>
    <t>%</t>
  </si>
  <si>
    <t>BL</t>
  </si>
  <si>
    <t>MBARI Mean #2</t>
  </si>
  <si>
    <t>MBARI Mean #1</t>
  </si>
  <si>
    <t>MBARI 1  (20150708_011)</t>
  </si>
  <si>
    <t>MBARI 2  (20150803_002)</t>
  </si>
  <si>
    <t>MBARI 3  (20110811_004)</t>
  </si>
  <si>
    <t>MBARI 4  (20110812_004)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</si>
</sst>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/>
  </sheetViews>
  <sheetFormatPr defaultRowHeight="15" x14ac:dyDescent="0.25"/>
  <cols>
    <col min="1" max="1" width="9.140625" style="1"/>
    <col min="2" max="2" width="2.7109375" style="1" customWidth="1"/>
    <col min="3" max="3" width="9.140625" style="1"/>
    <col min="4" max="4" width="9.140625" style="1" customWidth="1"/>
    <col min="5" max="5" width="9.140625" style="2" customWidth="1"/>
    <col min="6" max="6" width="9.140625" style="1" customWidth="1"/>
    <col min="7" max="7" width="2.7109375" style="5" customWidth="1"/>
    <col min="8" max="9" width="9.140625" style="5" customWidth="1"/>
    <col min="10" max="10" width="2.7109375" style="1" customWidth="1"/>
  </cols>
  <sheetData>
    <row r="1" spans="1:12" x14ac:dyDescent="0.25">
      <c r="A1" s="1" t="s">
        <v>0</v>
      </c>
      <c r="C1" s="7" t="s">
        <v>1</v>
      </c>
      <c r="D1" s="7"/>
      <c r="E1" s="7"/>
      <c r="F1" s="7"/>
      <c r="H1" s="7" t="s">
        <v>10</v>
      </c>
      <c r="I1" s="7"/>
      <c r="K1" s="7" t="s">
        <v>9</v>
      </c>
      <c r="L1" s="7"/>
    </row>
    <row r="2" spans="1:12" x14ac:dyDescent="0.25">
      <c r="C2" s="1" t="s">
        <v>2</v>
      </c>
      <c r="D2" s="1" t="s">
        <v>3</v>
      </c>
      <c r="E2" s="2" t="s">
        <v>8</v>
      </c>
      <c r="F2" s="1" t="s">
        <v>4</v>
      </c>
      <c r="H2" s="5" t="s">
        <v>2</v>
      </c>
      <c r="I2" s="5" t="s">
        <v>4</v>
      </c>
      <c r="K2" s="1" t="s">
        <v>2</v>
      </c>
      <c r="L2" s="1" t="s">
        <v>4</v>
      </c>
    </row>
    <row r="3" spans="1:12" x14ac:dyDescent="0.25">
      <c r="C3" s="1" t="s">
        <v>5</v>
      </c>
      <c r="D3" s="1" t="s">
        <v>6</v>
      </c>
      <c r="E3" s="2" t="s">
        <v>6</v>
      </c>
      <c r="F3" s="1" t="s">
        <v>7</v>
      </c>
      <c r="H3" s="5" t="s">
        <v>5</v>
      </c>
      <c r="I3" s="5" t="s">
        <v>7</v>
      </c>
      <c r="K3" s="1" t="s">
        <v>5</v>
      </c>
      <c r="L3" s="1" t="s">
        <v>7</v>
      </c>
    </row>
    <row r="5" spans="1:12" x14ac:dyDescent="0.25">
      <c r="A5" s="1">
        <v>1</v>
      </c>
      <c r="C5" s="3">
        <v>300</v>
      </c>
      <c r="D5" s="4">
        <v>8978</v>
      </c>
      <c r="E5" s="4">
        <v>6750</v>
      </c>
      <c r="F5" s="3">
        <f>(D5-E5)/(D$22-E$22)*100</f>
        <v>3.7170503837170505</v>
      </c>
      <c r="G5" s="3"/>
      <c r="H5" s="3">
        <f>'MBARI Acrylic spectra 2015'!M5</f>
        <v>298.5</v>
      </c>
      <c r="I5" s="3">
        <f>'MBARI Acrylic spectra 2015'!N5</f>
        <v>2.2017906410226145</v>
      </c>
      <c r="K5" s="3">
        <f>'MBARI Acrylic spectra 2011'!M5</f>
        <v>299.10000000000002</v>
      </c>
      <c r="L5" s="3">
        <f>'MBARI Acrylic spectra 2011'!N5</f>
        <v>2.3127807662991602</v>
      </c>
    </row>
    <row r="6" spans="1:12" x14ac:dyDescent="0.25">
      <c r="A6" s="1">
        <v>2</v>
      </c>
      <c r="C6" s="3">
        <v>362</v>
      </c>
      <c r="D6" s="4">
        <v>10300</v>
      </c>
      <c r="E6" s="4">
        <v>6420</v>
      </c>
      <c r="F6" s="3">
        <f t="shared" ref="F6:F23" si="0">(D6-E6)/(D$22-E$22)*100</f>
        <v>6.4731398064731396</v>
      </c>
      <c r="G6" s="3"/>
      <c r="H6" s="3">
        <f>'MBARI Acrylic spectra 2015'!M6</f>
        <v>365.85</v>
      </c>
      <c r="I6" s="3">
        <f>'MBARI Acrylic spectra 2015'!N6</f>
        <v>4.7781180401700905</v>
      </c>
      <c r="K6" s="3">
        <f>'MBARI Acrylic spectra 2011'!M6</f>
        <v>365.54999999999995</v>
      </c>
      <c r="L6" s="3">
        <f>'MBARI Acrylic spectra 2011'!N6</f>
        <v>3.7075967937565149</v>
      </c>
    </row>
    <row r="7" spans="1:12" x14ac:dyDescent="0.25">
      <c r="A7" s="1">
        <v>3</v>
      </c>
      <c r="C7" s="3">
        <v>483.6</v>
      </c>
      <c r="D7" s="4">
        <v>9471</v>
      </c>
      <c r="E7" s="4">
        <v>6429</v>
      </c>
      <c r="F7" s="3">
        <f t="shared" si="0"/>
        <v>5.075075075075075</v>
      </c>
      <c r="G7" s="3"/>
      <c r="H7" s="3">
        <f>'MBARI Acrylic spectra 2015'!M7</f>
        <v>483</v>
      </c>
      <c r="I7" s="3">
        <f>'MBARI Acrylic spectra 2015'!N7</f>
        <v>4.2882225649955146</v>
      </c>
      <c r="K7" s="3">
        <f>'MBARI Acrylic spectra 2011'!M7</f>
        <v>483</v>
      </c>
      <c r="L7" s="3">
        <f>'MBARI Acrylic spectra 2011'!N7</f>
        <v>3.935896642447636</v>
      </c>
    </row>
    <row r="8" spans="1:12" x14ac:dyDescent="0.25">
      <c r="A8" s="1">
        <v>4</v>
      </c>
      <c r="C8" s="3">
        <v>600.6</v>
      </c>
      <c r="D8" s="4">
        <v>17930</v>
      </c>
      <c r="E8" s="4">
        <v>6700</v>
      </c>
      <c r="F8" s="3">
        <f t="shared" si="0"/>
        <v>18.7354020687354</v>
      </c>
      <c r="G8" s="3"/>
      <c r="H8" s="3">
        <f>'MBARI Acrylic spectra 2015'!M8</f>
        <v>601.04999999999995</v>
      </c>
      <c r="I8" s="3">
        <f>'MBARI Acrylic spectra 2015'!N8</f>
        <v>12.823592961227899</v>
      </c>
      <c r="K8" s="3">
        <f>'MBARI Acrylic spectra 2011'!M8</f>
        <v>601.35</v>
      </c>
      <c r="L8" s="3">
        <f>'MBARI Acrylic spectra 2011'!N8</f>
        <v>9.8294044401200722</v>
      </c>
    </row>
    <row r="9" spans="1:12" x14ac:dyDescent="0.25">
      <c r="C9" s="3"/>
      <c r="D9" s="4"/>
      <c r="E9" s="4"/>
      <c r="F9" s="3"/>
      <c r="G9" s="3"/>
      <c r="H9" s="3"/>
      <c r="I9" s="3"/>
      <c r="K9" s="3"/>
      <c r="L9" s="3"/>
    </row>
    <row r="10" spans="1:12" x14ac:dyDescent="0.25">
      <c r="A10" s="1">
        <v>5</v>
      </c>
      <c r="C10" s="3">
        <v>811.6</v>
      </c>
      <c r="D10" s="4">
        <v>42220</v>
      </c>
      <c r="E10" s="4">
        <v>7240</v>
      </c>
      <c r="F10" s="3">
        <f t="shared" si="0"/>
        <v>58.358358358358352</v>
      </c>
      <c r="G10" s="3"/>
      <c r="H10" s="3">
        <f>'MBARI Acrylic spectra 2015'!M10</f>
        <v>811.95</v>
      </c>
      <c r="I10" s="3">
        <f>'MBARI Acrylic spectra 2015'!N10</f>
        <v>30.429311713795006</v>
      </c>
      <c r="K10" s="3">
        <f>'MBARI Acrylic spectra 2011'!M10</f>
        <v>813.15</v>
      </c>
      <c r="L10" s="3">
        <f>'MBARI Acrylic spectra 2011'!N10</f>
        <v>22.38056374767547</v>
      </c>
    </row>
    <row r="11" spans="1:12" x14ac:dyDescent="0.25">
      <c r="A11" s="1">
        <v>6</v>
      </c>
      <c r="C11" s="3">
        <v>968.9</v>
      </c>
      <c r="D11" s="4">
        <v>14870</v>
      </c>
      <c r="E11" s="4">
        <v>7490</v>
      </c>
      <c r="F11" s="3">
        <f t="shared" si="0"/>
        <v>12.312312312312311</v>
      </c>
      <c r="G11" s="3"/>
      <c r="H11" s="3">
        <f>'MBARI Acrylic spectra 2015'!M11</f>
        <v>968.40000000000009</v>
      </c>
      <c r="I11" s="3">
        <f>'MBARI Acrylic spectra 2015'!N11</f>
        <v>10.820938247448003</v>
      </c>
      <c r="K11" s="3">
        <f>'MBARI Acrylic spectra 2011'!M11</f>
        <v>968.7</v>
      </c>
      <c r="L11" s="3">
        <f>'MBARI Acrylic spectra 2011'!N11</f>
        <v>8.6330296199024659</v>
      </c>
    </row>
    <row r="12" spans="1:12" x14ac:dyDescent="0.25">
      <c r="A12" s="1">
        <v>7</v>
      </c>
      <c r="C12" s="3">
        <v>987.4</v>
      </c>
      <c r="D12" s="4">
        <v>15360</v>
      </c>
      <c r="E12" s="4">
        <v>7490</v>
      </c>
      <c r="F12" s="3">
        <f t="shared" si="0"/>
        <v>13.129796463129798</v>
      </c>
      <c r="G12" s="3"/>
      <c r="H12" s="3">
        <f>'MBARI Acrylic spectra 2015'!M12</f>
        <v>986.25</v>
      </c>
      <c r="I12" s="3">
        <f>'MBARI Acrylic spectra 2015'!N12</f>
        <v>10.830406734283645</v>
      </c>
      <c r="K12" s="3">
        <f>'MBARI Acrylic spectra 2011'!M12</f>
        <v>986.1</v>
      </c>
      <c r="L12" s="3">
        <f>'MBARI Acrylic spectra 2011'!N12</f>
        <v>8.3024316472723232</v>
      </c>
    </row>
    <row r="13" spans="1:12" x14ac:dyDescent="0.25">
      <c r="A13" s="1">
        <v>8</v>
      </c>
      <c r="C13" s="1">
        <v>1184</v>
      </c>
      <c r="D13" s="4">
        <v>11220</v>
      </c>
      <c r="E13" s="4">
        <v>7820</v>
      </c>
      <c r="F13" s="3">
        <f t="shared" si="0"/>
        <v>5.6723390056723391</v>
      </c>
      <c r="G13" s="3"/>
      <c r="H13" s="3">
        <f>'MBARI Acrylic spectra 2015'!M13</f>
        <v>1185</v>
      </c>
      <c r="I13" s="3">
        <f>'MBARI Acrylic spectra 2015'!N13</f>
        <v>5.7727630180983196</v>
      </c>
      <c r="K13" s="3">
        <f>'MBARI Acrylic spectra 2011'!M13</f>
        <v>1184.4000000000001</v>
      </c>
      <c r="L13" s="3">
        <f>'MBARI Acrylic spectra 2011'!N13</f>
        <v>3.9266537761554332</v>
      </c>
    </row>
    <row r="14" spans="1:12" x14ac:dyDescent="0.25">
      <c r="D14" s="4"/>
      <c r="E14" s="4"/>
      <c r="F14" s="3"/>
      <c r="G14" s="3"/>
      <c r="H14" s="3"/>
      <c r="I14" s="3"/>
      <c r="K14" s="3"/>
      <c r="L14" s="3"/>
    </row>
    <row r="15" spans="1:12" x14ac:dyDescent="0.25">
      <c r="A15" s="1">
        <v>9</v>
      </c>
      <c r="C15" s="1">
        <v>1238</v>
      </c>
      <c r="D15" s="4">
        <v>9750</v>
      </c>
      <c r="E15" s="4">
        <v>8315</v>
      </c>
      <c r="F15" s="3">
        <f t="shared" si="0"/>
        <v>2.3940607273940611</v>
      </c>
      <c r="G15" s="3"/>
      <c r="H15" s="3">
        <f>'MBARI Acrylic spectra 2015'!M15</f>
        <v>1240</v>
      </c>
      <c r="I15" s="3">
        <f>'MBARI Acrylic spectra 2015'!N15</f>
        <v>3.7013853652329844</v>
      </c>
      <c r="K15" s="3">
        <f>'MBARI Acrylic spectra 2011'!M15</f>
        <v>1240.5</v>
      </c>
      <c r="L15" s="3">
        <f>'MBARI Acrylic spectra 2011'!N15</f>
        <v>2.5558493131248454</v>
      </c>
    </row>
    <row r="16" spans="1:12" x14ac:dyDescent="0.25">
      <c r="A16" s="1">
        <v>10</v>
      </c>
      <c r="C16" s="1">
        <v>1324</v>
      </c>
      <c r="D16" s="4">
        <v>8980</v>
      </c>
      <c r="E16" s="4">
        <v>8050</v>
      </c>
      <c r="F16" s="3">
        <f t="shared" si="0"/>
        <v>1.5515515515515517</v>
      </c>
      <c r="G16" s="3"/>
      <c r="H16" s="3">
        <f>'MBARI Acrylic spectra 2015'!M16</f>
        <v>1325</v>
      </c>
      <c r="I16" s="3">
        <f>'MBARI Acrylic spectra 2015'!N16</f>
        <v>1.6905784340025163</v>
      </c>
      <c r="K16" s="3">
        <f>'MBARI Acrylic spectra 2011'!M16</f>
        <v>1326.15</v>
      </c>
      <c r="L16" s="3">
        <f>'MBARI Acrylic spectra 2011'!N16</f>
        <v>1.6025766308374836</v>
      </c>
    </row>
    <row r="17" spans="1:12" x14ac:dyDescent="0.25">
      <c r="A17" s="1">
        <v>11</v>
      </c>
      <c r="C17" s="1">
        <v>1450</v>
      </c>
      <c r="D17" s="4">
        <v>18850</v>
      </c>
      <c r="E17" s="4">
        <v>8160</v>
      </c>
      <c r="F17" s="3">
        <f t="shared" si="0"/>
        <v>17.834501167834503</v>
      </c>
      <c r="G17" s="3"/>
      <c r="H17" s="3">
        <f>'MBARI Acrylic spectra 2015'!M17</f>
        <v>1452</v>
      </c>
      <c r="I17" s="3">
        <f>'MBARI Acrylic spectra 2015'!N17</f>
        <v>17.696229419539726</v>
      </c>
      <c r="K17" s="3">
        <f>'MBARI Acrylic spectra 2011'!M17</f>
        <v>1450.65</v>
      </c>
      <c r="L17" s="3">
        <f>'MBARI Acrylic spectra 2011'!N17</f>
        <v>10.626409035743333</v>
      </c>
    </row>
    <row r="18" spans="1:12" x14ac:dyDescent="0.25">
      <c r="A18" s="1">
        <v>12</v>
      </c>
      <c r="C18" s="1">
        <v>1638</v>
      </c>
      <c r="D18" s="4">
        <v>8755</v>
      </c>
      <c r="E18" s="4">
        <v>7780</v>
      </c>
      <c r="F18" s="3">
        <f t="shared" si="0"/>
        <v>1.6266266266266267</v>
      </c>
      <c r="G18" s="3"/>
      <c r="H18" s="3">
        <f>'MBARI Acrylic spectra 2015'!M18</f>
        <v>1638.5</v>
      </c>
      <c r="I18" s="3">
        <f>'MBARI Acrylic spectra 2015'!N18</f>
        <v>1.2697767617513778</v>
      </c>
      <c r="K18" s="3">
        <f>'MBARI Acrylic spectra 2011'!M18</f>
        <v>1639.0500000000002</v>
      </c>
      <c r="L18" s="3">
        <f>'MBARI Acrylic spectra 2011'!N18</f>
        <v>0.53626565205222243</v>
      </c>
    </row>
    <row r="19" spans="1:12" x14ac:dyDescent="0.25">
      <c r="D19" s="4"/>
      <c r="E19" s="4"/>
      <c r="F19" s="3"/>
      <c r="G19" s="3"/>
      <c r="H19" s="3"/>
      <c r="I19" s="3"/>
      <c r="K19" s="3"/>
      <c r="L19" s="3"/>
    </row>
    <row r="20" spans="1:12" x14ac:dyDescent="0.25">
      <c r="A20" s="1">
        <v>13</v>
      </c>
      <c r="C20" s="1">
        <v>1729</v>
      </c>
      <c r="D20" s="4">
        <v>14970</v>
      </c>
      <c r="E20" s="4">
        <v>7805</v>
      </c>
      <c r="F20" s="3">
        <f t="shared" si="0"/>
        <v>11.953620286953621</v>
      </c>
      <c r="G20" s="3"/>
      <c r="H20" s="3">
        <f>'MBARI Acrylic spectra 2015'!M20</f>
        <v>1727</v>
      </c>
      <c r="I20" s="3">
        <f>'MBARI Acrylic spectra 2015'!N20</f>
        <v>10.313581617290669</v>
      </c>
      <c r="K20" s="3">
        <f>'MBARI Acrylic spectra 2011'!M20</f>
        <v>1726.5</v>
      </c>
      <c r="L20" s="3">
        <f>'MBARI Acrylic spectra 2011'!N20</f>
        <v>4.8256350115803039</v>
      </c>
    </row>
    <row r="21" spans="1:12" x14ac:dyDescent="0.25">
      <c r="A21" s="1">
        <v>14</v>
      </c>
      <c r="C21" s="1">
        <v>2844</v>
      </c>
      <c r="D21" s="4">
        <v>19120</v>
      </c>
      <c r="E21" s="4">
        <v>8050</v>
      </c>
      <c r="F21" s="3">
        <f t="shared" si="0"/>
        <v>18.468468468468469</v>
      </c>
      <c r="G21" s="3"/>
      <c r="H21" s="3">
        <f>'MBARI Acrylic spectra 2015'!M21</f>
        <v>2843.5</v>
      </c>
      <c r="I21" s="3">
        <f>'MBARI Acrylic spectra 2015'!N21</f>
        <v>15.873224816299675</v>
      </c>
      <c r="K21" s="3">
        <f>'MBARI Acrylic spectra 2011'!M21</f>
        <v>2843.7</v>
      </c>
      <c r="L21" s="3">
        <f>'MBARI Acrylic spectra 2011'!N21</f>
        <v>15.466213384686947</v>
      </c>
    </row>
    <row r="22" spans="1:12" x14ac:dyDescent="0.25">
      <c r="A22" s="1">
        <v>15</v>
      </c>
      <c r="C22" s="1">
        <v>2951</v>
      </c>
      <c r="D22" s="4">
        <v>67990</v>
      </c>
      <c r="E22" s="4">
        <v>8050</v>
      </c>
      <c r="F22" s="3">
        <f t="shared" si="0"/>
        <v>100</v>
      </c>
      <c r="G22" s="3"/>
      <c r="H22" s="3">
        <f>'MBARI Acrylic spectra 2015'!M22</f>
        <v>2951</v>
      </c>
      <c r="I22" s="3">
        <f>'MBARI Acrylic spectra 2015'!N22</f>
        <v>100</v>
      </c>
      <c r="K22" s="3">
        <f>'MBARI Acrylic spectra 2011'!M22</f>
        <v>2951.7</v>
      </c>
      <c r="L22" s="3">
        <f>'MBARI Acrylic spectra 2011'!N22</f>
        <v>100</v>
      </c>
    </row>
    <row r="23" spans="1:12" x14ac:dyDescent="0.25">
      <c r="A23" s="1">
        <v>16</v>
      </c>
      <c r="C23" s="1">
        <v>3002</v>
      </c>
      <c r="D23" s="4">
        <v>25170</v>
      </c>
      <c r="E23" s="4">
        <v>8050</v>
      </c>
      <c r="F23" s="3">
        <f t="shared" si="0"/>
        <v>28.561895228561895</v>
      </c>
      <c r="G23" s="3"/>
      <c r="H23" s="3">
        <f>'MBARI Acrylic spectra 2015'!M23</f>
        <v>3000.5</v>
      </c>
      <c r="I23" s="3">
        <f>'MBARI Acrylic spectra 2015'!N23</f>
        <v>39.050964797392425</v>
      </c>
      <c r="K23" s="3">
        <f>'MBARI Acrylic spectra 2011'!M23</f>
        <v>3000.9</v>
      </c>
      <c r="L23" s="3">
        <f>'MBARI Acrylic spectra 2011'!N23</f>
        <v>37.987682630806923</v>
      </c>
    </row>
  </sheetData>
  <mergeCells count="3">
    <mergeCell ref="C1:F1"/>
    <mergeCell ref="K1:L1"/>
    <mergeCell ref="H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RowHeight="15" x14ac:dyDescent="0.25"/>
  <cols>
    <col min="1" max="1" width="9.140625" style="2"/>
    <col min="2" max="2" width="2.7109375" style="2" customWidth="1"/>
    <col min="3" max="6" width="9.140625" style="2"/>
    <col min="7" max="7" width="2.7109375" style="2" customWidth="1"/>
    <col min="8" max="11" width="9.140625" style="2"/>
    <col min="12" max="12" width="2.7109375" style="2" customWidth="1"/>
  </cols>
  <sheetData>
    <row r="1" spans="1:14" x14ac:dyDescent="0.25">
      <c r="A1" s="2" t="s">
        <v>0</v>
      </c>
      <c r="C1" s="7" t="s">
        <v>11</v>
      </c>
      <c r="D1" s="7"/>
      <c r="E1" s="7"/>
      <c r="F1" s="7"/>
      <c r="H1" s="7" t="s">
        <v>12</v>
      </c>
      <c r="I1" s="7"/>
      <c r="J1" s="7"/>
      <c r="K1" s="7"/>
      <c r="M1" s="7" t="s">
        <v>10</v>
      </c>
      <c r="N1" s="7"/>
    </row>
    <row r="2" spans="1:14" x14ac:dyDescent="0.25">
      <c r="C2" s="2" t="s">
        <v>2</v>
      </c>
      <c r="D2" s="2" t="s">
        <v>3</v>
      </c>
      <c r="E2" s="2" t="s">
        <v>8</v>
      </c>
      <c r="F2" s="2" t="s">
        <v>4</v>
      </c>
      <c r="H2" s="2" t="s">
        <v>2</v>
      </c>
      <c r="I2" s="2" t="s">
        <v>3</v>
      </c>
      <c r="J2" s="2" t="s">
        <v>8</v>
      </c>
      <c r="K2" s="2" t="s">
        <v>4</v>
      </c>
      <c r="M2" s="2" t="s">
        <v>2</v>
      </c>
      <c r="N2" s="2" t="s">
        <v>4</v>
      </c>
    </row>
    <row r="3" spans="1:14" x14ac:dyDescent="0.25">
      <c r="C3" s="2" t="s">
        <v>5</v>
      </c>
      <c r="D3" s="2" t="s">
        <v>6</v>
      </c>
      <c r="E3" s="2" t="s">
        <v>6</v>
      </c>
      <c r="F3" s="2" t="s">
        <v>7</v>
      </c>
      <c r="H3" s="2" t="s">
        <v>5</v>
      </c>
      <c r="I3" s="2" t="s">
        <v>6</v>
      </c>
      <c r="J3" s="2" t="s">
        <v>6</v>
      </c>
      <c r="K3" s="2" t="s">
        <v>7</v>
      </c>
      <c r="M3" s="2" t="s">
        <v>5</v>
      </c>
      <c r="N3" s="2" t="s">
        <v>7</v>
      </c>
    </row>
    <row r="5" spans="1:14" x14ac:dyDescent="0.25">
      <c r="A5" s="2">
        <v>1</v>
      </c>
      <c r="C5" s="3">
        <v>298.5</v>
      </c>
      <c r="D5" s="4">
        <v>59250</v>
      </c>
      <c r="E5" s="4">
        <v>36400</v>
      </c>
      <c r="F5" s="3">
        <f>(D5-E5)/(D$22-E$22)*100</f>
        <v>2.2196426229667443</v>
      </c>
      <c r="H5" s="2">
        <v>298.5</v>
      </c>
      <c r="I5" s="4">
        <v>61120</v>
      </c>
      <c r="J5" s="4">
        <v>37750</v>
      </c>
      <c r="K5" s="3">
        <f>(I5-J5)/(I$22-J$22)*100</f>
        <v>2.1839386590784842</v>
      </c>
      <c r="M5" s="3">
        <f>(C5+H5)/2</f>
        <v>298.5</v>
      </c>
      <c r="N5" s="3">
        <f>(F5+K5)/2</f>
        <v>2.2017906410226145</v>
      </c>
    </row>
    <row r="6" spans="1:14" x14ac:dyDescent="0.25">
      <c r="A6" s="2">
        <v>2</v>
      </c>
      <c r="C6" s="3">
        <v>366.3</v>
      </c>
      <c r="D6" s="4">
        <v>77140</v>
      </c>
      <c r="E6" s="4">
        <v>28154</v>
      </c>
      <c r="F6" s="3">
        <f t="shared" ref="F6:F23" si="0">(D6-E6)/(D$22-E$22)*100</f>
        <v>4.7584863688686623</v>
      </c>
      <c r="H6" s="2">
        <v>365.4</v>
      </c>
      <c r="I6" s="4">
        <v>79490</v>
      </c>
      <c r="J6" s="4">
        <v>28150</v>
      </c>
      <c r="K6" s="3">
        <f t="shared" ref="K6:K23" si="1">(I6-J6)/(I$22-J$22)*100</f>
        <v>4.7977497114715186</v>
      </c>
      <c r="M6" s="3">
        <f t="shared" ref="M6:M23" si="2">(C6+H6)/2</f>
        <v>365.85</v>
      </c>
      <c r="N6" s="3">
        <f t="shared" ref="N6:N23" si="3">(F6+K6)/2</f>
        <v>4.7781180401700905</v>
      </c>
    </row>
    <row r="7" spans="1:14" x14ac:dyDescent="0.25">
      <c r="A7" s="2">
        <v>3</v>
      </c>
      <c r="C7" s="3">
        <v>483</v>
      </c>
      <c r="D7" s="4">
        <v>67490</v>
      </c>
      <c r="E7" s="4">
        <v>22876</v>
      </c>
      <c r="F7" s="3">
        <f t="shared" si="0"/>
        <v>4.3337915090169945</v>
      </c>
      <c r="H7" s="3">
        <v>483</v>
      </c>
      <c r="I7" s="4">
        <v>69380</v>
      </c>
      <c r="J7" s="4">
        <v>23980</v>
      </c>
      <c r="K7" s="3">
        <f t="shared" si="1"/>
        <v>4.2426536209740355</v>
      </c>
      <c r="M7" s="3">
        <f t="shared" si="2"/>
        <v>483</v>
      </c>
      <c r="N7" s="3">
        <f t="shared" si="3"/>
        <v>4.2882225649955146</v>
      </c>
    </row>
    <row r="8" spans="1:14" x14ac:dyDescent="0.25">
      <c r="A8" s="2">
        <v>4</v>
      </c>
      <c r="C8" s="3">
        <v>601.20000000000005</v>
      </c>
      <c r="D8" s="4">
        <v>154900</v>
      </c>
      <c r="E8" s="4">
        <v>25290</v>
      </c>
      <c r="F8" s="3">
        <f t="shared" si="0"/>
        <v>12.590279228127777</v>
      </c>
      <c r="H8" s="2">
        <v>600.9</v>
      </c>
      <c r="I8" s="4">
        <v>159800</v>
      </c>
      <c r="J8" s="4">
        <v>20080</v>
      </c>
      <c r="K8" s="3">
        <f t="shared" si="1"/>
        <v>13.056906694328022</v>
      </c>
      <c r="M8" s="3">
        <f t="shared" si="2"/>
        <v>601.04999999999995</v>
      </c>
      <c r="N8" s="3">
        <f t="shared" si="3"/>
        <v>12.823592961227899</v>
      </c>
    </row>
    <row r="9" spans="1:14" x14ac:dyDescent="0.25">
      <c r="C9" s="3"/>
      <c r="D9" s="4"/>
      <c r="E9" s="4"/>
      <c r="F9" s="3"/>
      <c r="I9" s="4"/>
      <c r="J9" s="4"/>
      <c r="K9" s="3"/>
      <c r="M9" s="3"/>
      <c r="N9" s="3"/>
    </row>
    <row r="10" spans="1:14" x14ac:dyDescent="0.25">
      <c r="A10" s="2">
        <v>5</v>
      </c>
      <c r="C10" s="3">
        <v>811.5</v>
      </c>
      <c r="D10" s="4">
        <v>338200</v>
      </c>
      <c r="E10" s="4">
        <v>37675</v>
      </c>
      <c r="F10" s="3">
        <f t="shared" si="0"/>
        <v>29.192914628756274</v>
      </c>
      <c r="H10" s="2">
        <v>812.4</v>
      </c>
      <c r="I10" s="4">
        <v>355400</v>
      </c>
      <c r="J10" s="4">
        <v>16550</v>
      </c>
      <c r="K10" s="3">
        <f t="shared" si="1"/>
        <v>31.665708798833737</v>
      </c>
      <c r="M10" s="3">
        <f t="shared" si="2"/>
        <v>811.95</v>
      </c>
      <c r="N10" s="3">
        <f t="shared" si="3"/>
        <v>30.429311713795006</v>
      </c>
    </row>
    <row r="11" spans="1:14" x14ac:dyDescent="0.25">
      <c r="A11" s="2">
        <v>6</v>
      </c>
      <c r="C11" s="3">
        <v>968.1</v>
      </c>
      <c r="D11" s="4">
        <v>143600</v>
      </c>
      <c r="E11" s="4">
        <v>28738</v>
      </c>
      <c r="F11" s="3">
        <f t="shared" si="0"/>
        <v>11.157662624035281</v>
      </c>
      <c r="H11" s="2">
        <v>968.7</v>
      </c>
      <c r="I11" s="4">
        <v>149300</v>
      </c>
      <c r="J11" s="4">
        <v>37110</v>
      </c>
      <c r="K11" s="3">
        <f t="shared" si="1"/>
        <v>10.484213870860726</v>
      </c>
      <c r="M11" s="3">
        <f t="shared" si="2"/>
        <v>968.40000000000009</v>
      </c>
      <c r="N11" s="3">
        <f t="shared" si="3"/>
        <v>10.820938247448003</v>
      </c>
    </row>
    <row r="12" spans="1:14" x14ac:dyDescent="0.25">
      <c r="A12" s="2">
        <v>7</v>
      </c>
      <c r="C12" s="3">
        <v>986.4</v>
      </c>
      <c r="D12" s="4">
        <v>146200</v>
      </c>
      <c r="E12" s="4">
        <v>28738</v>
      </c>
      <c r="F12" s="3">
        <f t="shared" si="0"/>
        <v>11.410225898420993</v>
      </c>
      <c r="H12" s="2">
        <v>986.1</v>
      </c>
      <c r="I12" s="4">
        <v>146800</v>
      </c>
      <c r="J12" s="4">
        <v>37110</v>
      </c>
      <c r="K12" s="3">
        <f t="shared" si="1"/>
        <v>10.250587570146298</v>
      </c>
      <c r="M12" s="3">
        <f t="shared" si="2"/>
        <v>986.25</v>
      </c>
      <c r="N12" s="3">
        <f t="shared" si="3"/>
        <v>10.830406734283645</v>
      </c>
    </row>
    <row r="13" spans="1:14" x14ac:dyDescent="0.25">
      <c r="A13" s="2">
        <v>8</v>
      </c>
      <c r="C13" s="2">
        <v>1186</v>
      </c>
      <c r="D13" s="4">
        <v>83850</v>
      </c>
      <c r="E13" s="4">
        <v>24400</v>
      </c>
      <c r="F13" s="3">
        <f t="shared" si="0"/>
        <v>5.7749564085502376</v>
      </c>
      <c r="H13" s="2">
        <v>1184</v>
      </c>
      <c r="I13" s="4">
        <v>84840</v>
      </c>
      <c r="J13" s="4">
        <v>23090</v>
      </c>
      <c r="K13" s="3">
        <f t="shared" si="1"/>
        <v>5.7705696276464016</v>
      </c>
      <c r="M13" s="4">
        <f t="shared" si="2"/>
        <v>1185</v>
      </c>
      <c r="N13" s="3">
        <f t="shared" si="3"/>
        <v>5.7727630180983196</v>
      </c>
    </row>
    <row r="14" spans="1:14" x14ac:dyDescent="0.25">
      <c r="D14" s="4"/>
      <c r="E14" s="4"/>
      <c r="F14" s="3"/>
      <c r="I14" s="4"/>
      <c r="J14" s="4"/>
      <c r="K14" s="3"/>
      <c r="M14" s="4"/>
      <c r="N14" s="3"/>
    </row>
    <row r="15" spans="1:14" x14ac:dyDescent="0.25">
      <c r="A15" s="2">
        <v>9</v>
      </c>
      <c r="C15" s="2">
        <v>1240</v>
      </c>
      <c r="D15" s="4">
        <v>62800</v>
      </c>
      <c r="E15" s="4">
        <v>24400</v>
      </c>
      <c r="F15" s="3">
        <f t="shared" si="0"/>
        <v>3.7301652832351415</v>
      </c>
      <c r="H15" s="2">
        <v>1240</v>
      </c>
      <c r="I15" s="4">
        <v>62390</v>
      </c>
      <c r="J15" s="4">
        <v>23090</v>
      </c>
      <c r="K15" s="3">
        <f t="shared" si="1"/>
        <v>3.6726054472308278</v>
      </c>
      <c r="M15" s="4">
        <f t="shared" si="2"/>
        <v>1240</v>
      </c>
      <c r="N15" s="3">
        <f t="shared" si="3"/>
        <v>3.7013853652329844</v>
      </c>
    </row>
    <row r="16" spans="1:14" x14ac:dyDescent="0.25">
      <c r="A16" s="2">
        <v>10</v>
      </c>
      <c r="C16" s="2">
        <v>1325</v>
      </c>
      <c r="D16" s="4">
        <v>48750</v>
      </c>
      <c r="E16" s="4">
        <v>31240</v>
      </c>
      <c r="F16" s="3">
        <f t="shared" si="0"/>
        <v>1.7009165132668573</v>
      </c>
      <c r="H16" s="2">
        <v>1325</v>
      </c>
      <c r="I16" s="4">
        <v>47520</v>
      </c>
      <c r="J16" s="4">
        <v>29540</v>
      </c>
      <c r="K16" s="3">
        <f t="shared" si="1"/>
        <v>1.6802403547381752</v>
      </c>
      <c r="M16" s="4">
        <f t="shared" si="2"/>
        <v>1325</v>
      </c>
      <c r="N16" s="3">
        <f t="shared" si="3"/>
        <v>1.6905784340025163</v>
      </c>
    </row>
    <row r="17" spans="1:14" x14ac:dyDescent="0.25">
      <c r="A17" s="2">
        <v>11</v>
      </c>
      <c r="C17" s="2">
        <v>1453</v>
      </c>
      <c r="D17" s="4">
        <v>214300</v>
      </c>
      <c r="E17" s="4">
        <v>32440</v>
      </c>
      <c r="F17" s="3">
        <f t="shared" si="0"/>
        <v>17.665829646071426</v>
      </c>
      <c r="H17" s="2">
        <v>1451</v>
      </c>
      <c r="I17" s="4">
        <v>219900</v>
      </c>
      <c r="J17" s="4">
        <v>30210</v>
      </c>
      <c r="K17" s="3">
        <f t="shared" si="1"/>
        <v>17.72662919300803</v>
      </c>
      <c r="M17" s="4">
        <f t="shared" si="2"/>
        <v>1452</v>
      </c>
      <c r="N17" s="3">
        <f t="shared" si="3"/>
        <v>17.696229419539726</v>
      </c>
    </row>
    <row r="18" spans="1:14" x14ac:dyDescent="0.25">
      <c r="A18" s="2">
        <v>12</v>
      </c>
      <c r="C18" s="2">
        <v>1639</v>
      </c>
      <c r="D18" s="4">
        <v>42650</v>
      </c>
      <c r="E18" s="4">
        <v>29215</v>
      </c>
      <c r="F18" s="3">
        <f t="shared" si="0"/>
        <v>1.3050721505277114</v>
      </c>
      <c r="H18" s="2">
        <v>1638</v>
      </c>
      <c r="I18" s="4">
        <v>39210</v>
      </c>
      <c r="J18" s="4">
        <v>26000</v>
      </c>
      <c r="K18" s="3">
        <f t="shared" si="1"/>
        <v>1.2344813729750441</v>
      </c>
      <c r="M18" s="4">
        <f t="shared" si="2"/>
        <v>1638.5</v>
      </c>
      <c r="N18" s="3">
        <f t="shared" si="3"/>
        <v>1.2697767617513778</v>
      </c>
    </row>
    <row r="19" spans="1:14" x14ac:dyDescent="0.25">
      <c r="D19" s="4"/>
      <c r="E19" s="4"/>
      <c r="F19" s="3"/>
      <c r="I19" s="4"/>
      <c r="J19" s="4"/>
      <c r="K19" s="3"/>
      <c r="M19" s="4"/>
      <c r="N19" s="3"/>
    </row>
    <row r="20" spans="1:14" x14ac:dyDescent="0.25">
      <c r="A20" s="2">
        <v>13</v>
      </c>
      <c r="C20" s="2">
        <v>1727</v>
      </c>
      <c r="D20" s="4">
        <v>135500</v>
      </c>
      <c r="E20" s="4">
        <v>28650</v>
      </c>
      <c r="F20" s="3">
        <f t="shared" si="0"/>
        <v>10.379379180043616</v>
      </c>
      <c r="H20" s="2">
        <v>1727</v>
      </c>
      <c r="I20" s="4">
        <v>134700</v>
      </c>
      <c r="J20" s="4">
        <v>25040</v>
      </c>
      <c r="K20" s="3">
        <f t="shared" si="1"/>
        <v>10.247784054537723</v>
      </c>
      <c r="M20" s="4">
        <f t="shared" si="2"/>
        <v>1727</v>
      </c>
      <c r="N20" s="3">
        <f t="shared" si="3"/>
        <v>10.313581617290669</v>
      </c>
    </row>
    <row r="21" spans="1:14" x14ac:dyDescent="0.25">
      <c r="A21" s="2">
        <v>14</v>
      </c>
      <c r="C21" s="2">
        <v>2844</v>
      </c>
      <c r="D21" s="4">
        <v>220800</v>
      </c>
      <c r="E21" s="4">
        <v>56555</v>
      </c>
      <c r="F21" s="3">
        <f t="shared" si="0"/>
        <v>15.954713462108222</v>
      </c>
      <c r="H21" s="2">
        <v>2843</v>
      </c>
      <c r="I21" s="4">
        <v>221900</v>
      </c>
      <c r="J21" s="4">
        <v>52915</v>
      </c>
      <c r="K21" s="3">
        <f t="shared" si="1"/>
        <v>15.791736170491131</v>
      </c>
      <c r="M21" s="4">
        <f t="shared" si="2"/>
        <v>2843.5</v>
      </c>
      <c r="N21" s="3">
        <f t="shared" si="3"/>
        <v>15.873224816299675</v>
      </c>
    </row>
    <row r="22" spans="1:14" x14ac:dyDescent="0.25">
      <c r="A22" s="2">
        <v>15</v>
      </c>
      <c r="C22" s="2">
        <v>2951</v>
      </c>
      <c r="D22" s="4">
        <v>1086000</v>
      </c>
      <c r="E22" s="4">
        <v>56555</v>
      </c>
      <c r="F22" s="3">
        <f t="shared" si="0"/>
        <v>100</v>
      </c>
      <c r="H22" s="2">
        <v>2951</v>
      </c>
      <c r="I22" s="4">
        <v>1123000</v>
      </c>
      <c r="J22" s="4">
        <v>52915</v>
      </c>
      <c r="K22" s="3">
        <f t="shared" si="1"/>
        <v>100</v>
      </c>
      <c r="M22" s="4">
        <f t="shared" si="2"/>
        <v>2951</v>
      </c>
      <c r="N22" s="3">
        <f t="shared" si="3"/>
        <v>100</v>
      </c>
    </row>
    <row r="23" spans="1:14" x14ac:dyDescent="0.25">
      <c r="A23" s="2">
        <v>16</v>
      </c>
      <c r="C23" s="2">
        <v>3001</v>
      </c>
      <c r="D23" s="4">
        <v>460000</v>
      </c>
      <c r="E23" s="4">
        <v>56555</v>
      </c>
      <c r="F23" s="3">
        <f t="shared" si="0"/>
        <v>39.190534705593791</v>
      </c>
      <c r="H23" s="2">
        <v>3000</v>
      </c>
      <c r="I23" s="4">
        <v>469300</v>
      </c>
      <c r="J23" s="4">
        <v>52915</v>
      </c>
      <c r="K23" s="3">
        <f t="shared" si="1"/>
        <v>38.911394889191051</v>
      </c>
      <c r="M23" s="4">
        <f t="shared" si="2"/>
        <v>3000.5</v>
      </c>
      <c r="N23" s="3">
        <f t="shared" si="3"/>
        <v>39.050964797392425</v>
      </c>
    </row>
  </sheetData>
  <mergeCells count="3">
    <mergeCell ref="C1:F1"/>
    <mergeCell ref="H1:K1"/>
    <mergeCell ref="M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RowHeight="15" x14ac:dyDescent="0.25"/>
  <cols>
    <col min="1" max="1" width="9.140625" style="2"/>
    <col min="2" max="2" width="2.7109375" style="2" customWidth="1"/>
    <col min="3" max="6" width="9.140625" style="2"/>
    <col min="7" max="7" width="2.7109375" style="2" customWidth="1"/>
    <col min="8" max="11" width="9.140625" style="2"/>
    <col min="12" max="12" width="2.7109375" style="2" customWidth="1"/>
  </cols>
  <sheetData>
    <row r="1" spans="1:14" x14ac:dyDescent="0.25">
      <c r="A1" s="2" t="s">
        <v>0</v>
      </c>
      <c r="C1" s="7" t="s">
        <v>13</v>
      </c>
      <c r="D1" s="7"/>
      <c r="E1" s="7"/>
      <c r="F1" s="7"/>
      <c r="H1" s="7" t="s">
        <v>14</v>
      </c>
      <c r="I1" s="7"/>
      <c r="J1" s="7"/>
      <c r="K1" s="7"/>
      <c r="M1" s="7" t="s">
        <v>9</v>
      </c>
      <c r="N1" s="7"/>
    </row>
    <row r="2" spans="1:14" x14ac:dyDescent="0.25">
      <c r="C2" s="2" t="s">
        <v>2</v>
      </c>
      <c r="D2" s="2" t="s">
        <v>3</v>
      </c>
      <c r="E2" s="2" t="s">
        <v>8</v>
      </c>
      <c r="F2" s="2" t="s">
        <v>4</v>
      </c>
      <c r="H2" s="2" t="s">
        <v>2</v>
      </c>
      <c r="I2" s="2" t="s">
        <v>3</v>
      </c>
      <c r="J2" s="2" t="s">
        <v>8</v>
      </c>
      <c r="K2" s="2" t="s">
        <v>4</v>
      </c>
      <c r="M2" s="2" t="s">
        <v>2</v>
      </c>
      <c r="N2" s="2" t="s">
        <v>4</v>
      </c>
    </row>
    <row r="3" spans="1:14" x14ac:dyDescent="0.25">
      <c r="C3" s="2" t="s">
        <v>5</v>
      </c>
      <c r="D3" s="2" t="s">
        <v>6</v>
      </c>
      <c r="E3" s="2" t="s">
        <v>6</v>
      </c>
      <c r="F3" s="2" t="s">
        <v>7</v>
      </c>
      <c r="H3" s="2" t="s">
        <v>5</v>
      </c>
      <c r="I3" s="2" t="s">
        <v>6</v>
      </c>
      <c r="J3" s="2" t="s">
        <v>6</v>
      </c>
      <c r="K3" s="2" t="s">
        <v>7</v>
      </c>
      <c r="M3" s="2" t="s">
        <v>5</v>
      </c>
      <c r="N3" s="2" t="s">
        <v>7</v>
      </c>
    </row>
    <row r="5" spans="1:14" x14ac:dyDescent="0.25">
      <c r="A5" s="2">
        <v>1</v>
      </c>
      <c r="C5" s="3">
        <v>299.10000000000002</v>
      </c>
      <c r="D5" s="2">
        <v>45342</v>
      </c>
      <c r="E5" s="2">
        <v>16870</v>
      </c>
      <c r="F5" s="3">
        <f>(D5-E5)/(D$22-E$22)*100</f>
        <v>2.5590761727825821</v>
      </c>
      <c r="H5" s="3">
        <v>299.10000000000002</v>
      </c>
      <c r="I5" s="2">
        <v>44268</v>
      </c>
      <c r="J5" s="2">
        <v>21237</v>
      </c>
      <c r="K5" s="3">
        <f>(I5-J5)/(I$22-J$22)*100</f>
        <v>2.0664853598157382</v>
      </c>
      <c r="M5" s="3">
        <f>(C5+H5)/2</f>
        <v>299.10000000000002</v>
      </c>
      <c r="N5" s="3">
        <f>(F5+K5)/2</f>
        <v>2.3127807662991602</v>
      </c>
    </row>
    <row r="6" spans="1:14" x14ac:dyDescent="0.25">
      <c r="A6" s="2">
        <v>2</v>
      </c>
      <c r="C6" s="3">
        <v>365.4</v>
      </c>
      <c r="D6" s="2">
        <v>60749</v>
      </c>
      <c r="E6" s="6">
        <v>16870</v>
      </c>
      <c r="F6" s="3">
        <f t="shared" ref="F6:F23" si="0">(D6-E6)/(D$22-E$22)*100</f>
        <v>3.9438642661396082</v>
      </c>
      <c r="H6" s="3">
        <v>365.7</v>
      </c>
      <c r="I6" s="2">
        <v>59925</v>
      </c>
      <c r="J6" s="6">
        <v>21237</v>
      </c>
      <c r="K6" s="3">
        <f t="shared" ref="K6:K23" si="1">(I6-J6)/(I$22-J$22)*100</f>
        <v>3.4713293213734215</v>
      </c>
      <c r="M6" s="3">
        <f t="shared" ref="M6:M23" si="2">(C6+H6)/2</f>
        <v>365.54999999999995</v>
      </c>
      <c r="N6" s="3">
        <f t="shared" ref="N6:N23" si="3">(F6+K6)/2</f>
        <v>3.7075967937565149</v>
      </c>
    </row>
    <row r="7" spans="1:14" x14ac:dyDescent="0.25">
      <c r="A7" s="2">
        <v>3</v>
      </c>
      <c r="C7" s="3">
        <v>484.5</v>
      </c>
      <c r="D7" s="2">
        <v>57146</v>
      </c>
      <c r="E7" s="6">
        <v>16870</v>
      </c>
      <c r="F7" s="3">
        <f t="shared" si="0"/>
        <v>3.6200250047411937</v>
      </c>
      <c r="H7" s="3">
        <v>481.5</v>
      </c>
      <c r="I7" s="2">
        <v>68623</v>
      </c>
      <c r="J7" s="6">
        <v>21237</v>
      </c>
      <c r="K7" s="3">
        <f t="shared" si="1"/>
        <v>4.2517682801540779</v>
      </c>
      <c r="M7" s="3">
        <f t="shared" si="2"/>
        <v>483</v>
      </c>
      <c r="N7" s="3">
        <f t="shared" si="3"/>
        <v>3.935896642447636</v>
      </c>
    </row>
    <row r="8" spans="1:14" x14ac:dyDescent="0.25">
      <c r="A8" s="2">
        <v>4</v>
      </c>
      <c r="C8" s="3">
        <v>601.20000000000005</v>
      </c>
      <c r="D8" s="2">
        <v>129538</v>
      </c>
      <c r="E8" s="6">
        <v>16870</v>
      </c>
      <c r="F8" s="3">
        <f t="shared" si="0"/>
        <v>10.126650542113934</v>
      </c>
      <c r="H8" s="3">
        <v>601.5</v>
      </c>
      <c r="I8" s="2">
        <v>127473</v>
      </c>
      <c r="J8" s="6">
        <v>21237</v>
      </c>
      <c r="K8" s="3">
        <f t="shared" si="1"/>
        <v>9.5321583381262105</v>
      </c>
      <c r="M8" s="3">
        <f t="shared" si="2"/>
        <v>601.35</v>
      </c>
      <c r="N8" s="3">
        <f t="shared" si="3"/>
        <v>9.8294044401200722</v>
      </c>
    </row>
    <row r="9" spans="1:14" x14ac:dyDescent="0.25">
      <c r="C9" s="3"/>
      <c r="E9" s="6"/>
      <c r="F9" s="3"/>
      <c r="H9" s="3"/>
      <c r="J9" s="6"/>
      <c r="K9" s="3"/>
      <c r="M9" s="3"/>
      <c r="N9" s="3"/>
    </row>
    <row r="10" spans="1:14" x14ac:dyDescent="0.25">
      <c r="A10" s="2">
        <v>5</v>
      </c>
      <c r="C10" s="3">
        <v>813</v>
      </c>
      <c r="D10" s="2">
        <v>269538</v>
      </c>
      <c r="E10" s="6">
        <v>16870</v>
      </c>
      <c r="F10" s="3">
        <f t="shared" si="0"/>
        <v>22.709913543995132</v>
      </c>
      <c r="H10" s="3">
        <v>813.3</v>
      </c>
      <c r="I10" s="2">
        <v>266998</v>
      </c>
      <c r="J10" s="6">
        <v>21237</v>
      </c>
      <c r="K10" s="3">
        <f t="shared" si="1"/>
        <v>22.051213951355809</v>
      </c>
      <c r="M10" s="3">
        <f t="shared" si="2"/>
        <v>813.15</v>
      </c>
      <c r="N10" s="3">
        <f t="shared" si="3"/>
        <v>22.38056374767547</v>
      </c>
    </row>
    <row r="11" spans="1:14" x14ac:dyDescent="0.25">
      <c r="A11" s="2">
        <v>6</v>
      </c>
      <c r="C11" s="3">
        <v>968.7</v>
      </c>
      <c r="D11" s="2">
        <v>116609</v>
      </c>
      <c r="E11" s="6">
        <v>16870</v>
      </c>
      <c r="F11" s="3">
        <f t="shared" si="0"/>
        <v>8.9645862038902049</v>
      </c>
      <c r="H11" s="3">
        <v>968.7</v>
      </c>
      <c r="I11" s="2">
        <v>113757</v>
      </c>
      <c r="J11" s="6">
        <v>21237</v>
      </c>
      <c r="K11" s="3">
        <f t="shared" si="1"/>
        <v>8.3014730359147269</v>
      </c>
      <c r="M11" s="3">
        <f t="shared" si="2"/>
        <v>968.7</v>
      </c>
      <c r="N11" s="3">
        <f t="shared" si="3"/>
        <v>8.6330296199024659</v>
      </c>
    </row>
    <row r="12" spans="1:14" x14ac:dyDescent="0.25">
      <c r="A12" s="2">
        <v>7</v>
      </c>
      <c r="C12" s="3">
        <v>986.1</v>
      </c>
      <c r="D12" s="2">
        <v>113097</v>
      </c>
      <c r="E12" s="6">
        <v>16870</v>
      </c>
      <c r="F12" s="3">
        <f t="shared" si="0"/>
        <v>8.6489260634430138</v>
      </c>
      <c r="H12" s="3">
        <v>986.1</v>
      </c>
      <c r="I12" s="2">
        <v>109906</v>
      </c>
      <c r="J12" s="6">
        <v>21237</v>
      </c>
      <c r="K12" s="3">
        <f t="shared" si="1"/>
        <v>7.9559372311016325</v>
      </c>
      <c r="M12" s="3">
        <f t="shared" si="2"/>
        <v>986.1</v>
      </c>
      <c r="N12" s="3">
        <f t="shared" si="3"/>
        <v>8.3024316472723232</v>
      </c>
    </row>
    <row r="13" spans="1:14" x14ac:dyDescent="0.25">
      <c r="A13" s="2">
        <v>8</v>
      </c>
      <c r="C13" s="3">
        <v>1184.4000000000001</v>
      </c>
      <c r="D13" s="2">
        <v>64115</v>
      </c>
      <c r="E13" s="6">
        <v>16870</v>
      </c>
      <c r="F13" s="3">
        <f t="shared" si="0"/>
        <v>4.2464018608848377</v>
      </c>
      <c r="H13" s="3">
        <v>1184.4000000000001</v>
      </c>
      <c r="I13" s="2">
        <v>61436</v>
      </c>
      <c r="J13" s="6">
        <v>21237</v>
      </c>
      <c r="K13" s="3">
        <f t="shared" si="1"/>
        <v>3.6069056914260282</v>
      </c>
      <c r="M13" s="3">
        <f t="shared" si="2"/>
        <v>1184.4000000000001</v>
      </c>
      <c r="N13" s="3">
        <f t="shared" si="3"/>
        <v>3.9266537761554332</v>
      </c>
    </row>
    <row r="14" spans="1:14" x14ac:dyDescent="0.25">
      <c r="C14" s="3"/>
      <c r="E14" s="6"/>
      <c r="F14" s="3"/>
      <c r="H14" s="3"/>
      <c r="J14" s="6"/>
      <c r="K14" s="3"/>
      <c r="M14" s="3"/>
      <c r="N14" s="3"/>
    </row>
    <row r="15" spans="1:14" x14ac:dyDescent="0.25">
      <c r="A15" s="2">
        <v>9</v>
      </c>
      <c r="C15" s="3">
        <v>1240.2</v>
      </c>
      <c r="D15" s="2">
        <v>48835</v>
      </c>
      <c r="E15" s="6">
        <v>16870</v>
      </c>
      <c r="F15" s="3">
        <f t="shared" si="0"/>
        <v>2.8730285846795178</v>
      </c>
      <c r="H15" s="3">
        <v>1240.8</v>
      </c>
      <c r="I15" s="2">
        <v>46187</v>
      </c>
      <c r="J15" s="6">
        <v>21237</v>
      </c>
      <c r="K15" s="3">
        <f t="shared" si="1"/>
        <v>2.2386700415701735</v>
      </c>
      <c r="M15" s="3">
        <f t="shared" si="2"/>
        <v>1240.5</v>
      </c>
      <c r="N15" s="3">
        <f t="shared" si="3"/>
        <v>2.5558493131248454</v>
      </c>
    </row>
    <row r="16" spans="1:14" x14ac:dyDescent="0.25">
      <c r="A16" s="2">
        <v>10</v>
      </c>
      <c r="C16" s="3">
        <v>1326.3</v>
      </c>
      <c r="D16" s="2">
        <v>38089</v>
      </c>
      <c r="E16" s="6">
        <v>16870</v>
      </c>
      <c r="F16" s="3">
        <f t="shared" si="0"/>
        <v>1.9071732688351224</v>
      </c>
      <c r="H16" s="3">
        <v>1326</v>
      </c>
      <c r="I16" s="2">
        <v>35703</v>
      </c>
      <c r="J16" s="6">
        <v>21237</v>
      </c>
      <c r="K16" s="3">
        <f t="shared" si="1"/>
        <v>1.2979799928398448</v>
      </c>
      <c r="M16" s="3">
        <f t="shared" si="2"/>
        <v>1326.15</v>
      </c>
      <c r="N16" s="3">
        <f t="shared" si="3"/>
        <v>1.6025766308374836</v>
      </c>
    </row>
    <row r="17" spans="1:14" x14ac:dyDescent="0.25">
      <c r="A17" s="2">
        <v>11</v>
      </c>
      <c r="C17" s="3">
        <v>1450.5</v>
      </c>
      <c r="D17" s="2">
        <v>138411</v>
      </c>
      <c r="E17" s="6">
        <v>16870</v>
      </c>
      <c r="F17" s="3">
        <f t="shared" si="0"/>
        <v>10.924159775083162</v>
      </c>
      <c r="H17" s="3">
        <v>1450.8</v>
      </c>
      <c r="I17" s="2">
        <v>136350</v>
      </c>
      <c r="J17" s="6">
        <v>21237</v>
      </c>
      <c r="K17" s="3">
        <f t="shared" si="1"/>
        <v>10.328658296403502</v>
      </c>
      <c r="M17" s="3">
        <f t="shared" si="2"/>
        <v>1450.65</v>
      </c>
      <c r="N17" s="3">
        <f t="shared" si="3"/>
        <v>10.626409035743333</v>
      </c>
    </row>
    <row r="18" spans="1:14" x14ac:dyDescent="0.25">
      <c r="A18" s="2">
        <v>12</v>
      </c>
      <c r="C18" s="3">
        <v>1638.9</v>
      </c>
      <c r="D18" s="2">
        <v>25815</v>
      </c>
      <c r="E18" s="6">
        <v>16870</v>
      </c>
      <c r="F18" s="3">
        <f t="shared" si="0"/>
        <v>0.80398062537019521</v>
      </c>
      <c r="H18" s="3">
        <v>1639.2</v>
      </c>
      <c r="I18" s="2">
        <v>24230</v>
      </c>
      <c r="J18" s="6">
        <v>21237</v>
      </c>
      <c r="K18" s="3">
        <f t="shared" si="1"/>
        <v>0.26855067873424965</v>
      </c>
      <c r="M18" s="3">
        <f t="shared" si="2"/>
        <v>1639.0500000000002</v>
      </c>
      <c r="N18" s="3">
        <f t="shared" si="3"/>
        <v>0.53626565205222243</v>
      </c>
    </row>
    <row r="19" spans="1:14" x14ac:dyDescent="0.25">
      <c r="C19" s="3"/>
      <c r="E19" s="6"/>
      <c r="F19" s="3"/>
      <c r="H19" s="3"/>
      <c r="K19" s="3"/>
      <c r="M19" s="3"/>
      <c r="N19" s="3"/>
    </row>
    <row r="20" spans="1:14" x14ac:dyDescent="0.25">
      <c r="A20" s="2">
        <v>13</v>
      </c>
      <c r="C20" s="3">
        <v>1726.5</v>
      </c>
      <c r="D20" s="2">
        <v>71278</v>
      </c>
      <c r="E20" s="6">
        <v>16870</v>
      </c>
      <c r="F20" s="3">
        <f t="shared" si="0"/>
        <v>4.8902155243310874</v>
      </c>
      <c r="H20" s="3">
        <v>1726.5</v>
      </c>
      <c r="I20" s="2">
        <v>69672</v>
      </c>
      <c r="J20" s="2">
        <v>16610</v>
      </c>
      <c r="K20" s="3">
        <f t="shared" si="1"/>
        <v>4.7610544988295205</v>
      </c>
      <c r="M20" s="3">
        <f t="shared" si="2"/>
        <v>1726.5</v>
      </c>
      <c r="N20" s="3">
        <f t="shared" si="3"/>
        <v>4.8256350115803039</v>
      </c>
    </row>
    <row r="21" spans="1:14" x14ac:dyDescent="0.25">
      <c r="A21" s="2">
        <v>14</v>
      </c>
      <c r="C21" s="3">
        <v>2843.7</v>
      </c>
      <c r="D21" s="2">
        <v>249118</v>
      </c>
      <c r="E21" s="2">
        <v>79666</v>
      </c>
      <c r="F21" s="3">
        <f t="shared" si="0"/>
        <v>15.230422015676947</v>
      </c>
      <c r="H21" s="3">
        <v>2843.7</v>
      </c>
      <c r="I21" s="2">
        <v>251499</v>
      </c>
      <c r="J21" s="6">
        <v>76500</v>
      </c>
      <c r="K21" s="3">
        <f t="shared" si="1"/>
        <v>15.702004753696947</v>
      </c>
      <c r="M21" s="3">
        <f t="shared" si="2"/>
        <v>2843.7</v>
      </c>
      <c r="N21" s="3">
        <f t="shared" si="3"/>
        <v>15.466213384686947</v>
      </c>
    </row>
    <row r="22" spans="1:14" x14ac:dyDescent="0.25">
      <c r="A22" s="2">
        <v>15</v>
      </c>
      <c r="C22" s="3">
        <v>2951.7</v>
      </c>
      <c r="D22" s="2">
        <v>1192255</v>
      </c>
      <c r="E22" s="6">
        <v>79666</v>
      </c>
      <c r="F22" s="3">
        <f t="shared" si="0"/>
        <v>100</v>
      </c>
      <c r="H22" s="3">
        <v>2951.7</v>
      </c>
      <c r="I22" s="2">
        <v>1191001</v>
      </c>
      <c r="J22" s="6">
        <v>76500</v>
      </c>
      <c r="K22" s="3">
        <f t="shared" si="1"/>
        <v>100</v>
      </c>
      <c r="M22" s="3">
        <f t="shared" si="2"/>
        <v>2951.7</v>
      </c>
      <c r="N22" s="3">
        <f t="shared" si="3"/>
        <v>100</v>
      </c>
    </row>
    <row r="23" spans="1:14" x14ac:dyDescent="0.25">
      <c r="A23" s="2">
        <v>16</v>
      </c>
      <c r="C23" s="3">
        <v>3000.9</v>
      </c>
      <c r="D23" s="2">
        <v>499916</v>
      </c>
      <c r="E23" s="6">
        <v>79666</v>
      </c>
      <c r="F23" s="3">
        <f t="shared" si="0"/>
        <v>37.772259118146948</v>
      </c>
      <c r="H23" s="3">
        <v>3000.9</v>
      </c>
      <c r="I23" s="2">
        <v>502274</v>
      </c>
      <c r="J23" s="2">
        <v>76500</v>
      </c>
      <c r="K23" s="3">
        <f t="shared" si="1"/>
        <v>38.203106143466897</v>
      </c>
      <c r="M23" s="3">
        <f t="shared" si="2"/>
        <v>3000.9</v>
      </c>
      <c r="N23" s="3">
        <f t="shared" si="3"/>
        <v>37.987682630806923</v>
      </c>
    </row>
  </sheetData>
  <mergeCells count="3">
    <mergeCell ref="C1:F1"/>
    <mergeCell ref="M1:N1"/>
    <mergeCell ref="H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NPS Acrylic block spectra</vt:lpstr>
      <vt:lpstr>MBARI Acrylic spectra 2015</vt:lpstr>
      <vt:lpstr>MBARI Acrylic spectra 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2020-01-11T00:10:05Z</dcterms:modified>
</cp:coreProperties>
</file>