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1411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78" i="1" l="1"/>
  <c r="J77" i="1"/>
  <c r="J42" i="1"/>
  <c r="J43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4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8" i="1"/>
  <c r="J75" i="1" l="1"/>
  <c r="J76" i="1" s="1"/>
</calcChain>
</file>

<file path=xl/sharedStrings.xml><?xml version="1.0" encoding="utf-8"?>
<sst xmlns="http://schemas.openxmlformats.org/spreadsheetml/2006/main" count="477" uniqueCount="393">
  <si>
    <t>Capture CIS Standard Bill Of Materials - Standard Report</t>
  </si>
  <si>
    <t>Report Created on Thursday Feb 06 07:15:48 2014</t>
  </si>
  <si>
    <t>Title = swFOCE Sensor Node Board</t>
  </si>
  <si>
    <t>Engineer = Chad Kecy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</si>
  <si>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</si>
  <si>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</si>
  <si>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</si>
  <si>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</si>
  <si>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</si>
  <si>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</si>
  <si>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</si>
  <si>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1000pF</t>
  </si>
  <si>
    <t>PME295RB4100MR30</t>
  </si>
  <si>
    <t>CAP FILM 1000PF 480VAC RADIAL</t>
  </si>
  <si>
    <t>C1 C2 C15 C16</t>
  </si>
  <si>
    <t>Kemet</t>
  </si>
  <si>
    <t>399-7504-ND</t>
  </si>
  <si>
    <t>1.0uF</t>
  </si>
  <si>
    <t>CKG57KX7R2A105M</t>
  </si>
  <si>
    <t>CAP CER 1UF 100V 20% X7R SMD</t>
  </si>
  <si>
    <t>C3 C13</t>
  </si>
  <si>
    <t>TDK Corporation</t>
  </si>
  <si>
    <t>445-4102-1-ND</t>
  </si>
  <si>
    <t>22uF</t>
  </si>
  <si>
    <t>597D226X9063F2T</t>
  </si>
  <si>
    <t>CAP TANT 22UF 63V 10% 2924</t>
  </si>
  <si>
    <t>C4 C5</t>
  </si>
  <si>
    <t>Vishay Sprague</t>
  </si>
  <si>
    <t>718-1407-1-ND</t>
  </si>
  <si>
    <t>100uF</t>
  </si>
  <si>
    <t>EEV-FK2A101M</t>
  </si>
  <si>
    <t>CAP ALUM 100UF 100V 20% SMD</t>
  </si>
  <si>
    <t>C6</t>
  </si>
  <si>
    <t>Panasonic Electronic Components</t>
  </si>
  <si>
    <t>PCE3504CT-ND</t>
  </si>
  <si>
    <t>0.1uF</t>
  </si>
  <si>
    <t>C1206F104K3RACTU</t>
  </si>
  <si>
    <t>CAP CER .1UF 25V X7R 1206 FO</t>
  </si>
  <si>
    <t>C7 C18 C21 C22 C23 C24 C26 C28 C30 C32 C33 C34 C35 C37 C40 C41 C42 C45 C46 C47 C48 C53 C54 C55 C58 C59 C61 C63 C64</t>
  </si>
  <si>
    <t>399-5615-1-ND</t>
  </si>
  <si>
    <t>CKG32KX7R1H105M335AH</t>
  </si>
  <si>
    <t>CAP CER 1UF 50V 20% X7R SMD</t>
  </si>
  <si>
    <t>C8</t>
  </si>
  <si>
    <t>445-5183-1-ND</t>
  </si>
  <si>
    <t>10uF</t>
  </si>
  <si>
    <t>T521X106M063ATE050</t>
  </si>
  <si>
    <t>CAP TANT 10UF 63V 20% 2917</t>
  </si>
  <si>
    <t>C9 C10</t>
  </si>
  <si>
    <t>399-10461-1-ND</t>
  </si>
  <si>
    <t>TPME226K050R0075</t>
  </si>
  <si>
    <t>CAP TANT 22UF 50V 10% 2917</t>
  </si>
  <si>
    <t>C11 C12</t>
  </si>
  <si>
    <t>AVX Corporation</t>
  </si>
  <si>
    <t>478-7992-1-ND</t>
  </si>
  <si>
    <t>0.033uF</t>
  </si>
  <si>
    <t>CC1206KRX7R9BB333</t>
  </si>
  <si>
    <t>CAP CER 0.033UF 50V 10% X7R 1206</t>
  </si>
  <si>
    <t>C14 C17 C25 C27 C29 C31</t>
  </si>
  <si>
    <t>Yageo</t>
  </si>
  <si>
    <t>311-1177-1-ND</t>
  </si>
  <si>
    <t>47uF</t>
  </si>
  <si>
    <t>EEU-EB1J470S</t>
  </si>
  <si>
    <t>CAP ALUM 47UF 63V 20% RADIAL</t>
  </si>
  <si>
    <t>C19</t>
  </si>
  <si>
    <t>P13472-ND</t>
  </si>
  <si>
    <t>33uF</t>
  </si>
  <si>
    <t>TPSC336K010R0150</t>
  </si>
  <si>
    <t>CAP TANT 33UF 10V 10% 2312</t>
  </si>
  <si>
    <t>C20</t>
  </si>
  <si>
    <t>478-3319-1-ND</t>
  </si>
  <si>
    <t>TPSD106K035R0125</t>
  </si>
  <si>
    <t>CAP TANT LOESR 10UF 35V 10% SMD</t>
  </si>
  <si>
    <t>C36 C62</t>
  </si>
  <si>
    <t>AVX Corp</t>
  </si>
  <si>
    <t>478-3337-1-ND</t>
  </si>
  <si>
    <t>15pF</t>
  </si>
  <si>
    <t>C0805C150J5GACTU</t>
  </si>
  <si>
    <t>CAP CERAMIC 15PF 50V NP0 0805</t>
  </si>
  <si>
    <t>C38 C39</t>
  </si>
  <si>
    <t>399-1111-1-ND</t>
  </si>
  <si>
    <t>TAJA104K035RNJ</t>
  </si>
  <si>
    <t>CAP TANTALUM .10UF 35V 10% SMD</t>
  </si>
  <si>
    <t>C43 C44 C51 C52 C56 C57 C65 C66</t>
  </si>
  <si>
    <t>478-2368-1-ND</t>
  </si>
  <si>
    <t>4.7uF</t>
  </si>
  <si>
    <t>593D475X9050D2TE3</t>
  </si>
  <si>
    <t>CAP TANT 4.7UF 50V 10% 2917</t>
  </si>
  <si>
    <t>C49</t>
  </si>
  <si>
    <t>718-1107-1-ND</t>
  </si>
  <si>
    <t>C3216X7R2A105K</t>
  </si>
  <si>
    <t>CAP CER 1.0UF 100V X7R 1206</t>
  </si>
  <si>
    <t>C50</t>
  </si>
  <si>
    <t>445-4467-1-ND</t>
  </si>
  <si>
    <t>C1206C105K3RAC</t>
  </si>
  <si>
    <t>CAP, CER, 1.0uF, 25V, 10%, X7R, 1206</t>
  </si>
  <si>
    <t>C60</t>
  </si>
  <si>
    <t>399-1255-1-ND</t>
  </si>
  <si>
    <t>B360A-13-F</t>
  </si>
  <si>
    <t>DIODE SCHOTTKY 60V 3A SMA</t>
  </si>
  <si>
    <t>D1</t>
  </si>
  <si>
    <t>Diodes Inc</t>
  </si>
  <si>
    <t>B360A-FDICT-ND</t>
  </si>
  <si>
    <t>LTST-C150GKT</t>
  </si>
  <si>
    <t>LED GREEN CLEAR 1206 SMD</t>
  </si>
  <si>
    <t>D2</t>
  </si>
  <si>
    <t>Lite-On Inc</t>
  </si>
  <si>
    <t>160-1169-1-ND</t>
  </si>
  <si>
    <t>BZX384-C3V3,115</t>
  </si>
  <si>
    <t>DIODE ZENER 3.3V 300MW SOD323</t>
  </si>
  <si>
    <t>D3 D5 D7 D9 D11 D13 D16 D18</t>
  </si>
  <si>
    <t>NXP Semiconductors</t>
  </si>
  <si>
    <t>568-6284-1-ND</t>
  </si>
  <si>
    <t>DB2J31700L</t>
  </si>
  <si>
    <t>DIODE 30V 1A SMINI2</t>
  </si>
  <si>
    <t>D4 D6 D8 D10 D12 D14 D15 D17</t>
  </si>
  <si>
    <t>DB2J31700LCT-ND</t>
  </si>
  <si>
    <t>WP710A10SEC/J4</t>
  </si>
  <si>
    <t>3MM ORANGE LED ROUND</t>
  </si>
  <si>
    <t>D19</t>
  </si>
  <si>
    <t>Kingbright Company LLC</t>
  </si>
  <si>
    <t>754-1562-ND</t>
  </si>
  <si>
    <t>0154.125DR</t>
  </si>
  <si>
    <t>FUSEBLOCK W/.125A FUSE SMD FST</t>
  </si>
  <si>
    <t>F1</t>
  </si>
  <si>
    <t>Littelfuse Inc</t>
  </si>
  <si>
    <t>F3149CT-ND</t>
  </si>
  <si>
    <t>1881558</t>
  </si>
  <si>
    <t>CONN TERM BLK HDR 2.5MM 2POS</t>
  </si>
  <si>
    <t>J1 J2 J3 J4</t>
  </si>
  <si>
    <t>Phoenix Contact</t>
  </si>
  <si>
    <t>277-1452-ND</t>
  </si>
  <si>
    <t>1803426</t>
  </si>
  <si>
    <t>CONN HEADER VERT 2POS 3.81MM</t>
  </si>
  <si>
    <t>J5</t>
  </si>
  <si>
    <t>277-1221-ND</t>
  </si>
  <si>
    <t>87831-0620</t>
  </si>
  <si>
    <t>CONN HEADER 6POS 2MM VERT GOLD</t>
  </si>
  <si>
    <t>J6</t>
  </si>
  <si>
    <t>Molex Connector Corporation</t>
  </si>
  <si>
    <t>WM18558-ND</t>
  </si>
  <si>
    <t>70543-0001</t>
  </si>
  <si>
    <t>CONN HEADER 2POS .100 VERT GOLD</t>
  </si>
  <si>
    <t>J7 J8 J9 J10</t>
  </si>
  <si>
    <t>Molex Inc</t>
  </si>
  <si>
    <t>WM4800-ND</t>
  </si>
  <si>
    <t>87224-2</t>
  </si>
  <si>
    <t>CONN HEADER VERT .100 2POS 15AU</t>
  </si>
  <si>
    <t>JP1</t>
  </si>
  <si>
    <t>Tyco Electronics</t>
  </si>
  <si>
    <t>A26543-ND</t>
  </si>
  <si>
    <t>TX2-LT-3V-TH</t>
  </si>
  <si>
    <t>RELAY GENERAL PURPOSE DPDT 2A 3V</t>
  </si>
  <si>
    <t>K1 K2 K3</t>
  </si>
  <si>
    <t>Panasonic</t>
  </si>
  <si>
    <t>255-2856-ND</t>
  </si>
  <si>
    <t>DK2a-L2-3V</t>
  </si>
  <si>
    <t>General Purpose / Industrial Relays 2 Form A, 3VDC 2 Form A 10A 250VAC</t>
  </si>
  <si>
    <t>K4</t>
  </si>
  <si>
    <t>Panasonic Electric Works</t>
  </si>
  <si>
    <t/>
  </si>
  <si>
    <t>22uH</t>
  </si>
  <si>
    <t>NR10050T220M</t>
  </si>
  <si>
    <t>INDUCTOR 22UH 2.6A 20% SMD</t>
  </si>
  <si>
    <t>L1 L4</t>
  </si>
  <si>
    <t>Taiyo Yuden</t>
  </si>
  <si>
    <t>587-1699-1-ND</t>
  </si>
  <si>
    <t>15uH</t>
  </si>
  <si>
    <t>7447709150</t>
  </si>
  <si>
    <t>INDUCTOR POWER 15UH 6.5A SMD</t>
  </si>
  <si>
    <t>L2</t>
  </si>
  <si>
    <t>Wurth Electronics Inc</t>
  </si>
  <si>
    <t>732-1242-1-ND</t>
  </si>
  <si>
    <t>1mH</t>
  </si>
  <si>
    <t>CM6460R-105</t>
  </si>
  <si>
    <t>CHOKE COMMON MODE 1000.0UH SMD</t>
  </si>
  <si>
    <t>L3</t>
  </si>
  <si>
    <t>API Delevan Inc</t>
  </si>
  <si>
    <t>DN4731-ND</t>
  </si>
  <si>
    <t>68uH</t>
  </si>
  <si>
    <t>B82464G4683M</t>
  </si>
  <si>
    <t>INDUCTOR POWER 68UH 1.3A SMD</t>
  </si>
  <si>
    <t>L5</t>
  </si>
  <si>
    <t>EPCOS Inc</t>
  </si>
  <si>
    <t>495-1809-1-ND</t>
  </si>
  <si>
    <t>VHB75W-Q48-S24</t>
  </si>
  <si>
    <t>CONVERTER DC/DC 75W 24V 3.12A</t>
  </si>
  <si>
    <t>MOD1</t>
  </si>
  <si>
    <t>CUI Inc</t>
  </si>
  <si>
    <t>102-2256-ND</t>
  </si>
  <si>
    <t>VYB15W-Q24-S3</t>
  </si>
  <si>
    <t>CONVERTER DC/DC 15W 3.3V</t>
  </si>
  <si>
    <t>MOD2</t>
  </si>
  <si>
    <t>102-2319-ND</t>
  </si>
  <si>
    <t>0.05</t>
  </si>
  <si>
    <t>CSRN2512FK50L0</t>
  </si>
  <si>
    <t>RES .05 OHM 2W 1% 2512 SMD</t>
  </si>
  <si>
    <t>R1 R29</t>
  </si>
  <si>
    <t>Stackpole Electronics Inc</t>
  </si>
  <si>
    <t>CSRN2512FK50L0CT-ND</t>
  </si>
  <si>
    <t>TBD</t>
  </si>
  <si>
    <t>TBD_R1206</t>
  </si>
  <si>
    <t>TO BE DETERMINED, HEIGHT 0.6mm</t>
  </si>
  <si>
    <t>R2 R6 R33 R44 R45 R46 R47 R51 R54</t>
  </si>
  <si>
    <t>158.0K</t>
  </si>
  <si>
    <t>CRCW1206158KFKEA</t>
  </si>
  <si>
    <t>R3</t>
  </si>
  <si>
    <t>Vishay</t>
  </si>
  <si>
    <t>5k</t>
  </si>
  <si>
    <t>ALSR015K000JE12</t>
  </si>
  <si>
    <t>RES 5.0K OHM 5% WW AXIAL</t>
  </si>
  <si>
    <t>R4</t>
  </si>
  <si>
    <t>Vishay Dale</t>
  </si>
  <si>
    <t>ALSR1J-5.0K-ND</t>
  </si>
  <si>
    <t>1M</t>
  </si>
  <si>
    <t>3299Y-1-105LF</t>
  </si>
  <si>
    <t>TRIMMER 1M OHM 0.5W PC PIN</t>
  </si>
  <si>
    <t>R5</t>
  </si>
  <si>
    <t>Bourns Inc.</t>
  </si>
  <si>
    <t>3299Y-105LF-ND</t>
  </si>
  <si>
    <t>475</t>
  </si>
  <si>
    <t>CRCW1206475RFKEA</t>
  </si>
  <si>
    <t>R7 R10 R18 R23 R28 R32</t>
  </si>
  <si>
    <t>541-475FTR-ND</t>
  </si>
  <si>
    <t>10.0K</t>
  </si>
  <si>
    <t>CRCW120610K0FKEA</t>
  </si>
  <si>
    <t>R8 R9 R14 R16 R17 R19 R21 R22 R24 R26 R27 R30 R31 R35 R36 R38 R39 R40 R41 R42</t>
  </si>
  <si>
    <t>23.7K</t>
  </si>
  <si>
    <t>CRCW120623K7FKEA</t>
  </si>
  <si>
    <t>R11 R34</t>
  </si>
  <si>
    <t>0</t>
  </si>
  <si>
    <t>CRCW12060000Z0EA</t>
  </si>
  <si>
    <t>RES 0.0 OHM 1/4W 1206 SMD</t>
  </si>
  <si>
    <t>R12 R43</t>
  </si>
  <si>
    <t>Vishay/Dale</t>
  </si>
  <si>
    <t>541-0.0ECT-ND</t>
  </si>
  <si>
    <t>120</t>
  </si>
  <si>
    <t>CRCW1206120RJNEA</t>
  </si>
  <si>
    <t>R13</t>
  </si>
  <si>
    <t>0.15</t>
  </si>
  <si>
    <t>CSRN2010FKR150</t>
  </si>
  <si>
    <t>RES .15OHM 1W 1% 2010 SMD</t>
  </si>
  <si>
    <t>R15 R20 R25</t>
  </si>
  <si>
    <t>CSRN2010FKR150CT-ND</t>
  </si>
  <si>
    <t>39</t>
  </si>
  <si>
    <t>CRCW120639R0JNEA</t>
  </si>
  <si>
    <t>R37</t>
  </si>
  <si>
    <t>541-39ETR-ND</t>
  </si>
  <si>
    <t>31.6K</t>
  </si>
  <si>
    <t>CRCW120631K6FKEA</t>
  </si>
  <si>
    <t>R48 R52</t>
  </si>
  <si>
    <t>316</t>
  </si>
  <si>
    <t>CRCW1206316RFKEA</t>
  </si>
  <si>
    <t>R49</t>
  </si>
  <si>
    <t>16.5K</t>
  </si>
  <si>
    <t>CRCW120616K5FKEA</t>
  </si>
  <si>
    <t>R50 R53</t>
  </si>
  <si>
    <t>33k</t>
  </si>
  <si>
    <t>4816P-T01-333LF</t>
  </si>
  <si>
    <t>RES ARRAY 33K OHM 8 RES 16SOIC</t>
  </si>
  <si>
    <t>RN1</t>
  </si>
  <si>
    <t>4816P-T01-333LF-ND</t>
  </si>
  <si>
    <t>#4 SCREW TERMINAL</t>
  </si>
  <si>
    <t>MNT4_WASHER</t>
  </si>
  <si>
    <t>#4 SCREW TERMINAL W/ WASHER</t>
  </si>
  <si>
    <t>ST1 ST2 ST3 ST4</t>
  </si>
  <si>
    <t>TDA08H0SB1</t>
  </si>
  <si>
    <t>SWITCH DIP 8POS HALF PITCH SMD</t>
  </si>
  <si>
    <t>SW1</t>
  </si>
  <si>
    <t>C&amp;K</t>
  </si>
  <si>
    <t>CKN9067-ND</t>
  </si>
  <si>
    <t>AD8603AUJZ</t>
  </si>
  <si>
    <t>AD8603AUJZ-REEL7</t>
  </si>
  <si>
    <t>IC OPAMP GP R-R CMOS TSOT23-5</t>
  </si>
  <si>
    <t>U10 U13 U16 U1 U24 U3 U7</t>
  </si>
  <si>
    <t>Analog Devices</t>
  </si>
  <si>
    <t>AD8603AUJZREEL7CT-ND</t>
  </si>
  <si>
    <t>LT1787HVIS8#PBF</t>
  </si>
  <si>
    <t>IC AMP PREC CURR SENSE HV 8-SOIC</t>
  </si>
  <si>
    <t>U2 U12 U6 U9 U15</t>
  </si>
  <si>
    <t>Linear Technology</t>
  </si>
  <si>
    <t>LT1787HVIS8#PBF-ND</t>
  </si>
  <si>
    <t>QS6K21TR</t>
  </si>
  <si>
    <t>MOSFET N-CH 45V 1A TSMT6</t>
  </si>
  <si>
    <t>U8 U11 U5</t>
  </si>
  <si>
    <t>Rohm</t>
  </si>
  <si>
    <t>QS6K21TRCT-ND</t>
  </si>
  <si>
    <t>MAX5033AASA+</t>
  </si>
  <si>
    <t>IC BUCK 3.3V 0.5A 8SOIC</t>
  </si>
  <si>
    <t>U4</t>
  </si>
  <si>
    <t>Maxim IC</t>
  </si>
  <si>
    <t>MAX5033AASA+-ND</t>
  </si>
  <si>
    <t>STS4DPF30L</t>
  </si>
  <si>
    <t>MOSFET 2P-CH 30V 4A 8-SOIC</t>
  </si>
  <si>
    <t>U14</t>
  </si>
  <si>
    <t>STMicroelectronics</t>
  </si>
  <si>
    <t>497-3228-1-ND</t>
  </si>
  <si>
    <t>LDA100STR</t>
  </si>
  <si>
    <t>OPTOCOUPLER SGL TRANS-OUT 6-SMD</t>
  </si>
  <si>
    <t>U17</t>
  </si>
  <si>
    <t>IXYS</t>
  </si>
  <si>
    <t>CLA255CT-ND</t>
  </si>
  <si>
    <t>PIC24FJ256GA106-I/PT</t>
  </si>
  <si>
    <t>PIC24FJ256GA106-I_PT</t>
  </si>
  <si>
    <t>IC PIC MCU FLASH 256K 64TQFP</t>
  </si>
  <si>
    <t>U18</t>
  </si>
  <si>
    <t>Microchip Technology</t>
  </si>
  <si>
    <t>PIC24FJ256GA106-I/PT-ND</t>
  </si>
  <si>
    <t>MAX3226E</t>
  </si>
  <si>
    <t>MAX3226ECUE+</t>
  </si>
  <si>
    <t>IC TXRX RS232 250KBPS SD 16TSSOP</t>
  </si>
  <si>
    <t>U19 U21 U23 U26</t>
  </si>
  <si>
    <t>MAX3226ECUE+-ND</t>
  </si>
  <si>
    <t>ADS8344NB</t>
  </si>
  <si>
    <t>IC 16-BIT 8-CH A/D CONV 20-SSOP</t>
  </si>
  <si>
    <t>U20</t>
  </si>
  <si>
    <t>ADS8344NB-ND</t>
  </si>
  <si>
    <t>AD1583ARTZ-REEL7</t>
  </si>
  <si>
    <t>IC VREF SERIES PREC 3V SOT-23-3</t>
  </si>
  <si>
    <t>U22</t>
  </si>
  <si>
    <t>AD1583ARTZ-REEL7CT-ND</t>
  </si>
  <si>
    <t>LT1790BCS6-1.25#TRMPBF</t>
  </si>
  <si>
    <t>IC VREF SERIES 1.25V SOT-23-6</t>
  </si>
  <si>
    <t>U25</t>
  </si>
  <si>
    <t>LT1790BCS6-1.25#TRMPBFCT-ND</t>
  </si>
  <si>
    <t>3.6864MHz</t>
  </si>
  <si>
    <t>ECS-36-20-5PXDU-TR</t>
  </si>
  <si>
    <t>CRYSTAL 3.6864 MHZ 20PF SMD</t>
  </si>
  <si>
    <t>Y1</t>
  </si>
  <si>
    <t>ECS Inc</t>
  </si>
  <si>
    <t>XC1523CT-ND</t>
  </si>
  <si>
    <t>$ 1.57</t>
  </si>
  <si>
    <t>$ 5.13</t>
  </si>
  <si>
    <t>$ 13.64</t>
  </si>
  <si>
    <t>$ 2.3</t>
  </si>
  <si>
    <t>$ 0.37</t>
  </si>
  <si>
    <t>$ 3.6</t>
  </si>
  <si>
    <t>$ 8.09</t>
  </si>
  <si>
    <t>$ 12.4</t>
  </si>
  <si>
    <t>$ 0.14</t>
  </si>
  <si>
    <t>$ 0.47</t>
  </si>
  <si>
    <t>$ 2.39</t>
  </si>
  <si>
    <t>$ 2.95</t>
  </si>
  <si>
    <t>$ 0.12</t>
  </si>
  <si>
    <t>$ 1.13</t>
  </si>
  <si>
    <t>$ 2.16</t>
  </si>
  <si>
    <t>$ 0.49</t>
  </si>
  <si>
    <t>$ 0.19</t>
  </si>
  <si>
    <t>$ 0.46</t>
  </si>
  <si>
    <t>$ 0.34</t>
  </si>
  <si>
    <t>$ 0.27</t>
  </si>
  <si>
    <t>$ 0.56</t>
  </si>
  <si>
    <t>$ 0.7</t>
  </si>
  <si>
    <t>$ 2.94</t>
  </si>
  <si>
    <t>$ 0.83</t>
  </si>
  <si>
    <t>$ 0.71</t>
  </si>
  <si>
    <t>$ 0.88</t>
  </si>
  <si>
    <t>$ 5.54</t>
  </si>
  <si>
    <t>$ 0.94</t>
  </si>
  <si>
    <t>$ 4.42</t>
  </si>
  <si>
    <t>$ 10.92</t>
  </si>
  <si>
    <t>$ 2.12</t>
  </si>
  <si>
    <t>$ 94.14</t>
  </si>
  <si>
    <t>$ 31.44</t>
  </si>
  <si>
    <t>$ 0.86</t>
  </si>
  <si>
    <t>$ 1.86</t>
  </si>
  <si>
    <t>$ 2.6</t>
  </si>
  <si>
    <t>$ 0.094</t>
  </si>
  <si>
    <t>$ 0.78</t>
  </si>
  <si>
    <t>$ 1.09</t>
  </si>
  <si>
    <t>$ 2.8</t>
  </si>
  <si>
    <t>$ 1.69</t>
  </si>
  <si>
    <t>$ 7.29</t>
  </si>
  <si>
    <t>$ 0.67</t>
  </si>
  <si>
    <t>$ 11.91</t>
  </si>
  <si>
    <t>$ 1.59</t>
  </si>
  <si>
    <t>$ 1.31</t>
  </si>
  <si>
    <t>$ 6.22</t>
  </si>
  <si>
    <t>$ 3.36</t>
  </si>
  <si>
    <t>$ 20.88</t>
  </si>
  <si>
    <t>$ 1.55</t>
  </si>
  <si>
    <t>$ 3.18</t>
  </si>
  <si>
    <t>$ 1.46</t>
  </si>
  <si>
    <t>16.68</t>
  </si>
  <si>
    <t>.102</t>
  </si>
  <si>
    <t>.094</t>
  </si>
  <si>
    <t>cost per board</t>
  </si>
  <si>
    <t>SUM</t>
  </si>
  <si>
    <t>Digikey Cost</t>
  </si>
  <si>
    <t xml:space="preserve"> Digikey PN</t>
  </si>
  <si>
    <t>20x</t>
  </si>
  <si>
    <t>Doc = 10021014rB</t>
  </si>
  <si>
    <t>tax (7.75%)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</si>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</sst>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="70" zoomScaleNormal="70" workbookViewId="0">
      <selection activeCell="F86" sqref="F86"/>
    </sheetView>
  </sheetViews>
  <sheetFormatPr defaultRowHeight="15" x14ac:dyDescent="0.25"/>
  <cols>
    <col min="1" max="1" width="12.85546875" style="2" bestFit="1" customWidth="1"/>
    <col min="2" max="2" width="8.7109375" style="2" customWidth="1"/>
    <col min="3" max="4" width="28.85546875" style="2" bestFit="1" customWidth="1"/>
    <col min="5" max="5" width="72" style="2" bestFit="1" customWidth="1"/>
    <col min="6" max="6" width="62" style="2" customWidth="1"/>
    <col min="7" max="7" width="36.140625" style="2" customWidth="1"/>
    <col min="8" max="8" width="35.7109375" style="2" bestFit="1" customWidth="1"/>
    <col min="9" max="9" width="15.28515625" style="2" customWidth="1"/>
    <col min="10" max="10" width="14.85546875" style="2" bestFit="1" customWidth="1"/>
    <col min="11" max="11" width="22.140625" style="2" customWidth="1"/>
    <col min="12" max="16384" width="9.140625" style="2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390</v>
      </c>
    </row>
    <row r="5" spans="1:10" x14ac:dyDescent="0.25">
      <c r="A5" s="1" t="s">
        <v>3</v>
      </c>
    </row>
    <row r="7" spans="1:10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3" t="s">
        <v>9</v>
      </c>
      <c r="G7" s="1" t="s">
        <v>10</v>
      </c>
      <c r="H7" s="1" t="s">
        <v>388</v>
      </c>
      <c r="I7" s="1" t="s">
        <v>387</v>
      </c>
      <c r="J7" s="1" t="s">
        <v>385</v>
      </c>
    </row>
    <row r="8" spans="1:10" x14ac:dyDescent="0.25">
      <c r="A8" s="1">
        <v>1</v>
      </c>
      <c r="B8" s="1">
        <v>4</v>
      </c>
      <c r="C8" s="4" t="s">
        <v>11</v>
      </c>
      <c r="D8" s="4" t="s">
        <v>12</v>
      </c>
      <c r="E8" s="4" t="s">
        <v>13</v>
      </c>
      <c r="F8" s="5" t="s">
        <v>14</v>
      </c>
      <c r="G8" s="4" t="s">
        <v>15</v>
      </c>
      <c r="H8" s="4" t="s">
        <v>16</v>
      </c>
      <c r="I8" s="6" t="s">
        <v>330</v>
      </c>
      <c r="J8" s="6">
        <f>(B8*I8)</f>
        <v>6.28</v>
      </c>
    </row>
    <row r="9" spans="1:10" x14ac:dyDescent="0.25">
      <c r="A9" s="1">
        <v>2</v>
      </c>
      <c r="B9" s="1">
        <v>2</v>
      </c>
      <c r="C9" s="4" t="s">
        <v>17</v>
      </c>
      <c r="D9" s="4" t="s">
        <v>18</v>
      </c>
      <c r="E9" s="4" t="s">
        <v>19</v>
      </c>
      <c r="F9" s="5" t="s">
        <v>20</v>
      </c>
      <c r="G9" s="4" t="s">
        <v>21</v>
      </c>
      <c r="H9" s="4" t="s">
        <v>22</v>
      </c>
      <c r="I9" s="6" t="s">
        <v>331</v>
      </c>
      <c r="J9" s="6">
        <f t="shared" ref="J9:J72" si="0">(B9*I9)</f>
        <v>10.26</v>
      </c>
    </row>
    <row r="10" spans="1:10" x14ac:dyDescent="0.25">
      <c r="A10" s="1">
        <v>3</v>
      </c>
      <c r="B10" s="1">
        <v>2</v>
      </c>
      <c r="C10" s="4" t="s">
        <v>23</v>
      </c>
      <c r="D10" s="4" t="s">
        <v>24</v>
      </c>
      <c r="E10" s="4" t="s">
        <v>25</v>
      </c>
      <c r="F10" s="5" t="s">
        <v>26</v>
      </c>
      <c r="G10" s="4" t="s">
        <v>27</v>
      </c>
      <c r="H10" s="4" t="s">
        <v>28</v>
      </c>
      <c r="I10" s="6" t="s">
        <v>332</v>
      </c>
      <c r="J10" s="6">
        <f t="shared" si="0"/>
        <v>27.28</v>
      </c>
    </row>
    <row r="11" spans="1:10" x14ac:dyDescent="0.25">
      <c r="A11" s="1">
        <v>4</v>
      </c>
      <c r="B11" s="1">
        <v>1</v>
      </c>
      <c r="C11" s="4" t="s">
        <v>29</v>
      </c>
      <c r="D11" s="4" t="s">
        <v>30</v>
      </c>
      <c r="E11" s="4" t="s">
        <v>31</v>
      </c>
      <c r="F11" s="5" t="s">
        <v>32</v>
      </c>
      <c r="G11" s="4" t="s">
        <v>33</v>
      </c>
      <c r="H11" s="4" t="s">
        <v>34</v>
      </c>
      <c r="I11" s="6" t="s">
        <v>333</v>
      </c>
      <c r="J11" s="6">
        <f t="shared" si="0"/>
        <v>2.2999999999999998</v>
      </c>
    </row>
    <row r="12" spans="1:10" ht="30" x14ac:dyDescent="0.25">
      <c r="A12" s="1">
        <v>5</v>
      </c>
      <c r="B12" s="1">
        <v>29</v>
      </c>
      <c r="C12" s="4" t="s">
        <v>35</v>
      </c>
      <c r="D12" s="4" t="s">
        <v>36</v>
      </c>
      <c r="E12" s="4" t="s">
        <v>37</v>
      </c>
      <c r="F12" s="5" t="s">
        <v>38</v>
      </c>
      <c r="G12" s="4" t="s">
        <v>15</v>
      </c>
      <c r="H12" s="4" t="s">
        <v>39</v>
      </c>
      <c r="I12" s="6" t="s">
        <v>334</v>
      </c>
      <c r="J12" s="6">
        <f t="shared" si="0"/>
        <v>10.73</v>
      </c>
    </row>
    <row r="13" spans="1:10" x14ac:dyDescent="0.25">
      <c r="A13" s="1">
        <v>6</v>
      </c>
      <c r="B13" s="1">
        <v>1</v>
      </c>
      <c r="C13" s="4" t="s">
        <v>17</v>
      </c>
      <c r="D13" s="4" t="s">
        <v>40</v>
      </c>
      <c r="E13" s="4" t="s">
        <v>41</v>
      </c>
      <c r="F13" s="5" t="s">
        <v>42</v>
      </c>
      <c r="G13" s="4" t="s">
        <v>21</v>
      </c>
      <c r="H13" s="4" t="s">
        <v>43</v>
      </c>
      <c r="I13" s="6" t="s">
        <v>335</v>
      </c>
      <c r="J13" s="6">
        <f t="shared" si="0"/>
        <v>3.6</v>
      </c>
    </row>
    <row r="14" spans="1:10" x14ac:dyDescent="0.25">
      <c r="A14" s="1">
        <v>7</v>
      </c>
      <c r="B14" s="1">
        <v>2</v>
      </c>
      <c r="C14" s="4" t="s">
        <v>44</v>
      </c>
      <c r="D14" s="4" t="s">
        <v>45</v>
      </c>
      <c r="E14" s="4" t="s">
        <v>46</v>
      </c>
      <c r="F14" s="5" t="s">
        <v>47</v>
      </c>
      <c r="G14" s="4" t="s">
        <v>15</v>
      </c>
      <c r="H14" s="4" t="s">
        <v>48</v>
      </c>
      <c r="I14" s="6" t="s">
        <v>336</v>
      </c>
      <c r="J14" s="6">
        <f t="shared" si="0"/>
        <v>16.18</v>
      </c>
    </row>
    <row r="15" spans="1:10" x14ac:dyDescent="0.25">
      <c r="A15" s="1">
        <v>8</v>
      </c>
      <c r="B15" s="1">
        <v>2</v>
      </c>
      <c r="C15" s="4" t="s">
        <v>23</v>
      </c>
      <c r="D15" s="4" t="s">
        <v>49</v>
      </c>
      <c r="E15" s="4" t="s">
        <v>50</v>
      </c>
      <c r="F15" s="5" t="s">
        <v>51</v>
      </c>
      <c r="G15" s="4" t="s">
        <v>52</v>
      </c>
      <c r="H15" s="4" t="s">
        <v>53</v>
      </c>
      <c r="I15" s="6" t="s">
        <v>337</v>
      </c>
      <c r="J15" s="6">
        <f t="shared" si="0"/>
        <v>24.8</v>
      </c>
    </row>
    <row r="16" spans="1:10" x14ac:dyDescent="0.25">
      <c r="A16" s="1">
        <v>9</v>
      </c>
      <c r="B16" s="1">
        <v>6</v>
      </c>
      <c r="C16" s="4" t="s">
        <v>54</v>
      </c>
      <c r="D16" s="4" t="s">
        <v>55</v>
      </c>
      <c r="E16" s="4" t="s">
        <v>56</v>
      </c>
      <c r="F16" s="5" t="s">
        <v>57</v>
      </c>
      <c r="G16" s="4" t="s">
        <v>58</v>
      </c>
      <c r="H16" s="4" t="s">
        <v>59</v>
      </c>
      <c r="I16" s="6" t="s">
        <v>338</v>
      </c>
      <c r="J16" s="6">
        <f t="shared" si="0"/>
        <v>0.84000000000000008</v>
      </c>
    </row>
    <row r="17" spans="1:10" x14ac:dyDescent="0.25">
      <c r="A17" s="1">
        <v>10</v>
      </c>
      <c r="B17" s="1">
        <v>1</v>
      </c>
      <c r="C17" s="4" t="s">
        <v>60</v>
      </c>
      <c r="D17" s="4" t="s">
        <v>61</v>
      </c>
      <c r="E17" s="4" t="s">
        <v>62</v>
      </c>
      <c r="F17" s="5" t="s">
        <v>63</v>
      </c>
      <c r="G17" s="4" t="s">
        <v>33</v>
      </c>
      <c r="H17" s="4" t="s">
        <v>64</v>
      </c>
      <c r="I17" s="6" t="s">
        <v>339</v>
      </c>
      <c r="J17" s="6">
        <f t="shared" si="0"/>
        <v>0.47</v>
      </c>
    </row>
    <row r="18" spans="1:10" x14ac:dyDescent="0.25">
      <c r="A18" s="1">
        <v>11</v>
      </c>
      <c r="B18" s="1">
        <v>1</v>
      </c>
      <c r="C18" s="4" t="s">
        <v>65</v>
      </c>
      <c r="D18" s="4" t="s">
        <v>66</v>
      </c>
      <c r="E18" s="4" t="s">
        <v>67</v>
      </c>
      <c r="F18" s="5" t="s">
        <v>68</v>
      </c>
      <c r="G18" s="4" t="s">
        <v>52</v>
      </c>
      <c r="H18" s="4" t="s">
        <v>69</v>
      </c>
      <c r="I18" s="6" t="s">
        <v>340</v>
      </c>
      <c r="J18" s="6">
        <f t="shared" si="0"/>
        <v>2.39</v>
      </c>
    </row>
    <row r="19" spans="1:10" x14ac:dyDescent="0.25">
      <c r="A19" s="1">
        <v>12</v>
      </c>
      <c r="B19" s="1">
        <v>2</v>
      </c>
      <c r="C19" s="4" t="s">
        <v>44</v>
      </c>
      <c r="D19" s="4" t="s">
        <v>70</v>
      </c>
      <c r="E19" s="4" t="s">
        <v>71</v>
      </c>
      <c r="F19" s="5" t="s">
        <v>72</v>
      </c>
      <c r="G19" s="4" t="s">
        <v>73</v>
      </c>
      <c r="H19" s="4" t="s">
        <v>74</v>
      </c>
      <c r="I19" s="6" t="s">
        <v>341</v>
      </c>
      <c r="J19" s="6">
        <f t="shared" si="0"/>
        <v>5.9</v>
      </c>
    </row>
    <row r="20" spans="1:10" x14ac:dyDescent="0.25">
      <c r="A20" s="1">
        <v>13</v>
      </c>
      <c r="B20" s="1">
        <v>2</v>
      </c>
      <c r="C20" s="4" t="s">
        <v>75</v>
      </c>
      <c r="D20" s="4" t="s">
        <v>76</v>
      </c>
      <c r="E20" s="4" t="s">
        <v>77</v>
      </c>
      <c r="F20" s="5" t="s">
        <v>78</v>
      </c>
      <c r="G20" s="4" t="s">
        <v>15</v>
      </c>
      <c r="H20" s="4" t="s">
        <v>79</v>
      </c>
      <c r="I20" s="6" t="s">
        <v>342</v>
      </c>
      <c r="J20" s="6">
        <f t="shared" si="0"/>
        <v>0.24</v>
      </c>
    </row>
    <row r="21" spans="1:10" x14ac:dyDescent="0.25">
      <c r="A21" s="1">
        <v>14</v>
      </c>
      <c r="B21" s="1">
        <v>8</v>
      </c>
      <c r="C21" s="4" t="s">
        <v>35</v>
      </c>
      <c r="D21" s="4" t="s">
        <v>80</v>
      </c>
      <c r="E21" s="4" t="s">
        <v>81</v>
      </c>
      <c r="F21" s="5" t="s">
        <v>82</v>
      </c>
      <c r="G21" s="4" t="s">
        <v>73</v>
      </c>
      <c r="H21" s="4" t="s">
        <v>83</v>
      </c>
      <c r="I21" s="6" t="s">
        <v>343</v>
      </c>
      <c r="J21" s="6">
        <f t="shared" si="0"/>
        <v>9.0399999999999991</v>
      </c>
    </row>
    <row r="22" spans="1:10" x14ac:dyDescent="0.25">
      <c r="A22" s="1">
        <v>15</v>
      </c>
      <c r="B22" s="1">
        <v>1</v>
      </c>
      <c r="C22" s="4" t="s">
        <v>84</v>
      </c>
      <c r="D22" s="4" t="s">
        <v>85</v>
      </c>
      <c r="E22" s="4" t="s">
        <v>86</v>
      </c>
      <c r="F22" s="5" t="s">
        <v>87</v>
      </c>
      <c r="G22" s="4" t="s">
        <v>27</v>
      </c>
      <c r="H22" s="4" t="s">
        <v>88</v>
      </c>
      <c r="I22" s="6" t="s">
        <v>344</v>
      </c>
      <c r="J22" s="6">
        <f t="shared" si="0"/>
        <v>2.16</v>
      </c>
    </row>
    <row r="23" spans="1:10" x14ac:dyDescent="0.25">
      <c r="A23" s="1">
        <v>16</v>
      </c>
      <c r="B23" s="1">
        <v>1</v>
      </c>
      <c r="C23" s="4" t="s">
        <v>17</v>
      </c>
      <c r="D23" s="4" t="s">
        <v>89</v>
      </c>
      <c r="E23" s="4" t="s">
        <v>90</v>
      </c>
      <c r="F23" s="5" t="s">
        <v>91</v>
      </c>
      <c r="G23" s="4" t="s">
        <v>21</v>
      </c>
      <c r="H23" s="4" t="s">
        <v>92</v>
      </c>
      <c r="I23" s="6" t="s">
        <v>345</v>
      </c>
      <c r="J23" s="6">
        <f t="shared" si="0"/>
        <v>0.49</v>
      </c>
    </row>
    <row r="24" spans="1:10" x14ac:dyDescent="0.25">
      <c r="A24" s="1">
        <v>17</v>
      </c>
      <c r="B24" s="1">
        <v>1</v>
      </c>
      <c r="C24" s="4" t="s">
        <v>17</v>
      </c>
      <c r="D24" s="4" t="s">
        <v>93</v>
      </c>
      <c r="E24" s="4" t="s">
        <v>94</v>
      </c>
      <c r="F24" s="5" t="s">
        <v>95</v>
      </c>
      <c r="G24" s="4" t="s">
        <v>15</v>
      </c>
      <c r="H24" s="4" t="s">
        <v>96</v>
      </c>
      <c r="I24" s="6" t="s">
        <v>346</v>
      </c>
      <c r="J24" s="6">
        <f t="shared" si="0"/>
        <v>0.19</v>
      </c>
    </row>
    <row r="25" spans="1:10" x14ac:dyDescent="0.25">
      <c r="A25" s="1">
        <v>18</v>
      </c>
      <c r="B25" s="1">
        <v>1</v>
      </c>
      <c r="C25" s="4" t="s">
        <v>97</v>
      </c>
      <c r="D25" s="4" t="s">
        <v>97</v>
      </c>
      <c r="E25" s="4" t="s">
        <v>98</v>
      </c>
      <c r="F25" s="5" t="s">
        <v>99</v>
      </c>
      <c r="G25" s="4" t="s">
        <v>100</v>
      </c>
      <c r="H25" s="4" t="s">
        <v>101</v>
      </c>
      <c r="I25" s="6" t="s">
        <v>347</v>
      </c>
      <c r="J25" s="6">
        <f t="shared" si="0"/>
        <v>0.46</v>
      </c>
    </row>
    <row r="26" spans="1:10" x14ac:dyDescent="0.25">
      <c r="A26" s="1">
        <v>19</v>
      </c>
      <c r="B26" s="1">
        <v>1</v>
      </c>
      <c r="C26" s="4" t="s">
        <v>102</v>
      </c>
      <c r="D26" s="4" t="s">
        <v>102</v>
      </c>
      <c r="E26" s="4" t="s">
        <v>103</v>
      </c>
      <c r="F26" s="5" t="s">
        <v>104</v>
      </c>
      <c r="G26" s="4" t="s">
        <v>105</v>
      </c>
      <c r="H26" s="4" t="s">
        <v>106</v>
      </c>
      <c r="I26" s="6" t="s">
        <v>348</v>
      </c>
      <c r="J26" s="6">
        <f t="shared" si="0"/>
        <v>0.34</v>
      </c>
    </row>
    <row r="27" spans="1:10" x14ac:dyDescent="0.25">
      <c r="A27" s="1">
        <v>20</v>
      </c>
      <c r="B27" s="1">
        <v>8</v>
      </c>
      <c r="C27" s="4" t="s">
        <v>107</v>
      </c>
      <c r="D27" s="4" t="s">
        <v>107</v>
      </c>
      <c r="E27" s="4" t="s">
        <v>108</v>
      </c>
      <c r="F27" s="5" t="s">
        <v>109</v>
      </c>
      <c r="G27" s="4" t="s">
        <v>110</v>
      </c>
      <c r="H27" s="4" t="s">
        <v>111</v>
      </c>
      <c r="I27" s="6" t="s">
        <v>349</v>
      </c>
      <c r="J27" s="6">
        <f t="shared" si="0"/>
        <v>2.16</v>
      </c>
    </row>
    <row r="28" spans="1:10" x14ac:dyDescent="0.25">
      <c r="A28" s="1">
        <v>21</v>
      </c>
      <c r="B28" s="1">
        <v>8</v>
      </c>
      <c r="C28" s="4" t="s">
        <v>112</v>
      </c>
      <c r="D28" s="4" t="s">
        <v>112</v>
      </c>
      <c r="E28" s="4" t="s">
        <v>113</v>
      </c>
      <c r="F28" s="5" t="s">
        <v>114</v>
      </c>
      <c r="G28" s="4" t="s">
        <v>33</v>
      </c>
      <c r="H28" s="4" t="s">
        <v>115</v>
      </c>
      <c r="I28" s="6" t="s">
        <v>350</v>
      </c>
      <c r="J28" s="6">
        <f t="shared" si="0"/>
        <v>4.4800000000000004</v>
      </c>
    </row>
    <row r="29" spans="1:10" x14ac:dyDescent="0.25">
      <c r="A29" s="1">
        <v>22</v>
      </c>
      <c r="B29" s="1">
        <v>1</v>
      </c>
      <c r="C29" s="4" t="s">
        <v>116</v>
      </c>
      <c r="D29" s="4" t="s">
        <v>116</v>
      </c>
      <c r="E29" s="4" t="s">
        <v>117</v>
      </c>
      <c r="F29" s="5" t="s">
        <v>118</v>
      </c>
      <c r="G29" s="4" t="s">
        <v>119</v>
      </c>
      <c r="H29" s="4" t="s">
        <v>120</v>
      </c>
      <c r="I29" s="6" t="s">
        <v>351</v>
      </c>
      <c r="J29" s="6">
        <f t="shared" si="0"/>
        <v>0.7</v>
      </c>
    </row>
    <row r="30" spans="1:10" x14ac:dyDescent="0.25">
      <c r="A30" s="1">
        <v>23</v>
      </c>
      <c r="B30" s="1">
        <v>1</v>
      </c>
      <c r="C30" s="4" t="s">
        <v>121</v>
      </c>
      <c r="D30" s="4" t="s">
        <v>121</v>
      </c>
      <c r="E30" s="4" t="s">
        <v>122</v>
      </c>
      <c r="F30" s="5" t="s">
        <v>123</v>
      </c>
      <c r="G30" s="4" t="s">
        <v>124</v>
      </c>
      <c r="H30" s="4" t="s">
        <v>125</v>
      </c>
      <c r="I30" s="6" t="s">
        <v>352</v>
      </c>
      <c r="J30" s="6">
        <f t="shared" si="0"/>
        <v>2.94</v>
      </c>
    </row>
    <row r="31" spans="1:10" x14ac:dyDescent="0.25">
      <c r="A31" s="1">
        <v>24</v>
      </c>
      <c r="B31" s="1">
        <v>4</v>
      </c>
      <c r="C31" s="4" t="s">
        <v>126</v>
      </c>
      <c r="D31" s="4" t="s">
        <v>126</v>
      </c>
      <c r="E31" s="4" t="s">
        <v>127</v>
      </c>
      <c r="F31" s="5" t="s">
        <v>128</v>
      </c>
      <c r="G31" s="4" t="s">
        <v>129</v>
      </c>
      <c r="H31" s="4" t="s">
        <v>130</v>
      </c>
      <c r="I31" s="6" t="s">
        <v>353</v>
      </c>
      <c r="J31" s="6">
        <f t="shared" si="0"/>
        <v>3.32</v>
      </c>
    </row>
    <row r="32" spans="1:10" x14ac:dyDescent="0.25">
      <c r="A32" s="1">
        <v>25</v>
      </c>
      <c r="B32" s="1">
        <v>1</v>
      </c>
      <c r="C32" s="4" t="s">
        <v>131</v>
      </c>
      <c r="D32" s="4" t="s">
        <v>131</v>
      </c>
      <c r="E32" s="4" t="s">
        <v>132</v>
      </c>
      <c r="F32" s="5" t="s">
        <v>133</v>
      </c>
      <c r="G32" s="4" t="s">
        <v>129</v>
      </c>
      <c r="H32" s="4" t="s">
        <v>134</v>
      </c>
      <c r="I32" s="6" t="s">
        <v>354</v>
      </c>
      <c r="J32" s="6">
        <f t="shared" si="0"/>
        <v>0.71</v>
      </c>
    </row>
    <row r="33" spans="1:10" x14ac:dyDescent="0.25">
      <c r="A33" s="1">
        <v>26</v>
      </c>
      <c r="B33" s="1">
        <v>1</v>
      </c>
      <c r="C33" s="4" t="s">
        <v>135</v>
      </c>
      <c r="D33" s="4" t="s">
        <v>135</v>
      </c>
      <c r="E33" s="4" t="s">
        <v>136</v>
      </c>
      <c r="F33" s="5" t="s">
        <v>137</v>
      </c>
      <c r="G33" s="4" t="s">
        <v>138</v>
      </c>
      <c r="H33" s="4" t="s">
        <v>139</v>
      </c>
      <c r="I33" s="6" t="s">
        <v>343</v>
      </c>
      <c r="J33" s="6">
        <f t="shared" si="0"/>
        <v>1.1299999999999999</v>
      </c>
    </row>
    <row r="34" spans="1:10" x14ac:dyDescent="0.25">
      <c r="A34" s="1">
        <v>27</v>
      </c>
      <c r="B34" s="1">
        <v>4</v>
      </c>
      <c r="C34" s="4" t="s">
        <v>140</v>
      </c>
      <c r="D34" s="4" t="s">
        <v>140</v>
      </c>
      <c r="E34" s="4" t="s">
        <v>141</v>
      </c>
      <c r="F34" s="5" t="s">
        <v>142</v>
      </c>
      <c r="G34" s="4" t="s">
        <v>143</v>
      </c>
      <c r="H34" s="4" t="s">
        <v>144</v>
      </c>
      <c r="I34" s="6" t="s">
        <v>355</v>
      </c>
      <c r="J34" s="6">
        <f t="shared" si="0"/>
        <v>3.52</v>
      </c>
    </row>
    <row r="35" spans="1:10" x14ac:dyDescent="0.25">
      <c r="A35" s="1">
        <v>28</v>
      </c>
      <c r="B35" s="1">
        <v>1</v>
      </c>
      <c r="C35" s="4" t="s">
        <v>145</v>
      </c>
      <c r="D35" s="4" t="s">
        <v>145</v>
      </c>
      <c r="E35" s="4" t="s">
        <v>146</v>
      </c>
      <c r="F35" s="5" t="s">
        <v>147</v>
      </c>
      <c r="G35" s="4" t="s">
        <v>148</v>
      </c>
      <c r="H35" s="4" t="s">
        <v>149</v>
      </c>
      <c r="I35" s="6" t="s">
        <v>355</v>
      </c>
      <c r="J35" s="6">
        <f t="shared" si="0"/>
        <v>0.88</v>
      </c>
    </row>
    <row r="36" spans="1:10" x14ac:dyDescent="0.25">
      <c r="A36" s="1">
        <v>29</v>
      </c>
      <c r="B36" s="1">
        <v>3</v>
      </c>
      <c r="C36" s="4" t="s">
        <v>150</v>
      </c>
      <c r="D36" s="4" t="s">
        <v>150</v>
      </c>
      <c r="E36" s="4" t="s">
        <v>151</v>
      </c>
      <c r="F36" s="5" t="s">
        <v>152</v>
      </c>
      <c r="G36" s="4" t="s">
        <v>153</v>
      </c>
      <c r="H36" s="4" t="s">
        <v>154</v>
      </c>
      <c r="I36" s="6" t="s">
        <v>356</v>
      </c>
      <c r="J36" s="6">
        <f t="shared" si="0"/>
        <v>16.62</v>
      </c>
    </row>
    <row r="37" spans="1:10" x14ac:dyDescent="0.25">
      <c r="A37" s="1">
        <v>30</v>
      </c>
      <c r="B37" s="1">
        <v>1</v>
      </c>
      <c r="C37" s="4" t="s">
        <v>155</v>
      </c>
      <c r="D37" s="4" t="s">
        <v>155</v>
      </c>
      <c r="E37" s="4" t="s">
        <v>156</v>
      </c>
      <c r="F37" s="5" t="s">
        <v>157</v>
      </c>
      <c r="G37" s="4" t="s">
        <v>158</v>
      </c>
      <c r="H37" s="4" t="s">
        <v>159</v>
      </c>
      <c r="I37" s="6" t="s">
        <v>382</v>
      </c>
      <c r="J37" s="6">
        <f t="shared" si="0"/>
        <v>16.68</v>
      </c>
    </row>
    <row r="38" spans="1:10" x14ac:dyDescent="0.25">
      <c r="A38" s="1">
        <v>31</v>
      </c>
      <c r="B38" s="1">
        <v>2</v>
      </c>
      <c r="C38" s="4" t="s">
        <v>160</v>
      </c>
      <c r="D38" s="4" t="s">
        <v>161</v>
      </c>
      <c r="E38" s="4" t="s">
        <v>162</v>
      </c>
      <c r="F38" s="5" t="s">
        <v>163</v>
      </c>
      <c r="G38" s="4" t="s">
        <v>164</v>
      </c>
      <c r="H38" s="4" t="s">
        <v>165</v>
      </c>
      <c r="I38" s="6" t="s">
        <v>357</v>
      </c>
      <c r="J38" s="6">
        <f t="shared" si="0"/>
        <v>1.88</v>
      </c>
    </row>
    <row r="39" spans="1:10" x14ac:dyDescent="0.25">
      <c r="A39" s="1">
        <v>32</v>
      </c>
      <c r="B39" s="1">
        <v>1</v>
      </c>
      <c r="C39" s="4" t="s">
        <v>166</v>
      </c>
      <c r="D39" s="4" t="s">
        <v>167</v>
      </c>
      <c r="E39" s="4" t="s">
        <v>168</v>
      </c>
      <c r="F39" s="5" t="s">
        <v>169</v>
      </c>
      <c r="G39" s="4" t="s">
        <v>170</v>
      </c>
      <c r="H39" s="4" t="s">
        <v>171</v>
      </c>
      <c r="I39" s="6" t="s">
        <v>358</v>
      </c>
      <c r="J39" s="6">
        <f t="shared" si="0"/>
        <v>4.42</v>
      </c>
    </row>
    <row r="40" spans="1:10" x14ac:dyDescent="0.25">
      <c r="A40" s="1">
        <v>33</v>
      </c>
      <c r="B40" s="1">
        <v>1</v>
      </c>
      <c r="C40" s="4" t="s">
        <v>172</v>
      </c>
      <c r="D40" s="4" t="s">
        <v>173</v>
      </c>
      <c r="E40" s="4" t="s">
        <v>174</v>
      </c>
      <c r="F40" s="5" t="s">
        <v>175</v>
      </c>
      <c r="G40" s="4" t="s">
        <v>176</v>
      </c>
      <c r="H40" s="4" t="s">
        <v>177</v>
      </c>
      <c r="I40" s="6" t="s">
        <v>359</v>
      </c>
      <c r="J40" s="6">
        <f t="shared" si="0"/>
        <v>10.92</v>
      </c>
    </row>
    <row r="41" spans="1:10" x14ac:dyDescent="0.25">
      <c r="A41" s="1">
        <v>34</v>
      </c>
      <c r="B41" s="1">
        <v>1</v>
      </c>
      <c r="C41" s="4" t="s">
        <v>178</v>
      </c>
      <c r="D41" s="4" t="s">
        <v>179</v>
      </c>
      <c r="E41" s="4" t="s">
        <v>180</v>
      </c>
      <c r="F41" s="5" t="s">
        <v>181</v>
      </c>
      <c r="G41" s="4" t="s">
        <v>182</v>
      </c>
      <c r="H41" s="4" t="s">
        <v>183</v>
      </c>
      <c r="I41" s="6" t="s">
        <v>360</v>
      </c>
      <c r="J41" s="6">
        <f t="shared" si="0"/>
        <v>2.12</v>
      </c>
    </row>
    <row r="42" spans="1:10" x14ac:dyDescent="0.25">
      <c r="A42" s="1">
        <v>35</v>
      </c>
      <c r="B42" s="1">
        <v>1</v>
      </c>
      <c r="C42" s="4" t="s">
        <v>184</v>
      </c>
      <c r="D42" s="4" t="s">
        <v>184</v>
      </c>
      <c r="E42" s="4" t="s">
        <v>185</v>
      </c>
      <c r="F42" s="5" t="s">
        <v>186</v>
      </c>
      <c r="G42" s="4" t="s">
        <v>187</v>
      </c>
      <c r="H42" s="4" t="s">
        <v>188</v>
      </c>
      <c r="I42" s="6" t="s">
        <v>361</v>
      </c>
      <c r="J42" s="6">
        <f t="shared" si="0"/>
        <v>94.14</v>
      </c>
    </row>
    <row r="43" spans="1:10" x14ac:dyDescent="0.25">
      <c r="A43" s="1">
        <v>36</v>
      </c>
      <c r="B43" s="1">
        <v>1</v>
      </c>
      <c r="C43" s="4" t="s">
        <v>189</v>
      </c>
      <c r="D43" s="4" t="s">
        <v>189</v>
      </c>
      <c r="E43" s="4" t="s">
        <v>190</v>
      </c>
      <c r="F43" s="5" t="s">
        <v>191</v>
      </c>
      <c r="G43" s="4" t="s">
        <v>187</v>
      </c>
      <c r="H43" s="4" t="s">
        <v>192</v>
      </c>
      <c r="I43" s="6" t="s">
        <v>362</v>
      </c>
      <c r="J43" s="6">
        <f t="shared" si="0"/>
        <v>31.44</v>
      </c>
    </row>
    <row r="44" spans="1:10" x14ac:dyDescent="0.25">
      <c r="A44" s="1">
        <v>37</v>
      </c>
      <c r="B44" s="1">
        <v>2</v>
      </c>
      <c r="C44" s="4" t="s">
        <v>193</v>
      </c>
      <c r="D44" s="4" t="s">
        <v>194</v>
      </c>
      <c r="E44" s="4" t="s">
        <v>195</v>
      </c>
      <c r="F44" s="5" t="s">
        <v>196</v>
      </c>
      <c r="G44" s="4" t="s">
        <v>197</v>
      </c>
      <c r="H44" s="4" t="s">
        <v>198</v>
      </c>
      <c r="I44" s="6" t="s">
        <v>363</v>
      </c>
      <c r="J44" s="6">
        <f t="shared" si="0"/>
        <v>1.72</v>
      </c>
    </row>
    <row r="45" spans="1:10" x14ac:dyDescent="0.25">
      <c r="A45" s="1">
        <v>38</v>
      </c>
      <c r="B45" s="1">
        <v>9</v>
      </c>
      <c r="C45" s="4" t="s">
        <v>199</v>
      </c>
      <c r="D45" s="4" t="s">
        <v>200</v>
      </c>
      <c r="E45" s="4" t="s">
        <v>201</v>
      </c>
      <c r="F45" s="5" t="s">
        <v>202</v>
      </c>
      <c r="G45" s="4" t="s">
        <v>159</v>
      </c>
      <c r="I45" s="6"/>
      <c r="J45" s="6"/>
    </row>
    <row r="46" spans="1:10" x14ac:dyDescent="0.25">
      <c r="A46" s="1">
        <v>39</v>
      </c>
      <c r="B46" s="1">
        <v>1</v>
      </c>
      <c r="C46" s="4" t="s">
        <v>203</v>
      </c>
      <c r="D46" s="4" t="s">
        <v>204</v>
      </c>
      <c r="E46" s="4" t="s">
        <v>159</v>
      </c>
      <c r="F46" s="5" t="s">
        <v>205</v>
      </c>
      <c r="G46" s="4" t="s">
        <v>206</v>
      </c>
      <c r="H46" s="4" t="s">
        <v>159</v>
      </c>
      <c r="I46" s="6" t="s">
        <v>383</v>
      </c>
      <c r="J46" s="6">
        <f t="shared" si="0"/>
        <v>0.10199999999999999</v>
      </c>
    </row>
    <row r="47" spans="1:10" x14ac:dyDescent="0.25">
      <c r="A47" s="1">
        <v>40</v>
      </c>
      <c r="B47" s="1">
        <v>1</v>
      </c>
      <c r="C47" s="4" t="s">
        <v>207</v>
      </c>
      <c r="D47" s="4" t="s">
        <v>208</v>
      </c>
      <c r="E47" s="4" t="s">
        <v>209</v>
      </c>
      <c r="F47" s="5" t="s">
        <v>210</v>
      </c>
      <c r="G47" s="4" t="s">
        <v>211</v>
      </c>
      <c r="H47" s="4" t="s">
        <v>212</v>
      </c>
      <c r="I47" s="6" t="s">
        <v>364</v>
      </c>
      <c r="J47" s="6">
        <f t="shared" si="0"/>
        <v>1.86</v>
      </c>
    </row>
    <row r="48" spans="1:10" x14ac:dyDescent="0.25">
      <c r="A48" s="1">
        <v>41</v>
      </c>
      <c r="B48" s="1">
        <v>1</v>
      </c>
      <c r="C48" s="4" t="s">
        <v>213</v>
      </c>
      <c r="D48" s="4" t="s">
        <v>214</v>
      </c>
      <c r="E48" s="4" t="s">
        <v>215</v>
      </c>
      <c r="F48" s="5" t="s">
        <v>216</v>
      </c>
      <c r="G48" s="4" t="s">
        <v>217</v>
      </c>
      <c r="H48" s="4" t="s">
        <v>218</v>
      </c>
      <c r="I48" s="6" t="s">
        <v>365</v>
      </c>
      <c r="J48" s="6">
        <f t="shared" si="0"/>
        <v>2.6</v>
      </c>
    </row>
    <row r="49" spans="1:10" x14ac:dyDescent="0.25">
      <c r="A49" s="1">
        <v>42</v>
      </c>
      <c r="B49" s="1">
        <v>6</v>
      </c>
      <c r="C49" s="4" t="s">
        <v>219</v>
      </c>
      <c r="D49" s="4" t="s">
        <v>220</v>
      </c>
      <c r="E49" s="4" t="s">
        <v>159</v>
      </c>
      <c r="F49" s="5" t="s">
        <v>221</v>
      </c>
      <c r="G49" s="4" t="s">
        <v>206</v>
      </c>
      <c r="H49" s="4" t="s">
        <v>222</v>
      </c>
      <c r="I49" s="6" t="s">
        <v>383</v>
      </c>
      <c r="J49" s="6">
        <f t="shared" si="0"/>
        <v>0.61199999999999999</v>
      </c>
    </row>
    <row r="50" spans="1:10" ht="30" x14ac:dyDescent="0.25">
      <c r="A50" s="1">
        <v>43</v>
      </c>
      <c r="B50" s="1">
        <v>20</v>
      </c>
      <c r="C50" s="4" t="s">
        <v>223</v>
      </c>
      <c r="D50" s="4" t="s">
        <v>224</v>
      </c>
      <c r="E50" s="4" t="s">
        <v>159</v>
      </c>
      <c r="F50" s="5" t="s">
        <v>225</v>
      </c>
      <c r="G50" s="4" t="s">
        <v>206</v>
      </c>
      <c r="H50" s="4" t="s">
        <v>159</v>
      </c>
      <c r="I50" s="6" t="s">
        <v>383</v>
      </c>
      <c r="J50" s="6">
        <f t="shared" si="0"/>
        <v>2.04</v>
      </c>
    </row>
    <row r="51" spans="1:10" x14ac:dyDescent="0.25">
      <c r="A51" s="1">
        <v>44</v>
      </c>
      <c r="B51" s="1">
        <v>2</v>
      </c>
      <c r="C51" s="4" t="s">
        <v>226</v>
      </c>
      <c r="D51" s="4" t="s">
        <v>227</v>
      </c>
      <c r="E51" s="4" t="s">
        <v>159</v>
      </c>
      <c r="F51" s="5" t="s">
        <v>228</v>
      </c>
      <c r="G51" s="4" t="s">
        <v>206</v>
      </c>
      <c r="H51" s="4" t="s">
        <v>159</v>
      </c>
      <c r="I51" s="6" t="s">
        <v>383</v>
      </c>
      <c r="J51" s="6">
        <f t="shared" si="0"/>
        <v>0.20399999999999999</v>
      </c>
    </row>
    <row r="52" spans="1:10" x14ac:dyDescent="0.25">
      <c r="A52" s="1">
        <v>45</v>
      </c>
      <c r="B52" s="1">
        <v>2</v>
      </c>
      <c r="C52" s="4" t="s">
        <v>229</v>
      </c>
      <c r="D52" s="4" t="s">
        <v>230</v>
      </c>
      <c r="E52" s="4" t="s">
        <v>231</v>
      </c>
      <c r="F52" s="5" t="s">
        <v>232</v>
      </c>
      <c r="G52" s="4" t="s">
        <v>233</v>
      </c>
      <c r="H52" s="4" t="s">
        <v>234</v>
      </c>
      <c r="I52" s="6" t="s">
        <v>366</v>
      </c>
      <c r="J52" s="6">
        <f t="shared" si="0"/>
        <v>0.188</v>
      </c>
    </row>
    <row r="53" spans="1:10" x14ac:dyDescent="0.25">
      <c r="A53" s="1">
        <v>46</v>
      </c>
      <c r="B53" s="1">
        <v>1</v>
      </c>
      <c r="C53" s="4" t="s">
        <v>235</v>
      </c>
      <c r="D53" s="4" t="s">
        <v>236</v>
      </c>
      <c r="E53" s="4" t="s">
        <v>159</v>
      </c>
      <c r="F53" s="5" t="s">
        <v>237</v>
      </c>
      <c r="G53" s="4" t="s">
        <v>206</v>
      </c>
      <c r="H53" s="4" t="s">
        <v>159</v>
      </c>
      <c r="I53" s="6" t="s">
        <v>384</v>
      </c>
      <c r="J53" s="6">
        <f t="shared" si="0"/>
        <v>9.4E-2</v>
      </c>
    </row>
    <row r="54" spans="1:10" x14ac:dyDescent="0.25">
      <c r="A54" s="1">
        <v>47</v>
      </c>
      <c r="B54" s="1">
        <v>3</v>
      </c>
      <c r="C54" s="4" t="s">
        <v>238</v>
      </c>
      <c r="D54" s="4" t="s">
        <v>239</v>
      </c>
      <c r="E54" s="4" t="s">
        <v>240</v>
      </c>
      <c r="F54" s="5" t="s">
        <v>241</v>
      </c>
      <c r="G54" s="4" t="s">
        <v>197</v>
      </c>
      <c r="H54" s="4" t="s">
        <v>242</v>
      </c>
      <c r="I54" s="6" t="s">
        <v>367</v>
      </c>
      <c r="J54" s="6">
        <f t="shared" si="0"/>
        <v>2.34</v>
      </c>
    </row>
    <row r="55" spans="1:10" x14ac:dyDescent="0.25">
      <c r="A55" s="1">
        <v>48</v>
      </c>
      <c r="B55" s="1">
        <v>1</v>
      </c>
      <c r="C55" s="4" t="s">
        <v>243</v>
      </c>
      <c r="D55" s="4" t="s">
        <v>244</v>
      </c>
      <c r="E55" s="4" t="s">
        <v>159</v>
      </c>
      <c r="F55" s="5" t="s">
        <v>245</v>
      </c>
      <c r="G55" s="4" t="s">
        <v>206</v>
      </c>
      <c r="H55" s="4" t="s">
        <v>246</v>
      </c>
      <c r="I55" s="6" t="s">
        <v>366</v>
      </c>
      <c r="J55" s="6">
        <f t="shared" si="0"/>
        <v>9.4E-2</v>
      </c>
    </row>
    <row r="56" spans="1:10" x14ac:dyDescent="0.25">
      <c r="A56" s="1">
        <v>49</v>
      </c>
      <c r="B56" s="1">
        <v>2</v>
      </c>
      <c r="C56" s="4" t="s">
        <v>247</v>
      </c>
      <c r="D56" s="4" t="s">
        <v>248</v>
      </c>
      <c r="E56" s="4" t="s">
        <v>159</v>
      </c>
      <c r="F56" s="5" t="s">
        <v>249</v>
      </c>
      <c r="G56" s="4" t="s">
        <v>206</v>
      </c>
      <c r="H56" s="4" t="s">
        <v>159</v>
      </c>
      <c r="I56" s="6" t="s">
        <v>383</v>
      </c>
      <c r="J56" s="6">
        <f t="shared" si="0"/>
        <v>0.20399999999999999</v>
      </c>
    </row>
    <row r="57" spans="1:10" x14ac:dyDescent="0.25">
      <c r="A57" s="1">
        <v>50</v>
      </c>
      <c r="B57" s="1">
        <v>1</v>
      </c>
      <c r="C57" s="4" t="s">
        <v>250</v>
      </c>
      <c r="D57" s="4" t="s">
        <v>251</v>
      </c>
      <c r="E57" s="4" t="s">
        <v>159</v>
      </c>
      <c r="F57" s="5" t="s">
        <v>252</v>
      </c>
      <c r="G57" s="4" t="s">
        <v>206</v>
      </c>
      <c r="H57" s="4" t="s">
        <v>159</v>
      </c>
      <c r="I57" s="6" t="s">
        <v>383</v>
      </c>
      <c r="J57" s="6">
        <f t="shared" si="0"/>
        <v>0.10199999999999999</v>
      </c>
    </row>
    <row r="58" spans="1:10" x14ac:dyDescent="0.25">
      <c r="A58" s="1">
        <v>51</v>
      </c>
      <c r="B58" s="1">
        <v>2</v>
      </c>
      <c r="C58" s="4" t="s">
        <v>253</v>
      </c>
      <c r="D58" s="4" t="s">
        <v>254</v>
      </c>
      <c r="E58" s="4" t="s">
        <v>159</v>
      </c>
      <c r="F58" s="5" t="s">
        <v>255</v>
      </c>
      <c r="G58" s="4" t="s">
        <v>206</v>
      </c>
      <c r="H58" s="4" t="s">
        <v>159</v>
      </c>
      <c r="I58" s="6" t="s">
        <v>383</v>
      </c>
      <c r="J58" s="6">
        <f t="shared" si="0"/>
        <v>0.20399999999999999</v>
      </c>
    </row>
    <row r="59" spans="1:10" x14ac:dyDescent="0.25">
      <c r="A59" s="1">
        <v>52</v>
      </c>
      <c r="B59" s="1">
        <v>1</v>
      </c>
      <c r="C59" s="4" t="s">
        <v>256</v>
      </c>
      <c r="D59" s="4" t="s">
        <v>257</v>
      </c>
      <c r="E59" s="4" t="s">
        <v>258</v>
      </c>
      <c r="F59" s="5" t="s">
        <v>259</v>
      </c>
      <c r="G59" s="4" t="s">
        <v>217</v>
      </c>
      <c r="H59" s="4" t="s">
        <v>260</v>
      </c>
      <c r="I59" s="6" t="s">
        <v>368</v>
      </c>
      <c r="J59" s="6">
        <f t="shared" si="0"/>
        <v>1.0900000000000001</v>
      </c>
    </row>
    <row r="60" spans="1:10" x14ac:dyDescent="0.25">
      <c r="A60" s="1">
        <v>53</v>
      </c>
      <c r="B60" s="1">
        <v>4</v>
      </c>
      <c r="C60" s="4" t="s">
        <v>261</v>
      </c>
      <c r="D60" s="4" t="s">
        <v>262</v>
      </c>
      <c r="E60" s="4" t="s">
        <v>263</v>
      </c>
      <c r="F60" s="5" t="s">
        <v>264</v>
      </c>
      <c r="G60" s="4" t="s">
        <v>159</v>
      </c>
      <c r="I60" s="6"/>
      <c r="J60" s="6">
        <f t="shared" si="0"/>
        <v>0</v>
      </c>
    </row>
    <row r="61" spans="1:10" x14ac:dyDescent="0.25">
      <c r="A61" s="1">
        <v>54</v>
      </c>
      <c r="B61" s="1">
        <v>1</v>
      </c>
      <c r="C61" s="4" t="s">
        <v>265</v>
      </c>
      <c r="D61" s="4" t="s">
        <v>265</v>
      </c>
      <c r="E61" s="4" t="s">
        <v>266</v>
      </c>
      <c r="F61" s="5" t="s">
        <v>267</v>
      </c>
      <c r="G61" s="4" t="s">
        <v>268</v>
      </c>
      <c r="H61" s="4" t="s">
        <v>269</v>
      </c>
      <c r="I61" s="6" t="s">
        <v>369</v>
      </c>
      <c r="J61" s="6">
        <f t="shared" si="0"/>
        <v>2.8</v>
      </c>
    </row>
    <row r="62" spans="1:10" x14ac:dyDescent="0.25">
      <c r="A62" s="1">
        <v>55</v>
      </c>
      <c r="B62" s="1">
        <v>7</v>
      </c>
      <c r="C62" s="4" t="s">
        <v>270</v>
      </c>
      <c r="D62" s="4" t="s">
        <v>271</v>
      </c>
      <c r="E62" s="4" t="s">
        <v>272</v>
      </c>
      <c r="F62" s="5" t="s">
        <v>273</v>
      </c>
      <c r="G62" s="4" t="s">
        <v>274</v>
      </c>
      <c r="H62" s="4" t="s">
        <v>275</v>
      </c>
      <c r="I62" s="6" t="s">
        <v>370</v>
      </c>
      <c r="J62" s="6">
        <f t="shared" si="0"/>
        <v>11.83</v>
      </c>
    </row>
    <row r="63" spans="1:10" x14ac:dyDescent="0.25">
      <c r="A63" s="1">
        <v>56</v>
      </c>
      <c r="B63" s="1">
        <v>5</v>
      </c>
      <c r="C63" s="4" t="s">
        <v>276</v>
      </c>
      <c r="D63" s="4" t="s">
        <v>276</v>
      </c>
      <c r="E63" s="4" t="s">
        <v>277</v>
      </c>
      <c r="F63" s="5" t="s">
        <v>278</v>
      </c>
      <c r="G63" s="4" t="s">
        <v>279</v>
      </c>
      <c r="H63" s="4" t="s">
        <v>280</v>
      </c>
      <c r="I63" s="6" t="s">
        <v>371</v>
      </c>
      <c r="J63" s="6">
        <f t="shared" si="0"/>
        <v>36.450000000000003</v>
      </c>
    </row>
    <row r="64" spans="1:10" x14ac:dyDescent="0.25">
      <c r="A64" s="1">
        <v>57</v>
      </c>
      <c r="B64" s="1">
        <v>3</v>
      </c>
      <c r="C64" s="4" t="s">
        <v>281</v>
      </c>
      <c r="D64" s="4" t="s">
        <v>281</v>
      </c>
      <c r="E64" s="4" t="s">
        <v>282</v>
      </c>
      <c r="F64" s="5" t="s">
        <v>283</v>
      </c>
      <c r="G64" s="4" t="s">
        <v>284</v>
      </c>
      <c r="H64" s="4" t="s">
        <v>285</v>
      </c>
      <c r="I64" s="6" t="s">
        <v>372</v>
      </c>
      <c r="J64" s="6">
        <f t="shared" si="0"/>
        <v>2.0100000000000002</v>
      </c>
    </row>
    <row r="65" spans="1:10" x14ac:dyDescent="0.25">
      <c r="A65" s="1">
        <v>58</v>
      </c>
      <c r="B65" s="1">
        <v>1</v>
      </c>
      <c r="C65" s="4" t="s">
        <v>286</v>
      </c>
      <c r="D65" s="4" t="s">
        <v>286</v>
      </c>
      <c r="E65" s="4" t="s">
        <v>287</v>
      </c>
      <c r="F65" s="5" t="s">
        <v>288</v>
      </c>
      <c r="G65" s="4" t="s">
        <v>289</v>
      </c>
      <c r="H65" s="4" t="s">
        <v>290</v>
      </c>
      <c r="I65" s="6" t="s">
        <v>373</v>
      </c>
      <c r="J65" s="6">
        <f t="shared" si="0"/>
        <v>11.91</v>
      </c>
    </row>
    <row r="66" spans="1:10" x14ac:dyDescent="0.25">
      <c r="A66" s="1">
        <v>59</v>
      </c>
      <c r="B66" s="1">
        <v>1</v>
      </c>
      <c r="C66" s="4" t="s">
        <v>291</v>
      </c>
      <c r="D66" s="4" t="s">
        <v>291</v>
      </c>
      <c r="E66" s="4" t="s">
        <v>292</v>
      </c>
      <c r="F66" s="5" t="s">
        <v>293</v>
      </c>
      <c r="G66" s="4" t="s">
        <v>294</v>
      </c>
      <c r="H66" s="4" t="s">
        <v>295</v>
      </c>
      <c r="I66" s="6" t="s">
        <v>374</v>
      </c>
      <c r="J66" s="6">
        <f t="shared" si="0"/>
        <v>1.59</v>
      </c>
    </row>
    <row r="67" spans="1:10" x14ac:dyDescent="0.25">
      <c r="A67" s="1">
        <v>60</v>
      </c>
      <c r="B67" s="1">
        <v>1</v>
      </c>
      <c r="C67" s="4" t="s">
        <v>296</v>
      </c>
      <c r="D67" s="4" t="s">
        <v>296</v>
      </c>
      <c r="E67" s="4" t="s">
        <v>297</v>
      </c>
      <c r="F67" s="5" t="s">
        <v>298</v>
      </c>
      <c r="G67" s="4" t="s">
        <v>299</v>
      </c>
      <c r="H67" s="4" t="s">
        <v>300</v>
      </c>
      <c r="I67" s="6" t="s">
        <v>375</v>
      </c>
      <c r="J67" s="6">
        <f t="shared" si="0"/>
        <v>1.31</v>
      </c>
    </row>
    <row r="68" spans="1:10" x14ac:dyDescent="0.25">
      <c r="A68" s="1">
        <v>61</v>
      </c>
      <c r="B68" s="1">
        <v>1</v>
      </c>
      <c r="C68" s="4" t="s">
        <v>301</v>
      </c>
      <c r="D68" s="4" t="s">
        <v>302</v>
      </c>
      <c r="E68" s="4" t="s">
        <v>303</v>
      </c>
      <c r="F68" s="5" t="s">
        <v>304</v>
      </c>
      <c r="G68" s="4" t="s">
        <v>305</v>
      </c>
      <c r="H68" s="4" t="s">
        <v>306</v>
      </c>
      <c r="I68" s="6" t="s">
        <v>376</v>
      </c>
      <c r="J68" s="6">
        <f t="shared" si="0"/>
        <v>6.22</v>
      </c>
    </row>
    <row r="69" spans="1:10" x14ac:dyDescent="0.25">
      <c r="A69" s="1">
        <v>62</v>
      </c>
      <c r="B69" s="1">
        <v>4</v>
      </c>
      <c r="C69" s="4" t="s">
        <v>307</v>
      </c>
      <c r="D69" s="4" t="s">
        <v>308</v>
      </c>
      <c r="E69" s="4" t="s">
        <v>309</v>
      </c>
      <c r="F69" s="5" t="s">
        <v>310</v>
      </c>
      <c r="G69" s="4" t="s">
        <v>289</v>
      </c>
      <c r="H69" s="4" t="s">
        <v>311</v>
      </c>
      <c r="I69" s="6" t="s">
        <v>377</v>
      </c>
      <c r="J69" s="6">
        <f t="shared" si="0"/>
        <v>13.44</v>
      </c>
    </row>
    <row r="70" spans="1:10" x14ac:dyDescent="0.25">
      <c r="A70" s="1">
        <v>63</v>
      </c>
      <c r="B70" s="1">
        <v>1</v>
      </c>
      <c r="C70" s="4" t="s">
        <v>312</v>
      </c>
      <c r="D70" s="4" t="s">
        <v>312</v>
      </c>
      <c r="E70" s="4" t="s">
        <v>313</v>
      </c>
      <c r="F70" s="5" t="s">
        <v>314</v>
      </c>
      <c r="G70" s="4" t="s">
        <v>274</v>
      </c>
      <c r="H70" s="4" t="s">
        <v>315</v>
      </c>
      <c r="I70" s="6" t="s">
        <v>378</v>
      </c>
      <c r="J70" s="6">
        <f t="shared" si="0"/>
        <v>20.88</v>
      </c>
    </row>
    <row r="71" spans="1:10" x14ac:dyDescent="0.25">
      <c r="A71" s="1">
        <v>64</v>
      </c>
      <c r="B71" s="1">
        <v>1</v>
      </c>
      <c r="C71" s="4" t="s">
        <v>316</v>
      </c>
      <c r="D71" s="4" t="s">
        <v>316</v>
      </c>
      <c r="E71" s="4" t="s">
        <v>317</v>
      </c>
      <c r="F71" s="5" t="s">
        <v>318</v>
      </c>
      <c r="G71" s="4" t="s">
        <v>274</v>
      </c>
      <c r="H71" s="4" t="s">
        <v>319</v>
      </c>
      <c r="I71" s="6" t="s">
        <v>379</v>
      </c>
      <c r="J71" s="6">
        <f t="shared" si="0"/>
        <v>1.55</v>
      </c>
    </row>
    <row r="72" spans="1:10" x14ac:dyDescent="0.25">
      <c r="A72" s="1">
        <v>65</v>
      </c>
      <c r="B72" s="1">
        <v>1</v>
      </c>
      <c r="C72" s="4" t="s">
        <v>320</v>
      </c>
      <c r="D72" s="4" t="s">
        <v>320</v>
      </c>
      <c r="E72" s="4" t="s">
        <v>321</v>
      </c>
      <c r="F72" s="5" t="s">
        <v>322</v>
      </c>
      <c r="G72" s="4" t="s">
        <v>279</v>
      </c>
      <c r="H72" s="4" t="s">
        <v>323</v>
      </c>
      <c r="I72" s="6" t="s">
        <v>380</v>
      </c>
      <c r="J72" s="6">
        <f t="shared" si="0"/>
        <v>3.18</v>
      </c>
    </row>
    <row r="73" spans="1:10" x14ac:dyDescent="0.25">
      <c r="A73" s="1">
        <v>66</v>
      </c>
      <c r="B73" s="1">
        <v>1</v>
      </c>
      <c r="C73" s="4" t="s">
        <v>324</v>
      </c>
      <c r="D73" s="4" t="s">
        <v>325</v>
      </c>
      <c r="E73" s="4" t="s">
        <v>326</v>
      </c>
      <c r="F73" s="5" t="s">
        <v>327</v>
      </c>
      <c r="G73" s="4" t="s">
        <v>328</v>
      </c>
      <c r="H73" s="4" t="s">
        <v>329</v>
      </c>
      <c r="I73" s="6" t="s">
        <v>381</v>
      </c>
      <c r="J73" s="6">
        <f t="shared" ref="J73" si="1">(B73*I73)</f>
        <v>1.46</v>
      </c>
    </row>
    <row r="75" spans="1:10" x14ac:dyDescent="0.25">
      <c r="I75" s="4" t="s">
        <v>386</v>
      </c>
      <c r="J75" s="2">
        <f>SUM(J8:J73)</f>
        <v>450.09399999999994</v>
      </c>
    </row>
    <row r="76" spans="1:10" x14ac:dyDescent="0.25">
      <c r="I76" s="2" t="s">
        <v>389</v>
      </c>
      <c r="J76" s="2">
        <f>20*J75</f>
        <v>9001.8799999999992</v>
      </c>
    </row>
    <row r="77" spans="1:10" x14ac:dyDescent="0.25">
      <c r="I77" s="2" t="s">
        <v>391</v>
      </c>
      <c r="J77" s="2">
        <f>(J76*0.0775)</f>
        <v>697.64569999999992</v>
      </c>
    </row>
    <row r="78" spans="1:10" x14ac:dyDescent="0.25">
      <c r="I78" s="2" t="s">
        <v>392</v>
      </c>
      <c r="J78" s="2">
        <f>J76+J77</f>
        <v>9699.5256999999983</v>
      </c>
    </row>
  </sheetData>
  <printOptions gridLines="1"/>
  <pageMargins left="0.7" right="0.7" top="0.75" bottom="0.75" header="0.3" footer="0.3"/>
  <pageSetup paperSize="17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2014-02-06T15:27:36Z</cp:lastPrinted>
  <dcterms:created xsi:type="dcterms:W3CDTF">2014-02-06T15:15:48Z</dcterms:created>
  <dcterms:modified xsi:type="dcterms:W3CDTF">2014-02-06T15:53:52Z</dcterms:modified>
</cp:coreProperties>
</file>