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17235" windowHeight="13605"/>
  </bookViews>
  <sheets>
    <sheet name="Sheet1" sheetId="1" r:id="rId1"/>
  </sheets>
  <definedNames>
    <definedName name="_xlnm.Print_Area" localSheetId="0">Sheet1!$A$1:$K$63</definedName>
  </definedNames>
  <calcPr calcId="145621"/>
</workbook>
</file>

<file path=xl/calcChain.xml><?xml version="1.0" encoding="utf-8"?>
<calcChain xmlns="http://schemas.openxmlformats.org/spreadsheetml/2006/main">
  <c r="M74" i="1" l="1"/>
  <c r="O74" i="1" s="1"/>
  <c r="M15" i="1"/>
  <c r="O15" i="1" s="1"/>
  <c r="R76" i="1" l="1"/>
  <c r="M76" i="1"/>
  <c r="O76" i="1" s="1"/>
  <c r="R75" i="1"/>
  <c r="R73" i="1"/>
  <c r="R72" i="1"/>
  <c r="M75" i="1"/>
  <c r="O75" i="1" s="1"/>
  <c r="M72" i="1"/>
  <c r="O72" i="1" s="1"/>
  <c r="M73" i="1"/>
  <c r="O73" i="1" s="1"/>
  <c r="S75" i="1" l="1"/>
  <c r="S72" i="1"/>
  <c r="S73" i="1"/>
  <c r="S76" i="1"/>
  <c r="R4" i="1"/>
  <c r="R5" i="1"/>
  <c r="R6" i="1"/>
  <c r="R7" i="1"/>
  <c r="R8" i="1"/>
  <c r="R9" i="1"/>
  <c r="R10" i="1"/>
  <c r="R12" i="1"/>
  <c r="R13" i="1"/>
  <c r="R14" i="1"/>
  <c r="R16" i="1"/>
  <c r="R17" i="1"/>
  <c r="R18" i="1"/>
  <c r="R19" i="1"/>
  <c r="R22" i="1"/>
  <c r="R23" i="1"/>
  <c r="R26" i="1"/>
  <c r="R24" i="1"/>
  <c r="R25" i="1"/>
  <c r="R27" i="1"/>
  <c r="R28" i="1"/>
  <c r="R29" i="1"/>
  <c r="R35" i="1"/>
  <c r="R50" i="1"/>
  <c r="R51" i="1"/>
  <c r="R52" i="1"/>
  <c r="R36" i="1"/>
  <c r="R37" i="1"/>
  <c r="R38" i="1"/>
  <c r="R39" i="1"/>
  <c r="R40" i="1"/>
  <c r="R41" i="1"/>
  <c r="R42" i="1"/>
  <c r="R21" i="1"/>
  <c r="R43" i="1"/>
  <c r="R44" i="1"/>
  <c r="R45" i="1"/>
  <c r="R46" i="1"/>
  <c r="R30" i="1"/>
  <c r="R49" i="1"/>
  <c r="R31" i="1"/>
  <c r="R32" i="1"/>
  <c r="R33" i="1"/>
  <c r="R53" i="1"/>
  <c r="R54" i="1"/>
  <c r="R55" i="1"/>
  <c r="R56" i="1"/>
  <c r="R57" i="1"/>
  <c r="R58" i="1"/>
  <c r="R59" i="1"/>
  <c r="R60" i="1"/>
  <c r="R61" i="1"/>
  <c r="R62" i="1"/>
  <c r="R63" i="1"/>
  <c r="R65" i="1"/>
  <c r="R66" i="1"/>
  <c r="R67" i="1"/>
  <c r="R68" i="1"/>
  <c r="R69" i="1"/>
  <c r="R70" i="1"/>
  <c r="R71" i="1"/>
  <c r="R48" i="1"/>
  <c r="M71" i="1"/>
  <c r="M70" i="1"/>
  <c r="R78" i="1" l="1"/>
  <c r="S70" i="1"/>
  <c r="O70" i="1"/>
  <c r="S71" i="1"/>
  <c r="O71" i="1"/>
  <c r="M68" i="1"/>
  <c r="M69" i="1"/>
  <c r="M67" i="1"/>
  <c r="M66" i="1"/>
  <c r="M65" i="1"/>
  <c r="M4" i="1"/>
  <c r="M5" i="1"/>
  <c r="M6" i="1"/>
  <c r="M7" i="1"/>
  <c r="M8" i="1"/>
  <c r="M9" i="1"/>
  <c r="M10" i="1"/>
  <c r="M12" i="1"/>
  <c r="M13" i="1"/>
  <c r="M14" i="1"/>
  <c r="M16" i="1"/>
  <c r="M17" i="1"/>
  <c r="M18" i="1"/>
  <c r="M19" i="1"/>
  <c r="M22" i="1"/>
  <c r="M23" i="1"/>
  <c r="M26" i="1"/>
  <c r="M24" i="1"/>
  <c r="M25" i="1"/>
  <c r="M27" i="1"/>
  <c r="M28" i="1"/>
  <c r="M29" i="1"/>
  <c r="M35" i="1"/>
  <c r="M50" i="1"/>
  <c r="M51" i="1"/>
  <c r="M52" i="1"/>
  <c r="M36" i="1"/>
  <c r="M37" i="1"/>
  <c r="M38" i="1"/>
  <c r="M39" i="1"/>
  <c r="M40" i="1"/>
  <c r="M41" i="1"/>
  <c r="M42" i="1"/>
  <c r="M21" i="1"/>
  <c r="M43" i="1"/>
  <c r="M44" i="1"/>
  <c r="M45" i="1"/>
  <c r="M46" i="1"/>
  <c r="M30" i="1"/>
  <c r="M49" i="1"/>
  <c r="M31" i="1"/>
  <c r="M32" i="1"/>
  <c r="M33" i="1"/>
  <c r="M53" i="1"/>
  <c r="M54" i="1"/>
  <c r="M55" i="1"/>
  <c r="M56" i="1"/>
  <c r="M57" i="1"/>
  <c r="M58" i="1"/>
  <c r="M59" i="1"/>
  <c r="M60" i="1"/>
  <c r="M61" i="1"/>
  <c r="M62" i="1"/>
  <c r="M63" i="1"/>
  <c r="M48" i="1"/>
  <c r="S14" i="1" l="1"/>
  <c r="O14" i="1"/>
  <c r="S7" i="1"/>
  <c r="O7" i="1"/>
  <c r="S8" i="1"/>
  <c r="O8" i="1"/>
  <c r="S44" i="1"/>
  <c r="O44" i="1"/>
  <c r="S21" i="1"/>
  <c r="O21" i="1"/>
  <c r="S48" i="1"/>
  <c r="O48" i="1"/>
  <c r="S37" i="1"/>
  <c r="O37" i="1"/>
  <c r="S16" i="1"/>
  <c r="O16" i="1"/>
  <c r="S63" i="1"/>
  <c r="O63" i="1"/>
  <c r="S45" i="1"/>
  <c r="O45" i="1"/>
  <c r="S43" i="1"/>
  <c r="O43" i="1"/>
  <c r="S10" i="1"/>
  <c r="O10" i="1"/>
  <c r="S46" i="1"/>
  <c r="O46" i="1"/>
  <c r="S17" i="1"/>
  <c r="O17" i="1"/>
  <c r="S42" i="1"/>
  <c r="O42" i="1"/>
  <c r="S40" i="1"/>
  <c r="O40" i="1"/>
  <c r="S62" i="1"/>
  <c r="O62" i="1"/>
  <c r="S61" i="1"/>
  <c r="O61" i="1"/>
  <c r="S36" i="1"/>
  <c r="O36" i="1"/>
  <c r="S65" i="1"/>
  <c r="O65" i="1"/>
  <c r="S12" i="1"/>
  <c r="O12" i="1"/>
  <c r="S60" i="1"/>
  <c r="O60" i="1"/>
  <c r="S6" i="1"/>
  <c r="O6" i="1"/>
  <c r="S59" i="1"/>
  <c r="O59" i="1"/>
  <c r="S58" i="1"/>
  <c r="O58" i="1"/>
  <c r="S4" i="1"/>
  <c r="O4" i="1"/>
  <c r="S56" i="1"/>
  <c r="O56" i="1"/>
  <c r="S29" i="1"/>
  <c r="O29" i="1"/>
  <c r="S28" i="1"/>
  <c r="O28" i="1"/>
  <c r="S53" i="1"/>
  <c r="O53" i="1"/>
  <c r="S25" i="1"/>
  <c r="O25" i="1"/>
  <c r="S32" i="1"/>
  <c r="O32" i="1"/>
  <c r="S24" i="1"/>
  <c r="O24" i="1"/>
  <c r="S19" i="1"/>
  <c r="O19" i="1"/>
  <c r="S9" i="1"/>
  <c r="O9" i="1"/>
  <c r="S51" i="1"/>
  <c r="O51" i="1"/>
  <c r="S57" i="1"/>
  <c r="O57" i="1"/>
  <c r="S67" i="1"/>
  <c r="O67" i="1"/>
  <c r="S54" i="1"/>
  <c r="O54" i="1"/>
  <c r="S27" i="1"/>
  <c r="O27" i="1"/>
  <c r="S31" i="1"/>
  <c r="O31" i="1"/>
  <c r="S26" i="1"/>
  <c r="O26" i="1"/>
  <c r="S13" i="1"/>
  <c r="O13" i="1"/>
  <c r="S38" i="1"/>
  <c r="O38" i="1"/>
  <c r="S52" i="1"/>
  <c r="O52" i="1"/>
  <c r="S35" i="1"/>
  <c r="O35" i="1"/>
  <c r="S55" i="1"/>
  <c r="O55" i="1"/>
  <c r="S69" i="1"/>
  <c r="O69" i="1"/>
  <c r="S33" i="1"/>
  <c r="O33" i="1"/>
  <c r="S49" i="1"/>
  <c r="O49" i="1"/>
  <c r="S23" i="1"/>
  <c r="O23" i="1"/>
  <c r="S18" i="1"/>
  <c r="O18" i="1"/>
  <c r="S41" i="1"/>
  <c r="O41" i="1"/>
  <c r="S39" i="1"/>
  <c r="O39" i="1"/>
  <c r="S5" i="1"/>
  <c r="O5" i="1"/>
  <c r="S50" i="1"/>
  <c r="O50" i="1"/>
  <c r="S66" i="1"/>
  <c r="O66" i="1"/>
  <c r="S68" i="1"/>
  <c r="O68" i="1"/>
  <c r="S30" i="1"/>
  <c r="O30" i="1"/>
  <c r="S22" i="1"/>
  <c r="O22" i="1"/>
  <c r="S78" i="1" l="1"/>
</calcChain>
</file>

<file path=xl/sharedStrings.xml><?xml version="1.0" encoding="utf-8"?>
<sst xmlns="http://schemas.openxmlformats.org/spreadsheetml/2006/main" count="607" uniqueCount="410">
  <si>
    <t>Report Created on Tuesday Jun 03 14:53:22 2014</t>
  </si>
  <si>
    <t>Title = BatteryPackController / Port 1</t>
  </si>
  <si>
    <t>Item Number</t>
  </si>
  <si>
    <t>Quantity</t>
  </si>
  <si>
    <t>Value</t>
  </si>
  <si>
    <t>PART_NUMBER</t>
  </si>
  <si>
    <t>Description</t>
  </si>
  <si>
    <t>Part Reference</t>
  </si>
  <si>
    <t>TMP Manufacturer</t>
  </si>
  <si>
    <t>CIS Manufacturer Parts : Digikey Cost</t>
  </si>
  <si>
    <t>Tolerance</t>
  </si>
  <si>
    <t>CMT-1604-SMT-TR</t>
  </si>
  <si>
    <t>BUZZER PIEZO 3V 16MM SMD</t>
  </si>
  <si>
    <t>BZ1 BZ2</t>
  </si>
  <si>
    <t>CUI Inc</t>
  </si>
  <si>
    <t/>
  </si>
  <si>
    <t>102-2204-1-ND</t>
  </si>
  <si>
    <t>$ 3.13 (1-9), 2.596 (10-99), 1.9228 (100-499), 1.53824 (500+)</t>
  </si>
  <si>
    <t>0.1uF</t>
  </si>
  <si>
    <t>08055C104JAT2A</t>
  </si>
  <si>
    <t>CAP CER 0.1UF 50V 5% X7R 0805</t>
  </si>
  <si>
    <t>C1 C2 C3 C4 C5 C6 C7 C8 C9 C10 C11 C12 C13 C14 C15 C16 C17 C18 C19 C20 C21 C22 C23 C24 C25 C26 C27 C28 C29 C30 C31 C40 C42 C43 C46 C47 C48 C49 C51 C54</t>
  </si>
  <si>
    <t>AVX Corporation</t>
  </si>
  <si>
    <t>±5%</t>
  </si>
  <si>
    <t>478-3352-1-ND</t>
  </si>
  <si>
    <t>$ 0.15 (1-9), 0.1 (10-99), 0.0475 (100-249), 0.04 (250-499), 0.0335 (500-999), 0.0275 (1000+)</t>
  </si>
  <si>
    <t>2.2uF</t>
  </si>
  <si>
    <t>GRM31CR71H225KA88L</t>
  </si>
  <si>
    <t>CAP CER 2.2UF 50V X7R 1206</t>
  </si>
  <si>
    <t>C32 C33 C34 C37 C38 C50</t>
  </si>
  <si>
    <t>Murata</t>
  </si>
  <si>
    <t>±10%</t>
  </si>
  <si>
    <t>490-3367-1-ND</t>
  </si>
  <si>
    <t>$ 0.38 (1-9), 0.318 (10-49), 0.1792 (50-99), 0.1592 (100-249), 0.11944 (250-499), 0.1055 (500-999), 0.09355 (1000+)</t>
  </si>
  <si>
    <t>10,000.0pF</t>
  </si>
  <si>
    <t>C0805C103J5GAC</t>
  </si>
  <si>
    <t>C35 C41 C44 C45</t>
  </si>
  <si>
    <t>Kemet</t>
  </si>
  <si>
    <t>5%</t>
  </si>
  <si>
    <t>10uF</t>
  </si>
  <si>
    <t>UMK325BJ106KM-T</t>
  </si>
  <si>
    <t>CAP CER 10UF 50V 10% X5R 1210</t>
  </si>
  <si>
    <t>C36 C39</t>
  </si>
  <si>
    <t>Taiyo Yuden</t>
  </si>
  <si>
    <t>587-2247-1-ND</t>
  </si>
  <si>
    <t>$ 0.74 (1-9), 0.704 (10-49), 0.42 (50-99), 0.3413 (100-249), 0.28352 (250+)</t>
  </si>
  <si>
    <t>47,000.0pF</t>
  </si>
  <si>
    <t>C0805C473J3GAC</t>
  </si>
  <si>
    <t>C52</t>
  </si>
  <si>
    <t>4700.0pF</t>
  </si>
  <si>
    <t>C0805C472J5GAC</t>
  </si>
  <si>
    <t>C53</t>
  </si>
  <si>
    <t>680pF</t>
  </si>
  <si>
    <t>C0805C681J1GACTU</t>
  </si>
  <si>
    <t>CAP CER 680PF 100V 5% NP0 0805</t>
  </si>
  <si>
    <t>C55 C56 C57 C58</t>
  </si>
  <si>
    <t>399-8111-1-ND</t>
  </si>
  <si>
    <t>$ 0.34 (1-9), 0.28 (10-49), 0.1576 (50-99), 0.14 (100-249), 0.105 (250-499), 0.09276 (500-999), 0.08225 (1000+)</t>
  </si>
  <si>
    <t>BAT43W-TP</t>
  </si>
  <si>
    <t>DIODE SCHOTTKY 30V 0.2A SOD123</t>
  </si>
  <si>
    <t>D1 D5 D9 D13 D17 D21 D25 D29 D33 D37 D41 D45 D49 D53 D57 D61 D65 D69 D73 D77 D81 D85 D89 D93 D97 D101 D105 D109 D113 D117 D121 D133 D137 D138 D139 D141 D142</t>
  </si>
  <si>
    <t>Micro Commercial Co</t>
  </si>
  <si>
    <t>BAT43WTPMSCT-ND</t>
  </si>
  <si>
    <t>$ 0.4 (1-9), 0.361 (10-24), 0.2596 (25-99), 0.2019 (100-249), 0.12684 (250-499), 0.10808 (500-999), 0.07364 (1000+)</t>
  </si>
  <si>
    <t>BZT52C10-7-F</t>
  </si>
  <si>
    <t>DIODE ZENER 10V 500MW SOD123</t>
  </si>
  <si>
    <t>D2 D6 D10 D14 D18 D22 D26 D30 D34 D38 D42 D46 D50 D54 D58 D62 D66 D70 D74 D78 D82 D86 D90 D94 D98 D102 D106 D110 D114 D118 D122</t>
  </si>
  <si>
    <t>Diodes Incorporated</t>
  </si>
  <si>
    <t>BZT52C10-FDICT-ND</t>
  </si>
  <si>
    <t>$ 0.22 (1-9), 0.198 (10-24), 0.1804 (25-99), 0.1298 (100-249), 0.07644 (250-499), 0.06342 (500-999), 0.04326 (1000+)</t>
  </si>
  <si>
    <t>LX2400ILG</t>
  </si>
  <si>
    <t>DIODE BYPASS 24V 25A 2LGA</t>
  </si>
  <si>
    <t>D3 D7 D11 D15 D19 D23 D27 D31 D35 D39 D43 D47 D51 D55 D59 D63 D67 D71 D75 D79 D83 D87 D91 D95 D99 D103 D107 D111 D115 D119 D123</t>
  </si>
  <si>
    <t>Microsemi Analog Mixed Signal Group</t>
  </si>
  <si>
    <t>LX2400ILG-ND</t>
  </si>
  <si>
    <t>$ 14.3 (1-9), 13 (10-49), 12.025 (50-99), 11.05 (100-249), 10.075 (250-499), 9.425 (500-999), 8.645 (1000-2499), 8.32 (2500-4999), 8.06 (5000+)</t>
  </si>
  <si>
    <t>SK38A-TP</t>
  </si>
  <si>
    <t>DIODE SCHOTTKY 80V 3A SMA</t>
  </si>
  <si>
    <t>D4 D8 D12 D16 D20 D24 D28 D32 D36 D40 D44 D48 D52 D56 D60 D64 D68 D72 D76 D80 D84 D88 D92 D96 D100 D104 D108 D112 D116 D120 D124 D129 D130 D131 D134 D135 D136</t>
  </si>
  <si>
    <t>SK38A-TPCT-ND</t>
  </si>
  <si>
    <t>$ 0.57 (1-9), 0.4 (10-24), 0.3288 (25-99), 0.2627 (100-249), 0.1914 (250-499), 0.15544 (500-999), 0.11948 (1000+)</t>
  </si>
  <si>
    <t>SMDJ22A</t>
  </si>
  <si>
    <t>TVS DIODE 22VWM 35.5VC SMD</t>
  </si>
  <si>
    <t>D125 D126 D127 D128</t>
  </si>
  <si>
    <t>Littelfuse Inc</t>
  </si>
  <si>
    <t>SMDJ22ACT-ND</t>
  </si>
  <si>
    <t>$ 1.01 (1-9), 0.89 (10-24), 0.8036 (25-99), 0.7031 (100-249), 0.6166 (250-499), 0.54684 (500-999), 0.43245 (1000+)</t>
  </si>
  <si>
    <t>LTST-C150TBKT</t>
  </si>
  <si>
    <t>LED 468NM BLUE CLEAR 1206 SMD</t>
  </si>
  <si>
    <t>Lite-On Inc.</t>
  </si>
  <si>
    <t>160-1643-1-ND</t>
  </si>
  <si>
    <t>$ 0.48 (1-9), 0.348 (10-99), 0.2051 (100-249), 0.14512 (250-499), 0.12384 (500-999), 0.09675 (1000+)</t>
  </si>
  <si>
    <t>LTST-C150AKT</t>
  </si>
  <si>
    <t>LED AMBER CLEAR 1206 SMD</t>
  </si>
  <si>
    <t>160-1166-1-ND</t>
  </si>
  <si>
    <t>$ 0.39 (1-9), 0.284 (10-99), 0.167 (100-249), 0.11812 (250-499), 0.1008 (500-999), 0.07875 (1000+)</t>
  </si>
  <si>
    <t>3568</t>
  </si>
  <si>
    <t>FUSE HOLDER MINI AUTO PC</t>
  </si>
  <si>
    <t>F1 F2</t>
  </si>
  <si>
    <t>Keystone Electronics</t>
  </si>
  <si>
    <t>3568K-ND</t>
  </si>
  <si>
    <t>$ 0.89 (1-9), 0.784 (10-49), 0.7068 (50-99), 0.6761 (100-249), 0.61468 (250-499), 0.55322 (500-999), 0.54531 (1000-2499), 0.45646 (2500-4999), 0.43028 (5000+)</t>
  </si>
  <si>
    <t>MDF6-6DP-3.5DSA(05)</t>
  </si>
  <si>
    <t>CONN HEADER 6POS 3.5MM DIP</t>
  </si>
  <si>
    <t>J1 J6 J11 J16 J21 J26 J31 J36</t>
  </si>
  <si>
    <t>Hirose Electric Co Ltd</t>
  </si>
  <si>
    <t>$ 0.704 (100+)</t>
  </si>
  <si>
    <t>5787446-1</t>
  </si>
  <si>
    <t>CONN HDR 5POS 5.00MM KINKED PIN</t>
  </si>
  <si>
    <t>J2 J3 J4 J5 J7 J8 J9 J10 J12 J13 J14 J15 J17 J18 J19 J20 J22 J23 J24 J25 J27 J28 J29 J30 J32 J33 J34 J35 J37 J38 J39</t>
  </si>
  <si>
    <t>5787446-1-ND</t>
  </si>
  <si>
    <t>$ 3.2 (1-9), 3.072 (10-49), 2.688 (50-99), 2.56 (100-249), 2.24 (250-499), 2.176 (500-999), 1.856 (1000-2499), 1.728 (2500-4999), 1.664 (5000+)</t>
  </si>
  <si>
    <t>MDF6-4DP-3.5DSA(05)</t>
  </si>
  <si>
    <t>Power to the Board 4P DBL ROW PIN HDR STRT DIP BRD MNT T/H</t>
  </si>
  <si>
    <t>J40 J41 J43 J44</t>
  </si>
  <si>
    <t>MDF6-8DP-3.5DSA(05)</t>
  </si>
  <si>
    <t>CONN HEADER 8POS 3.5MM DIP</t>
  </si>
  <si>
    <t>J42</t>
  </si>
  <si>
    <t>$ 0.88 (100+)</t>
  </si>
  <si>
    <t>70543-0003</t>
  </si>
  <si>
    <t>CONN HEADER 4POS .100 VERT GOLD</t>
  </si>
  <si>
    <t>J45 J46</t>
  </si>
  <si>
    <t>Molex Inc</t>
  </si>
  <si>
    <t>WM4802-ND</t>
  </si>
  <si>
    <t>$ 1.03 (1-9), 0.91 (10-49), 0.8204 (50-99), 0.7847 (100-249), 0.7134 (250-499), 0.64206 (500-999), 0.57072 (1000-2499), 0.51722 (2500-4999), 0.49938 (5000+)</t>
  </si>
  <si>
    <t>22-11-2032</t>
  </si>
  <si>
    <t>CONN HEADER 3POS .100 VERT GOLD</t>
  </si>
  <si>
    <t>J47</t>
  </si>
  <si>
    <t>WM2701-ND</t>
  </si>
  <si>
    <t>$ 0.74 (1-9), 0.698 (10-24), 0.628 (25-49), 0.5582 (50-99), 0.535 (100-249), 0.48848 (250-499), 0.4652 (500-999), 0.38379 (1000-2499), 0.3489 (2500+)</t>
  </si>
  <si>
    <t>70543-0002</t>
  </si>
  <si>
    <t>J48</t>
  </si>
  <si>
    <t>WM4801-ND</t>
  </si>
  <si>
    <t>$ 0.96 (1-9), 0.843 (10-49), 0.7606 (50-99), 0.7275 (100-249), 0.6614 (250-499), 0.59526 (500-999), 0.52912 (1000-2499), 0.47952 (2500-4999), 0.46298 (5000+)</t>
  </si>
  <si>
    <t>BLM21BB121SN1D</t>
  </si>
  <si>
    <t>FERRITE CHIP 120 OHM 0805</t>
  </si>
  <si>
    <t>L1 L2 L3</t>
  </si>
  <si>
    <t>Murata Electronics North America</t>
  </si>
  <si>
    <t>490-1042-1-ND</t>
  </si>
  <si>
    <t>$ 0.15 (1-9), 0.126 (10-49), 0.081 (50-99), 0.0699 (100-249), 0.05588 (250-499), 0.0503 (500-999), 0.04191 (1000+)</t>
  </si>
  <si>
    <t>DMC3028LSD-13</t>
  </si>
  <si>
    <t>MOSFET N+P 30V 5.5A SO8</t>
  </si>
  <si>
    <t>Q10 Q11 Q12 Q13 Q14 Q15 Q16 Q17 Q18 Q19 Q1 Q20 Q21 Q22 Q23 Q24 Q25 Q26 Q27 Q28 Q29 Q2 Q30 Q31 Q32 Q33 Q34 Q35 Q36 Q37 Q38 Q39 Q3 Q40 Q41 Q42 Q43 Q44 Q45 Q46 Q47 Q48 Q49 Q4 Q50 Q51 Q52 Q53 Q54 Q55 Q56 Q57 Q58 Q59 Q5 Q60 Q61 Q62 Q6 Q7 Q8 Q9</t>
  </si>
  <si>
    <t>DMC3028LSD-13DICT-ND</t>
  </si>
  <si>
    <t>$ 0.59 (1-9), 0.494 (10-24), 0.4332 (25-99), 0.3708 (100-249), 0.3216 (250-499), 0.2724 (500-999), 0.21 (1000+)</t>
  </si>
  <si>
    <t>BSS84</t>
  </si>
  <si>
    <t>MOSFET P-CH 50V 130MA SOT-23</t>
  </si>
  <si>
    <t>Q63</t>
  </si>
  <si>
    <t>Fairchild Semiconductor</t>
  </si>
  <si>
    <t>BSS84CT-ND</t>
  </si>
  <si>
    <t>$ 0.22 (1-9), 0.198 (10-24), 0.1428 (25-99), 0.111 (100-249), 0.06976 (250-499), 0.05944 (500-999), 0.0405 (1000+)</t>
  </si>
  <si>
    <t>BSS138W-7-F</t>
  </si>
  <si>
    <t>MOSFET N-CH 50V 200MA SC70-3</t>
  </si>
  <si>
    <t>Q64 Q65</t>
  </si>
  <si>
    <t>Diodes Inc</t>
  </si>
  <si>
    <t>BSS138W-FDICT-ND</t>
  </si>
  <si>
    <t>$ 0.45 (1-9), 0.324 (10-24), 0.2524 (25-99), 0.1911 (100-249), 0.13512 (250-499), 0.10816 (500-999), 0.08295 (1000+)</t>
  </si>
  <si>
    <t>100.0K</t>
  </si>
  <si>
    <t>CRCW0603100KFKEA</t>
  </si>
  <si>
    <t>RES 100K OHM 1/10W 1% 0603 SMD</t>
  </si>
  <si>
    <t>Vishay</t>
  </si>
  <si>
    <t>1%</t>
  </si>
  <si>
    <t>541-100KHCT-ND</t>
  </si>
  <si>
    <t>$ 0.081 (10-49), 0.0436 (50-199), 0.0251 (200-999), 0.01711 (1000+)</t>
  </si>
  <si>
    <t>200.0K</t>
  </si>
  <si>
    <t>CRCW0603200KFKEA</t>
  </si>
  <si>
    <t>R2 R7 R12 R17 R22 R27 R32 R37 R42 R47 R52 R57 R62 R67 R72 R77 R82 R87 R92 R97 R102 R107 R112 R117 R122 R127 R132 R137 R142 R147 R152</t>
  </si>
  <si>
    <t>1.00M</t>
  </si>
  <si>
    <t>CRCW06031M00FKEA</t>
  </si>
  <si>
    <t>R157 R164 R182 R194</t>
  </si>
  <si>
    <t>150</t>
  </si>
  <si>
    <t>MCR100JZHF1500</t>
  </si>
  <si>
    <t>RES 150 OHM 1W 1% 2512 SMD</t>
  </si>
  <si>
    <t>R158 R159 R160 R161</t>
  </si>
  <si>
    <t>Rohm Semiconductor</t>
  </si>
  <si>
    <t>±1%</t>
  </si>
  <si>
    <t>RHM150BBCT-ND</t>
  </si>
  <si>
    <t>$ 0.47 (1-9), 0.362 (10-24), 0.2756 (25-99), 0.1522 (100-249), 0.12856 (250-499), 0.11018 (500-999), 0.08395 (1000+)</t>
  </si>
  <si>
    <t>243.0K</t>
  </si>
  <si>
    <t>CRCW0603243KFKEA</t>
  </si>
  <si>
    <t>1.00K</t>
  </si>
  <si>
    <t>CRCW06031K00FKEA</t>
  </si>
  <si>
    <t>15.0K</t>
  </si>
  <si>
    <t>CRCW060315K0FKEA</t>
  </si>
  <si>
    <t>R166</t>
  </si>
  <si>
    <t>100k</t>
  </si>
  <si>
    <t>25PR100KLF</t>
  </si>
  <si>
    <t>TRIMMER 100K OHM 0.5W TH</t>
  </si>
  <si>
    <t>TT Electronics/BI</t>
  </si>
  <si>
    <t>987-1019-ND</t>
  </si>
  <si>
    <t>$ 0.88 (1-9), 0.775 (10-24), 0.7124 (25-49), 0.65 (50-99), 0.5625 (100-249), 0.475 (250-499), 0.4 (500-999), 0.3325 (1000-2499), 0.325 (2500+)</t>
  </si>
  <si>
    <t>24.3K</t>
  </si>
  <si>
    <t>CRCW060324K3FKEA</t>
  </si>
  <si>
    <t>49.9K</t>
  </si>
  <si>
    <t>CRCW060349K9FKEA</t>
  </si>
  <si>
    <t>R173</t>
  </si>
  <si>
    <t>2.49K</t>
  </si>
  <si>
    <t>CRCW06032K49FKEA</t>
  </si>
  <si>
    <t>R176</t>
  </si>
  <si>
    <t>10.0K</t>
  </si>
  <si>
    <t>CRCW060310K0FKEA</t>
  </si>
  <si>
    <t>EVQ-PE604T</t>
  </si>
  <si>
    <t>SWITCH TACTILE SPST-NO 0.05A 12V</t>
  </si>
  <si>
    <t>SW1 SW2 SW3</t>
  </si>
  <si>
    <t>Panasonic Electronic Components</t>
  </si>
  <si>
    <t>P13591S-ND</t>
  </si>
  <si>
    <t>$ 0.45 (1-9), 0.42 (10-24), 0.378 (25-49), 0.336 (50-99), 0.322 (100-249), 0.294 (250-499), 0.28 (500-999), 0.231 (1000-4999), 0.203 (5000+)</t>
  </si>
  <si>
    <t>CHS-04TA</t>
  </si>
  <si>
    <t>SWITCH DIP 4-POS SLIDE SMD 6V</t>
  </si>
  <si>
    <t>SW4 SW5</t>
  </si>
  <si>
    <t>Copal Electronics Inc</t>
  </si>
  <si>
    <t>563-1007-1-ND</t>
  </si>
  <si>
    <t>$ 2.1 (1-24), 1.9356 (25-49), 1.8092 (50-99), 1.7672 (100-249), 1.51472 (250+)</t>
  </si>
  <si>
    <t>BLACK</t>
  </si>
  <si>
    <t>5001</t>
  </si>
  <si>
    <t>TEST POINT PC MINI .040"D BLACK</t>
  </si>
  <si>
    <t>TP1</t>
  </si>
  <si>
    <t>RED</t>
  </si>
  <si>
    <t>5000</t>
  </si>
  <si>
    <t>TEST POINT PC MINI .040"D RED</t>
  </si>
  <si>
    <t>TP2</t>
  </si>
  <si>
    <t>5000K-ND</t>
  </si>
  <si>
    <t>$ 0.33 (1-9), 0.309 (10-49), 0.2252 (50-99), 0.2164 (100-249), 0.19432 (250-499), 0.18548 (500-999), 0.15456 (1000-2499), 0.14131 (2500-4999), 0.13248 (5000+)</t>
  </si>
  <si>
    <t>WHITE</t>
  </si>
  <si>
    <t>5002</t>
  </si>
  <si>
    <t>TEST POINT PC MINI .040"D WHITE</t>
  </si>
  <si>
    <t>TP3 TP4 TP5 TP6 TP7</t>
  </si>
  <si>
    <t>ISL84541IBZ</t>
  </si>
  <si>
    <t>IC SWITCH DUAL SPST 8SOIC</t>
  </si>
  <si>
    <t>U1 U2 U3 U4 U5 U6 U7 U8 U9 U10 U11 U12 U13 U14 U15 U16 U17 U18 U19 U20 U21 U22 U23 U24 U25 U26 U27 U28 U29 U30 U31</t>
  </si>
  <si>
    <t>Intersil</t>
  </si>
  <si>
    <t>ISL84541IBZ-ND</t>
  </si>
  <si>
    <t>$ 1.86 (1-24), 1.43 (25-99), 1 (100+)</t>
  </si>
  <si>
    <t>LT3010EMS8E-5#PBF</t>
  </si>
  <si>
    <t>IC REG LDO 5V 50MA 8MSOP</t>
  </si>
  <si>
    <t>U32 U34</t>
  </si>
  <si>
    <t>Linear Technology</t>
  </si>
  <si>
    <t>LT3010EMS8E-5#PBF-ND</t>
  </si>
  <si>
    <t>$ 3.14 (1-24), 2.23 (25-99), 1.84 (100+)</t>
  </si>
  <si>
    <t>LT1716CS5#TRMPBF</t>
  </si>
  <si>
    <t>IC COMP OTT R-R 44V TSOT-23-5</t>
  </si>
  <si>
    <t>U33</t>
  </si>
  <si>
    <t>LT1716CS5#TRMPBFCT-ND</t>
  </si>
  <si>
    <t>$ 2.5 (1-24), 2.236 (25-99), 2.0125 (100+)</t>
  </si>
  <si>
    <t>TPS7A4001DGNT</t>
  </si>
  <si>
    <t>IC REG LDO ADJ 50MA 8MSOP</t>
  </si>
  <si>
    <t>U35</t>
  </si>
  <si>
    <t>Texas Instruments</t>
  </si>
  <si>
    <t>296-28330-1-ND</t>
  </si>
  <si>
    <t>$ 2.98 (1-9), 2.67 (10-24), 2.4012 (25-99), 2.1839 (100+)</t>
  </si>
  <si>
    <t>ICM7555ISA+</t>
  </si>
  <si>
    <t>IC OSC SGL TIMER 500KHZ 8-SOIC</t>
  </si>
  <si>
    <t>U36</t>
  </si>
  <si>
    <t>Maxim Integrated</t>
  </si>
  <si>
    <t>ICM7555ISA+-ND</t>
  </si>
  <si>
    <t>$ 1.5 (1-9), 1.425 (10-49), 1.4152 (50+)</t>
  </si>
  <si>
    <t>MIC1232MY TR</t>
  </si>
  <si>
    <t>IC SUPERVI MULTIFUNC 4.75V 8SOIC</t>
  </si>
  <si>
    <t>U37</t>
  </si>
  <si>
    <t>Micrel Inc</t>
  </si>
  <si>
    <t>576-1053-1-ND</t>
  </si>
  <si>
    <t>$ 1.38 (1-9), 1.236 (10-24), 1.0908 (25-99), 0.9817 (100-249), 0.85448 (250-499), 0.76356 (500-999), 0.59994 (1000+)</t>
  </si>
  <si>
    <t>CD4001BM96</t>
  </si>
  <si>
    <t>IC QUAD 2IN NOR GATE 14-SOIC</t>
  </si>
  <si>
    <t>U38</t>
  </si>
  <si>
    <t>296-24346-1-ND</t>
  </si>
  <si>
    <t>$ 0.44 (1-9), 0.371 (10-24), 0.3248 (25-99), 0.2781 (100-249), 0.2412 (250-499), 0.2043 (500-749), 0.1764 (750-999), 0.1575 (1000+)</t>
  </si>
  <si>
    <t>CD4040BM96</t>
  </si>
  <si>
    <t>IC 12BIT BIN RIPPL COUNTR 16SOIC</t>
  </si>
  <si>
    <t>U39</t>
  </si>
  <si>
    <t>296-25944-1-ND</t>
  </si>
  <si>
    <t>$ 0.45 (1-9), 0.383 (10-24), 0.3356 (25-99), 0.2874 (100-249), 0.24924 (250-499), 0.21112 (500-749), 0.18228 (750-999), 0.16275 (1000+)</t>
  </si>
  <si>
    <t>MC14017BDR2G</t>
  </si>
  <si>
    <t>IC DECADE COUNTER/DIVIDER 16SOIC</t>
  </si>
  <si>
    <t>U40</t>
  </si>
  <si>
    <t>ON Semiconductor</t>
  </si>
  <si>
    <t>MC14017BDR2GOSCT-ND</t>
  </si>
  <si>
    <t>$ 0.62 (1-9), 0.521 (10-24), 0.4568 (25-99), 0.3909 (100-249), 0.33904 (250-499), 0.28716 (500-999), 0.22138 (1000+)</t>
  </si>
  <si>
    <t>CD4011BM96</t>
  </si>
  <si>
    <t>IC QUAD 2IN NAND GATE 14-SOIC</t>
  </si>
  <si>
    <t>U41 U42</t>
  </si>
  <si>
    <t>296-14474-1-ND</t>
  </si>
  <si>
    <t>TC4428ACOA</t>
  </si>
  <si>
    <t>IC MOSFET DVR 1.5A DUAL HS 8SOIC</t>
  </si>
  <si>
    <t>U43</t>
  </si>
  <si>
    <t>Microchip Technology</t>
  </si>
  <si>
    <t>TC4428ACOA-ND</t>
  </si>
  <si>
    <t>$ 1.01 (1-9), 0.84 (10-24), 0.7 (25-99), 0.64 (100+)</t>
  </si>
  <si>
    <t>QTY Needed (15x)</t>
  </si>
  <si>
    <t>Connector Mates</t>
  </si>
  <si>
    <t>MDF6-4DS-3.5C</t>
  </si>
  <si>
    <t>Power to the Board 4P DBL ROW SOCKET CRIMPING SOCKET</t>
  </si>
  <si>
    <t xml:space="preserve">798-MDF64DS35C </t>
  </si>
  <si>
    <t>MDF6-6DS-3.5C</t>
  </si>
  <si>
    <t xml:space="preserve">798-MDF66DS35C </t>
  </si>
  <si>
    <t>MDF6-8DS-3.5C</t>
  </si>
  <si>
    <t xml:space="preserve">Power to the Board 6P DBL ROW SOCKET CRIMPING SOCKET </t>
  </si>
  <si>
    <t xml:space="preserve">Power to the Board 8P DBL ROW SOCKET CRIMPING SOCKET </t>
  </si>
  <si>
    <t xml:space="preserve">798-MDF68DS35C </t>
  </si>
  <si>
    <t>50-57-9404</t>
  </si>
  <si>
    <t>Headers &amp; Wire Housings HSG 4P SINGLE ROW POSITIVE LATCH</t>
  </si>
  <si>
    <t>50-57-9403</t>
  </si>
  <si>
    <t>Headers &amp; Wire Housings HSG 3P SINGLE ROW POSITIVE LATCH</t>
  </si>
  <si>
    <t>16-02-1111</t>
  </si>
  <si>
    <t>MDF6-1618SCFA</t>
  </si>
  <si>
    <t>CAP CER 10000PF 50V 5% NP0 0805</t>
  </si>
  <si>
    <t>CAP CER 0.047UF 25V 5% NP0 0805</t>
  </si>
  <si>
    <t>CAP CER 4700PF 50V 5% NP0 0805</t>
  </si>
  <si>
    <t>Price Per Board</t>
  </si>
  <si>
    <t>Price for Lot</t>
  </si>
  <si>
    <t>Price Breaks</t>
  </si>
  <si>
    <t>Totals</t>
  </si>
  <si>
    <t>RES 200K OHM 1/10W 1% 0603 SMD</t>
  </si>
  <si>
    <t>RES 1.0M OHM 1/10W 1% 0603 SMD</t>
  </si>
  <si>
    <t>RES 243K OHM 1/10W 1% 0603 SMD</t>
  </si>
  <si>
    <t>RES 1K OHM 1/10W 1% 0603 SMD</t>
  </si>
  <si>
    <t>RES 15K OHM 1/10W 1% 0603 SMD</t>
  </si>
  <si>
    <t>RES 24.3K OHM 1/10W 1% 0603 SMD</t>
  </si>
  <si>
    <t>RES 49.9K OHM 1/10W 1% 0603 SMD</t>
  </si>
  <si>
    <t>RES 2.49K OHM 1/10W 1% 0603 SMD</t>
  </si>
  <si>
    <t>RES 10K OHM 1/10W 1% 0603 SMD</t>
  </si>
  <si>
    <t>MDF6-6DP-3.5DSA(06)</t>
  </si>
  <si>
    <t>MDF6-8DP-3.5DSA(06)</t>
  </si>
  <si>
    <t>MDF6-4DP-3.5DSA(06)</t>
  </si>
  <si>
    <t>798-MDF64DP35DSA06</t>
  </si>
  <si>
    <t>798-MDF66DP35DSA06</t>
  </si>
  <si>
    <t>798-MDF68DP35DSA06</t>
  </si>
  <si>
    <t>Power to the Board FEMALE CRIMP CONTACT SOCKET CONTACT GOLD</t>
  </si>
  <si>
    <t>CONN RECEPT 6POS DUAL</t>
  </si>
  <si>
    <t>39-01-2060</t>
  </si>
  <si>
    <t>Manufacturer PN</t>
  </si>
  <si>
    <t>798-MDF61618SCFA</t>
  </si>
  <si>
    <t>WM3702-ND</t>
  </si>
  <si>
    <t>WM2902-ND</t>
  </si>
  <si>
    <t>WM2901-ND</t>
  </si>
  <si>
    <t>WM2570CT-ND</t>
  </si>
  <si>
    <t>In Stock QTY</t>
  </si>
  <si>
    <t>QTY Needed</t>
  </si>
  <si>
    <t>Purchased QTY</t>
  </si>
  <si>
    <t>399-7992-1-ND</t>
  </si>
  <si>
    <t>399-8092-1-ND</t>
  </si>
  <si>
    <t>399-10072-1-ND</t>
  </si>
  <si>
    <t>541-200KHCT-ND</t>
  </si>
  <si>
    <t>541-1.00MHCT-ND</t>
  </si>
  <si>
    <t xml:space="preserve">541-243KHCT-ND </t>
  </si>
  <si>
    <t>541-1.00KHCT-ND</t>
  </si>
  <si>
    <t>541-15.0KHCT-ND</t>
  </si>
  <si>
    <t>541-24.3KHCT-ND</t>
  </si>
  <si>
    <t>541-49.9KHCT-ND</t>
  </si>
  <si>
    <t xml:space="preserve">541-2.49KHCT-ND </t>
  </si>
  <si>
    <t>541-10.0KHCT-ND</t>
  </si>
  <si>
    <t>5001K-ND</t>
  </si>
  <si>
    <t>798-MDF62022SCFA</t>
  </si>
  <si>
    <t>MDF6-2022SCF</t>
  </si>
  <si>
    <t>Power to the Board FEMALE CRIMP CONTACT SOCKET CONTACT TIN</t>
  </si>
  <si>
    <t>WM6276CT-ND</t>
  </si>
  <si>
    <t>CONN TERM SOCKET 18-20AWG GOLD</t>
  </si>
  <si>
    <t>50-57-9406</t>
  </si>
  <si>
    <t>WM2904-ND</t>
  </si>
  <si>
    <t>CONN HOUSING 6POS .100 W/LATCH</t>
  </si>
  <si>
    <t>D132 D147</t>
  </si>
  <si>
    <t>D140 D143 D144 D145 D146</t>
  </si>
  <si>
    <t>R171 R172 R189 R190 R191 R192 R201  R209</t>
  </si>
  <si>
    <t>R179  R187 R188</t>
  </si>
  <si>
    <t>R165 R167 R170 R174 R177 R180 R181  R183 R184 R185 R186 R195 R196 R198 R200 R203 R204 R205 R206 R207 R210 R211</t>
  </si>
  <si>
    <t>R162 R175 R199</t>
  </si>
  <si>
    <t>stock 6/16/2014</t>
  </si>
  <si>
    <t>600</t>
  </si>
  <si>
    <t>60</t>
  </si>
  <si>
    <t>15</t>
  </si>
  <si>
    <t>30</t>
  </si>
  <si>
    <t>100</t>
  </si>
  <si>
    <t>1000</t>
  </si>
  <si>
    <t>50</t>
  </si>
  <si>
    <t>500</t>
  </si>
  <si>
    <t>300</t>
  </si>
  <si>
    <t xml:space="preserve">R168 </t>
  </si>
  <si>
    <t>R1 R3 R4 R5 R6 R8 R9 R10 R11 R13 R14 R15 R16 R18 R19 R20 R21 R23 R24 R25 R26 R28 R29 R30 R31 R33 R34 R35 R36 R38 R39 R40 R41 R43 R44 R45 R46 R48 R49 R50 R51 R53 R54 R55 R56 R58 R59 R60 R61 R63 R64 R65 R66 R68 R69 R70 R71 R73 R74 R75 R76 R78 R79 R80 R81 R83 R84 R85 R86 R88 R89 R90 R91 R93 R94 R95 R96 R98 R99 R100 R101 R103 R104 R105 R106 R108 R109 R110 R111 R113 R114 R115 R116 R118 R119 R120 R121 R123 R124 R125 R126 R128 R129 R130 R131 R133 R134 R135 R136 R138 R139 R140 R141 R143 R144 R145 R146 R148 R149 R150 R151 R153 R154 R155 R156 R163 R169 R178 R193 R197  R202 R208</t>
  </si>
  <si>
    <t>17</t>
  </si>
  <si>
    <t>34</t>
  </si>
  <si>
    <t>SBRT15U50SP5-13</t>
  </si>
  <si>
    <t>DIODE TRENCH SBR 15A 50V PWRDI5</t>
  </si>
  <si>
    <t>465</t>
  </si>
  <si>
    <t>555</t>
  </si>
  <si>
    <t>2500</t>
  </si>
  <si>
    <t>0</t>
  </si>
  <si>
    <t>CONN SOCKET 22-24AWG CRIMP 30AU  C-Grid</t>
  </si>
  <si>
    <t>120</t>
  </si>
  <si>
    <t>CONN RECEPT 2POS DUAL</t>
  </si>
  <si>
    <t>WM3700-ND</t>
  </si>
  <si>
    <t>1200</t>
  </si>
  <si>
    <t>Doc = 10021057-BPC1-RevA</t>
  </si>
  <si>
    <t>Order 6/23/2014</t>
  </si>
  <si>
    <t>250</t>
  </si>
  <si>
    <t>7</t>
  </si>
  <si>
    <t xml:space="preserve">D148, D149, D150, D151, D152, D153, D154, D155, D156, D157, D158, D159, D160, D161, D162, D163, D164, D165, D166, D167, D168, D169, D170, D171, D172, D173, D174, D175, D176, D177, D178  </t>
  </si>
  <si>
    <t>Capacitors</t>
  </si>
  <si>
    <t>Diodes</t>
  </si>
  <si>
    <t>Thruhole</t>
  </si>
  <si>
    <t>Resistors and SMT ferrite</t>
  </si>
  <si>
    <t>ICs and misc SMT</t>
  </si>
  <si>
    <t>Note</t>
  </si>
  <si>
    <t>not a washeable part</t>
  </si>
  <si>
    <t>16</t>
  </si>
  <si>
    <t>use (01) gold-plated part</t>
  </si>
  <si>
    <t>2</t>
  </si>
  <si>
    <t>220</t>
  </si>
  <si>
    <t>use (05) tin-plated part. Have enouth for 2 CBCs</t>
  </si>
  <si>
    <t>Install only D115 D119 D123 Have enouth for 2 CBCs</t>
  </si>
  <si>
    <t xml:space="preserve">SKIP  D176, D177, D178 (install 28 parts)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</si>
</sst>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
    <numFmt numFmtId="165" formatCode="&quot;$&quot;#,##0.0000"/>
  </numFmts>
  <fonts count="8" x14ac:knownFonts="1">
    <font>
      <sz val="11"/>
      <color theme="1"/>
      <name val="Calibri"/>
      <family val="2"/>
      <scheme val="minor"/>
    </font>
    <font>
      <sz val="11"/>
      <color rgb="FF000000"/>
      <name val="Calibri"/>
      <family val="2"/>
      <scheme val="minor"/>
    </font>
    <font>
      <sz val="11"/>
      <color theme="1"/>
      <name val="Calibri"/>
      <family val="2"/>
      <scheme val="minor"/>
    </font>
    <font>
      <sz val="11"/>
      <color rgb="FF006100"/>
      <name val="Calibri"/>
      <family val="2"/>
      <scheme val="minor"/>
    </font>
    <font>
      <sz val="11"/>
      <color rgb="FF3F3F76"/>
      <name val="Calibri"/>
      <family val="2"/>
      <scheme val="minor"/>
    </font>
    <font>
      <b/>
      <sz val="11"/>
      <color theme="1"/>
      <name val="Calibri"/>
      <family val="2"/>
      <scheme val="minor"/>
    </font>
    <font>
      <b/>
      <sz val="11"/>
      <name val="Calibri"/>
      <family val="2"/>
      <scheme val="minor"/>
    </font>
    <font>
      <sz val="11"/>
      <name val="Calibri"/>
      <family val="2"/>
      <scheme val="minor"/>
    </font>
  </fonts>
  <fills count="9">
    <fill>
      <patternFill patternType="none"/>
    </fill>
    <fill>
      <patternFill patternType="gray125"/>
    </fill>
    <fill>
      <patternFill patternType="solid">
        <fgColor rgb="FFC6EFCE"/>
      </patternFill>
    </fill>
    <fill>
      <patternFill patternType="solid">
        <fgColor rgb="FFFFCC99"/>
      </patternFill>
    </fill>
    <fill>
      <patternFill patternType="solid">
        <fgColor rgb="FFFFFFCC"/>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theme="8" tint="0.79998168889431442"/>
        <bgColor indexed="64"/>
      </patternFill>
    </fill>
  </fills>
  <borders count="4">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2" borderId="0" applyNumberFormat="0" applyBorder="0" applyAlignment="0" applyProtection="0"/>
    <xf numFmtId="0" fontId="4" fillId="3" borderId="1" applyNumberFormat="0" applyAlignment="0" applyProtection="0"/>
    <xf numFmtId="0" fontId="2" fillId="4" borderId="2" applyNumberFormat="0" applyFont="0" applyAlignment="0" applyProtection="0"/>
  </cellStyleXfs>
  <cellXfs count="75">
    <xf numFmtId="0" fontId="0" fillId="0" borderId="0" xfId="0"/>
    <xf numFmtId="0" fontId="0" fillId="0" borderId="0" xfId="0" applyAlignment="1">
      <alignment horizontal="left"/>
    </xf>
    <xf numFmtId="1" fontId="0" fillId="0" borderId="0" xfId="0" applyNumberFormat="1" applyAlignment="1">
      <alignment horizontal="left"/>
    </xf>
    <xf numFmtId="0" fontId="0" fillId="0" borderId="0" xfId="0" applyAlignment="1">
      <alignment horizontal="left" wrapText="1"/>
    </xf>
    <xf numFmtId="0" fontId="0" fillId="0" borderId="0" xfId="0" applyNumberFormat="1" applyAlignment="1">
      <alignment horizontal="left"/>
    </xf>
    <xf numFmtId="165" fontId="0" fillId="0" borderId="0" xfId="0" applyNumberFormat="1" applyAlignment="1">
      <alignment horizontal="left"/>
    </xf>
    <xf numFmtId="1" fontId="0" fillId="0" borderId="3" xfId="0" applyNumberFormat="1" applyBorder="1" applyAlignment="1">
      <alignment horizontal="left" wrapText="1"/>
    </xf>
    <xf numFmtId="49" fontId="0" fillId="0" borderId="3" xfId="0" applyNumberFormat="1" applyBorder="1" applyAlignment="1">
      <alignment horizontal="left" wrapText="1"/>
    </xf>
    <xf numFmtId="0" fontId="0" fillId="0" borderId="3" xfId="0" applyBorder="1" applyAlignment="1">
      <alignment horizontal="left" wrapText="1"/>
    </xf>
    <xf numFmtId="0" fontId="0" fillId="0" borderId="3" xfId="0" applyNumberFormat="1" applyBorder="1" applyAlignment="1">
      <alignment horizontal="left" wrapText="1"/>
    </xf>
    <xf numFmtId="165" fontId="0" fillId="0" borderId="3" xfId="0" applyNumberFormat="1" applyBorder="1" applyAlignment="1">
      <alignment horizontal="left" wrapText="1"/>
    </xf>
    <xf numFmtId="0" fontId="0" fillId="0" borderId="3" xfId="0" applyNumberFormat="1" applyFill="1" applyBorder="1" applyAlignment="1">
      <alignment horizontal="left" wrapText="1"/>
    </xf>
    <xf numFmtId="164" fontId="0" fillId="0" borderId="3" xfId="0" applyNumberFormat="1" applyBorder="1" applyAlignment="1">
      <alignment horizontal="left" wrapText="1"/>
    </xf>
    <xf numFmtId="0" fontId="1" fillId="0" borderId="3" xfId="0" applyFont="1" applyBorder="1" applyAlignment="1">
      <alignment horizontal="left" wrapText="1"/>
    </xf>
    <xf numFmtId="3" fontId="0" fillId="0" borderId="3" xfId="0" applyNumberFormat="1" applyBorder="1" applyAlignment="1">
      <alignment horizontal="left" wrapText="1"/>
    </xf>
    <xf numFmtId="49" fontId="0" fillId="5" borderId="3" xfId="0" applyNumberFormat="1" applyFill="1" applyBorder="1" applyAlignment="1">
      <alignment horizontal="left" wrapText="1"/>
    </xf>
    <xf numFmtId="1" fontId="3" fillId="0" borderId="3" xfId="1" applyNumberFormat="1" applyFill="1" applyBorder="1" applyAlignment="1">
      <alignment horizontal="left" wrapText="1"/>
    </xf>
    <xf numFmtId="49" fontId="3" fillId="0" borderId="3" xfId="1" applyNumberFormat="1" applyFill="1" applyBorder="1" applyAlignment="1">
      <alignment horizontal="left" wrapText="1"/>
    </xf>
    <xf numFmtId="0" fontId="3" fillId="0" borderId="3" xfId="1" applyFill="1" applyBorder="1" applyAlignment="1">
      <alignment horizontal="left" wrapText="1"/>
    </xf>
    <xf numFmtId="0" fontId="3" fillId="0" borderId="3" xfId="1" applyNumberFormat="1" applyFill="1" applyBorder="1" applyAlignment="1">
      <alignment horizontal="left" wrapText="1"/>
    </xf>
    <xf numFmtId="165" fontId="3" fillId="0" borderId="3" xfId="1" applyNumberFormat="1" applyFill="1" applyBorder="1" applyAlignment="1">
      <alignment horizontal="left" wrapText="1"/>
    </xf>
    <xf numFmtId="0" fontId="0" fillId="0" borderId="0" xfId="0" applyFill="1" applyAlignment="1">
      <alignment horizontal="left" wrapText="1"/>
    </xf>
    <xf numFmtId="0" fontId="0" fillId="5" borderId="0" xfId="0" applyFill="1" applyAlignment="1">
      <alignment horizontal="left"/>
    </xf>
    <xf numFmtId="1" fontId="0" fillId="7" borderId="3" xfId="0" applyNumberFormat="1" applyFill="1" applyBorder="1" applyAlignment="1">
      <alignment horizontal="left" wrapText="1"/>
    </xf>
    <xf numFmtId="49" fontId="0" fillId="7" borderId="3" xfId="0" applyNumberFormat="1" applyFill="1" applyBorder="1" applyAlignment="1">
      <alignment horizontal="left" wrapText="1"/>
    </xf>
    <xf numFmtId="0" fontId="0" fillId="7" borderId="3" xfId="0" applyFill="1" applyBorder="1" applyAlignment="1">
      <alignment horizontal="left" wrapText="1"/>
    </xf>
    <xf numFmtId="0" fontId="0" fillId="7" borderId="3" xfId="0" applyNumberFormat="1" applyFill="1" applyBorder="1" applyAlignment="1">
      <alignment horizontal="left" wrapText="1"/>
    </xf>
    <xf numFmtId="165" fontId="0" fillId="7" borderId="3" xfId="0" applyNumberFormat="1" applyFill="1" applyBorder="1" applyAlignment="1">
      <alignment horizontal="left" wrapText="1"/>
    </xf>
    <xf numFmtId="0" fontId="0" fillId="7" borderId="0" xfId="0" applyFill="1" applyAlignment="1">
      <alignment horizontal="left" wrapText="1"/>
    </xf>
    <xf numFmtId="1" fontId="5" fillId="0" borderId="3" xfId="0" applyNumberFormat="1" applyFont="1" applyBorder="1" applyAlignment="1">
      <alignment horizontal="left" wrapText="1"/>
    </xf>
    <xf numFmtId="1" fontId="5" fillId="0" borderId="3" xfId="0" applyNumberFormat="1" applyFont="1" applyBorder="1" applyAlignment="1">
      <alignment horizontal="left"/>
    </xf>
    <xf numFmtId="1" fontId="0" fillId="0" borderId="3" xfId="0" applyNumberFormat="1" applyBorder="1" applyAlignment="1">
      <alignment horizontal="left"/>
    </xf>
    <xf numFmtId="49" fontId="0" fillId="0" borderId="3" xfId="0" applyNumberFormat="1" applyBorder="1" applyAlignment="1">
      <alignment horizontal="left"/>
    </xf>
    <xf numFmtId="0" fontId="0" fillId="0" borderId="3" xfId="0" applyBorder="1" applyAlignment="1">
      <alignment horizontal="left"/>
    </xf>
    <xf numFmtId="0" fontId="0" fillId="0" borderId="3" xfId="0" applyNumberFormat="1" applyBorder="1" applyAlignment="1">
      <alignment horizontal="left"/>
    </xf>
    <xf numFmtId="165" fontId="0" fillId="0" borderId="3" xfId="0" applyNumberFormat="1" applyBorder="1" applyAlignment="1">
      <alignment horizontal="left"/>
    </xf>
    <xf numFmtId="1" fontId="3" fillId="0" borderId="3" xfId="1" applyNumberFormat="1" applyFill="1" applyBorder="1" applyAlignment="1">
      <alignment horizontal="left"/>
    </xf>
    <xf numFmtId="49" fontId="3" fillId="0" borderId="3" xfId="1" applyNumberFormat="1" applyFill="1" applyBorder="1" applyAlignment="1">
      <alignment horizontal="left"/>
    </xf>
    <xf numFmtId="0" fontId="3" fillId="0" borderId="3" xfId="1" applyFill="1" applyBorder="1" applyAlignment="1">
      <alignment horizontal="left"/>
    </xf>
    <xf numFmtId="0" fontId="3" fillId="0" borderId="3" xfId="1" applyNumberFormat="1" applyFill="1" applyBorder="1" applyAlignment="1">
      <alignment horizontal="left"/>
    </xf>
    <xf numFmtId="165" fontId="3" fillId="0" borderId="3" xfId="1" applyNumberFormat="1" applyFill="1" applyBorder="1" applyAlignment="1">
      <alignment horizontal="left"/>
    </xf>
    <xf numFmtId="0" fontId="0" fillId="0" borderId="0" xfId="0" applyFill="1" applyAlignment="1">
      <alignment horizontal="left"/>
    </xf>
    <xf numFmtId="0" fontId="0" fillId="0" borderId="3" xfId="0" applyNumberFormat="1" applyFill="1" applyBorder="1" applyAlignment="1">
      <alignment horizontal="left"/>
    </xf>
    <xf numFmtId="1" fontId="6" fillId="0" borderId="3" xfId="1" applyNumberFormat="1" applyFont="1" applyFill="1" applyBorder="1" applyAlignment="1">
      <alignment horizontal="left"/>
    </xf>
    <xf numFmtId="49" fontId="5" fillId="0" borderId="3" xfId="0" applyNumberFormat="1" applyFont="1" applyBorder="1" applyAlignment="1">
      <alignment horizontal="left"/>
    </xf>
    <xf numFmtId="0" fontId="5" fillId="0" borderId="3" xfId="0" applyFont="1" applyBorder="1" applyAlignment="1">
      <alignment horizontal="left"/>
    </xf>
    <xf numFmtId="0" fontId="5" fillId="0" borderId="3" xfId="0" applyNumberFormat="1" applyFont="1" applyBorder="1" applyAlignment="1">
      <alignment horizontal="left"/>
    </xf>
    <xf numFmtId="0" fontId="5" fillId="0" borderId="3" xfId="0" applyNumberFormat="1" applyFont="1" applyFill="1" applyBorder="1" applyAlignment="1">
      <alignment horizontal="left"/>
    </xf>
    <xf numFmtId="165" fontId="5" fillId="0" borderId="3" xfId="0" applyNumberFormat="1" applyFont="1" applyBorder="1" applyAlignment="1">
      <alignment horizontal="left"/>
    </xf>
    <xf numFmtId="0" fontId="5" fillId="0" borderId="0" xfId="0" applyFont="1" applyAlignment="1">
      <alignment horizontal="left"/>
    </xf>
    <xf numFmtId="1" fontId="7" fillId="8" borderId="3" xfId="0" applyNumberFormat="1" applyFont="1" applyFill="1" applyBorder="1" applyAlignment="1">
      <alignment horizontal="left" wrapText="1"/>
    </xf>
    <xf numFmtId="49" fontId="7" fillId="8" borderId="3" xfId="0" applyNumberFormat="1" applyFont="1" applyFill="1" applyBorder="1" applyAlignment="1">
      <alignment horizontal="left" wrapText="1"/>
    </xf>
    <xf numFmtId="0" fontId="7" fillId="8" borderId="3" xfId="0" applyFont="1" applyFill="1" applyBorder="1" applyAlignment="1">
      <alignment horizontal="left" wrapText="1"/>
    </xf>
    <xf numFmtId="0" fontId="7" fillId="8" borderId="3" xfId="0" applyNumberFormat="1" applyFont="1" applyFill="1" applyBorder="1" applyAlignment="1">
      <alignment horizontal="left" wrapText="1"/>
    </xf>
    <xf numFmtId="165" fontId="7" fillId="8" borderId="3" xfId="0" applyNumberFormat="1" applyFont="1" applyFill="1" applyBorder="1" applyAlignment="1">
      <alignment horizontal="left" wrapText="1"/>
    </xf>
    <xf numFmtId="0" fontId="7" fillId="8" borderId="0" xfId="0" applyFont="1" applyFill="1" applyAlignment="1">
      <alignment horizontal="left" wrapText="1"/>
    </xf>
    <xf numFmtId="1" fontId="7" fillId="8" borderId="3" xfId="1" applyNumberFormat="1" applyFont="1" applyFill="1" applyBorder="1" applyAlignment="1">
      <alignment horizontal="left" wrapText="1"/>
    </xf>
    <xf numFmtId="49" fontId="7" fillId="8" borderId="3" xfId="1" applyNumberFormat="1" applyFont="1" applyFill="1" applyBorder="1" applyAlignment="1">
      <alignment horizontal="left" wrapText="1"/>
    </xf>
    <xf numFmtId="0" fontId="7" fillId="8" borderId="3" xfId="1" applyFont="1" applyFill="1" applyBorder="1" applyAlignment="1">
      <alignment horizontal="left" wrapText="1"/>
    </xf>
    <xf numFmtId="0" fontId="7" fillId="8" borderId="3" xfId="1" applyNumberFormat="1" applyFont="1" applyFill="1" applyBorder="1" applyAlignment="1">
      <alignment horizontal="left" wrapText="1"/>
    </xf>
    <xf numFmtId="165" fontId="7" fillId="8" borderId="3" xfId="1" applyNumberFormat="1" applyFont="1" applyFill="1" applyBorder="1" applyAlignment="1">
      <alignment horizontal="left" wrapText="1"/>
    </xf>
    <xf numFmtId="49" fontId="0" fillId="0" borderId="3" xfId="0" applyNumberFormat="1" applyFill="1" applyBorder="1" applyAlignment="1">
      <alignment horizontal="left" wrapText="1"/>
    </xf>
    <xf numFmtId="1" fontId="4" fillId="0" borderId="3" xfId="2" applyNumberFormat="1" applyFill="1" applyBorder="1" applyAlignment="1">
      <alignment horizontal="left" wrapText="1"/>
    </xf>
    <xf numFmtId="49" fontId="4" fillId="0" borderId="3" xfId="2" applyNumberFormat="1" applyFill="1" applyBorder="1" applyAlignment="1">
      <alignment horizontal="left" wrapText="1"/>
    </xf>
    <xf numFmtId="0" fontId="4" fillId="0" borderId="3" xfId="2" applyFill="1" applyBorder="1" applyAlignment="1">
      <alignment horizontal="left" wrapText="1"/>
    </xf>
    <xf numFmtId="0" fontId="4" fillId="0" borderId="3" xfId="2" applyNumberFormat="1" applyFill="1" applyBorder="1" applyAlignment="1">
      <alignment horizontal="left" wrapText="1"/>
    </xf>
    <xf numFmtId="165" fontId="4" fillId="0" borderId="3" xfId="2" applyNumberFormat="1" applyFill="1" applyBorder="1" applyAlignment="1">
      <alignment horizontal="left" wrapText="1"/>
    </xf>
    <xf numFmtId="49" fontId="4" fillId="6" borderId="3" xfId="2" applyNumberFormat="1" applyFill="1" applyBorder="1" applyAlignment="1">
      <alignment horizontal="left" wrapText="1"/>
    </xf>
    <xf numFmtId="49" fontId="7" fillId="6" borderId="3" xfId="0" applyNumberFormat="1" applyFont="1" applyFill="1" applyBorder="1" applyAlignment="1">
      <alignment horizontal="left" wrapText="1"/>
    </xf>
    <xf numFmtId="49" fontId="7" fillId="6" borderId="3" xfId="1" applyNumberFormat="1" applyFont="1" applyFill="1" applyBorder="1" applyAlignment="1">
      <alignment horizontal="left" wrapText="1"/>
    </xf>
    <xf numFmtId="1" fontId="5" fillId="0" borderId="0" xfId="0" applyNumberFormat="1" applyFont="1" applyAlignment="1">
      <alignment horizontal="left"/>
    </xf>
    <xf numFmtId="0" fontId="0" fillId="4" borderId="3" xfId="3" applyFont="1" applyBorder="1" applyAlignment="1">
      <alignment horizontal="left"/>
    </xf>
    <xf numFmtId="0" fontId="0" fillId="4" borderId="3" xfId="3" applyNumberFormat="1" applyFont="1" applyBorder="1" applyAlignment="1">
      <alignment horizontal="left"/>
    </xf>
    <xf numFmtId="165" fontId="0" fillId="4" borderId="3" xfId="3" applyNumberFormat="1" applyFont="1" applyBorder="1" applyAlignment="1">
      <alignment horizontal="left"/>
    </xf>
    <xf numFmtId="0" fontId="5" fillId="4" borderId="3" xfId="3" applyFont="1" applyBorder="1" applyAlignment="1">
      <alignment horizontal="left"/>
    </xf>
  </cellXfs>
  <cellStyles count="4">
    <cellStyle name="Good" xfId="1" builtinId="26"/>
    <cellStyle name="Input" xfId="2" builtinId="20"/>
    <cellStyle name="Normal" xfId="0" builtinId="0"/>
    <cellStyle name="Note" xfId="3"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8"/>
  <sheetViews>
    <sheetView tabSelected="1" zoomScale="70" zoomScaleNormal="70" workbookViewId="0">
      <selection activeCell="D83" sqref="D83"/>
    </sheetView>
  </sheetViews>
  <sheetFormatPr defaultRowHeight="15" x14ac:dyDescent="0.25"/>
  <cols>
    <col min="1" max="1" width="8.28515625" style="1" customWidth="1"/>
    <col min="2" max="2" width="8.140625" style="1" customWidth="1"/>
    <col min="3" max="3" width="24.42578125" style="1" bestFit="1" customWidth="1"/>
    <col min="4" max="4" width="27" style="1" customWidth="1"/>
    <col min="5" max="5" width="51.7109375" style="1" customWidth="1"/>
    <col min="6" max="6" width="12.7109375" style="1" customWidth="1"/>
    <col min="7" max="7" width="12.5703125" style="1" customWidth="1"/>
    <col min="8" max="8" width="82" style="3" customWidth="1"/>
    <col min="9" max="9" width="26.28515625" style="3" customWidth="1"/>
    <col min="10" max="10" width="39.140625" style="1" customWidth="1"/>
    <col min="11" max="11" width="28.85546875" style="1" customWidth="1"/>
    <col min="12" max="12" width="8.28515625" style="1" customWidth="1"/>
    <col min="13" max="13" width="19.140625" style="1" customWidth="1"/>
    <col min="14" max="15" width="13.5703125" style="1" customWidth="1"/>
    <col min="16" max="16" width="16.7109375" style="1" bestFit="1" customWidth="1"/>
    <col min="17" max="17" width="13.140625" style="1" bestFit="1" customWidth="1"/>
    <col min="18" max="18" width="16.28515625" style="1" bestFit="1" customWidth="1"/>
    <col min="19" max="19" width="13.5703125" style="1" bestFit="1" customWidth="1"/>
    <col min="20" max="20" width="155.85546875" style="1" customWidth="1"/>
    <col min="21" max="16384" width="9.140625" style="1"/>
  </cols>
  <sheetData>
    <row r="1" spans="1:20" s="49" customFormat="1" x14ac:dyDescent="0.25">
      <c r="A1" s="70" t="s">
        <v>0</v>
      </c>
      <c r="E1" s="70" t="s">
        <v>1</v>
      </c>
      <c r="F1" s="70" t="s">
        <v>391</v>
      </c>
    </row>
    <row r="2" spans="1:20" s="3" customFormat="1" ht="30" x14ac:dyDescent="0.25">
      <c r="A2" s="29" t="s">
        <v>2</v>
      </c>
      <c r="B2" s="29" t="s">
        <v>3</v>
      </c>
      <c r="C2" s="29" t="s">
        <v>4</v>
      </c>
      <c r="D2" s="29" t="s">
        <v>5</v>
      </c>
      <c r="E2" s="29" t="s">
        <v>6</v>
      </c>
      <c r="F2" s="29" t="s">
        <v>366</v>
      </c>
      <c r="G2" s="29" t="s">
        <v>392</v>
      </c>
      <c r="H2" s="29" t="s">
        <v>7</v>
      </c>
      <c r="I2" s="29" t="s">
        <v>401</v>
      </c>
      <c r="J2" s="29" t="s">
        <v>8</v>
      </c>
      <c r="K2" s="29" t="s">
        <v>330</v>
      </c>
      <c r="L2" s="6" t="s">
        <v>10</v>
      </c>
      <c r="M2" s="6" t="s">
        <v>288</v>
      </c>
      <c r="N2" s="6" t="s">
        <v>336</v>
      </c>
      <c r="O2" s="6" t="s">
        <v>337</v>
      </c>
      <c r="P2" s="6" t="s">
        <v>338</v>
      </c>
      <c r="Q2" s="6" t="s">
        <v>310</v>
      </c>
      <c r="R2" s="6" t="s">
        <v>308</v>
      </c>
      <c r="S2" s="6" t="s">
        <v>309</v>
      </c>
      <c r="T2" s="6" t="s">
        <v>9</v>
      </c>
    </row>
    <row r="3" spans="1:20" ht="18" customHeight="1" x14ac:dyDescent="0.25">
      <c r="A3" s="30" t="s">
        <v>396</v>
      </c>
      <c r="B3" s="31"/>
      <c r="C3" s="32"/>
      <c r="D3" s="32"/>
      <c r="E3" s="32"/>
      <c r="F3" s="32"/>
      <c r="G3" s="32"/>
      <c r="H3" s="32"/>
      <c r="I3" s="32"/>
      <c r="J3" s="32"/>
      <c r="K3" s="32"/>
      <c r="L3" s="32"/>
      <c r="M3" s="33"/>
      <c r="N3" s="34"/>
      <c r="O3" s="34"/>
      <c r="P3" s="34"/>
      <c r="Q3" s="35"/>
      <c r="R3" s="35"/>
      <c r="S3" s="35"/>
      <c r="T3" s="32"/>
    </row>
    <row r="4" spans="1:20" s="3" customFormat="1" ht="30" x14ac:dyDescent="0.25">
      <c r="A4" s="6">
        <v>2</v>
      </c>
      <c r="B4" s="6">
        <v>40</v>
      </c>
      <c r="C4" s="7" t="s">
        <v>18</v>
      </c>
      <c r="D4" s="7" t="s">
        <v>19</v>
      </c>
      <c r="E4" s="7" t="s">
        <v>20</v>
      </c>
      <c r="F4" s="7" t="s">
        <v>367</v>
      </c>
      <c r="G4" s="7"/>
      <c r="H4" s="7" t="s">
        <v>21</v>
      </c>
      <c r="I4" s="7"/>
      <c r="J4" s="7" t="s">
        <v>22</v>
      </c>
      <c r="K4" s="7" t="s">
        <v>24</v>
      </c>
      <c r="L4" s="7" t="s">
        <v>23</v>
      </c>
      <c r="M4" s="8">
        <f t="shared" ref="M4:M63" si="0">(B4*15)</f>
        <v>600</v>
      </c>
      <c r="N4" s="9"/>
      <c r="O4" s="9">
        <f t="shared" ref="O4:O76" si="1">(M4-N4)</f>
        <v>600</v>
      </c>
      <c r="P4" s="9">
        <v>600</v>
      </c>
      <c r="Q4" s="10">
        <v>3.3500000000000002E-2</v>
      </c>
      <c r="R4" s="10">
        <f t="shared" ref="R4:R40" si="2">(Q4*B4)</f>
        <v>1.34</v>
      </c>
      <c r="S4" s="10">
        <f t="shared" ref="S4:S40" si="3">(Q4*M4)</f>
        <v>20.100000000000001</v>
      </c>
      <c r="T4" s="7" t="s">
        <v>25</v>
      </c>
    </row>
    <row r="5" spans="1:20" s="3" customFormat="1" x14ac:dyDescent="0.25">
      <c r="A5" s="6">
        <v>3</v>
      </c>
      <c r="B5" s="6">
        <v>6</v>
      </c>
      <c r="C5" s="7" t="s">
        <v>26</v>
      </c>
      <c r="D5" s="7" t="s">
        <v>27</v>
      </c>
      <c r="E5" s="7" t="s">
        <v>28</v>
      </c>
      <c r="F5" s="7" t="s">
        <v>371</v>
      </c>
      <c r="G5" s="7"/>
      <c r="H5" s="7" t="s">
        <v>29</v>
      </c>
      <c r="I5" s="7"/>
      <c r="J5" s="7" t="s">
        <v>30</v>
      </c>
      <c r="K5" s="7" t="s">
        <v>32</v>
      </c>
      <c r="L5" s="7" t="s">
        <v>31</v>
      </c>
      <c r="M5" s="8">
        <f t="shared" si="0"/>
        <v>90</v>
      </c>
      <c r="N5" s="9"/>
      <c r="O5" s="9">
        <f t="shared" si="1"/>
        <v>90</v>
      </c>
      <c r="P5" s="9">
        <v>100</v>
      </c>
      <c r="Q5" s="10">
        <v>0.1792</v>
      </c>
      <c r="R5" s="10">
        <f t="shared" si="2"/>
        <v>1.0751999999999999</v>
      </c>
      <c r="S5" s="10">
        <f t="shared" si="3"/>
        <v>16.128</v>
      </c>
      <c r="T5" s="7" t="s">
        <v>33</v>
      </c>
    </row>
    <row r="6" spans="1:20" s="3" customFormat="1" x14ac:dyDescent="0.25">
      <c r="A6" s="6">
        <v>4</v>
      </c>
      <c r="B6" s="6">
        <v>4</v>
      </c>
      <c r="C6" s="7" t="s">
        <v>34</v>
      </c>
      <c r="D6" s="7" t="s">
        <v>35</v>
      </c>
      <c r="E6" s="7" t="s">
        <v>305</v>
      </c>
      <c r="F6" s="7" t="s">
        <v>368</v>
      </c>
      <c r="G6" s="7"/>
      <c r="H6" s="7" t="s">
        <v>36</v>
      </c>
      <c r="I6" s="7"/>
      <c r="J6" s="7" t="s">
        <v>37</v>
      </c>
      <c r="K6" s="7" t="s">
        <v>339</v>
      </c>
      <c r="L6" s="7" t="s">
        <v>38</v>
      </c>
      <c r="M6" s="8">
        <f t="shared" si="0"/>
        <v>60</v>
      </c>
      <c r="N6" s="9"/>
      <c r="O6" s="9">
        <f t="shared" si="1"/>
        <v>60</v>
      </c>
      <c r="P6" s="9">
        <v>60</v>
      </c>
      <c r="Q6" s="10">
        <v>0.33860000000000001</v>
      </c>
      <c r="R6" s="10">
        <f t="shared" si="2"/>
        <v>1.3544</v>
      </c>
      <c r="S6" s="10">
        <f t="shared" si="3"/>
        <v>20.316000000000003</v>
      </c>
      <c r="T6" s="7" t="s">
        <v>15</v>
      </c>
    </row>
    <row r="7" spans="1:20" s="3" customFormat="1" x14ac:dyDescent="0.25">
      <c r="A7" s="6">
        <v>5</v>
      </c>
      <c r="B7" s="6">
        <v>2</v>
      </c>
      <c r="C7" s="7" t="s">
        <v>39</v>
      </c>
      <c r="D7" s="7" t="s">
        <v>40</v>
      </c>
      <c r="E7" s="7" t="s">
        <v>41</v>
      </c>
      <c r="F7" s="7" t="s">
        <v>370</v>
      </c>
      <c r="G7" s="7"/>
      <c r="H7" s="7" t="s">
        <v>42</v>
      </c>
      <c r="I7" s="7"/>
      <c r="J7" s="7" t="s">
        <v>43</v>
      </c>
      <c r="K7" s="7" t="s">
        <v>44</v>
      </c>
      <c r="L7" s="7" t="s">
        <v>31</v>
      </c>
      <c r="M7" s="8">
        <f t="shared" si="0"/>
        <v>30</v>
      </c>
      <c r="N7" s="9"/>
      <c r="O7" s="9">
        <f t="shared" si="1"/>
        <v>30</v>
      </c>
      <c r="P7" s="9">
        <v>30</v>
      </c>
      <c r="Q7" s="10">
        <v>0.70399999999999996</v>
      </c>
      <c r="R7" s="10">
        <f t="shared" si="2"/>
        <v>1.4079999999999999</v>
      </c>
      <c r="S7" s="10">
        <f t="shared" si="3"/>
        <v>21.119999999999997</v>
      </c>
      <c r="T7" s="7" t="s">
        <v>45</v>
      </c>
    </row>
    <row r="8" spans="1:20" s="3" customFormat="1" x14ac:dyDescent="0.25">
      <c r="A8" s="6">
        <v>6</v>
      </c>
      <c r="B8" s="6">
        <v>1</v>
      </c>
      <c r="C8" s="7" t="s">
        <v>46</v>
      </c>
      <c r="D8" s="7" t="s">
        <v>47</v>
      </c>
      <c r="E8" s="7" t="s">
        <v>306</v>
      </c>
      <c r="F8" s="7" t="s">
        <v>369</v>
      </c>
      <c r="G8" s="24" t="s">
        <v>393</v>
      </c>
      <c r="H8" s="7" t="s">
        <v>48</v>
      </c>
      <c r="I8" s="7"/>
      <c r="J8" s="7" t="s">
        <v>37</v>
      </c>
      <c r="K8" s="7" t="s">
        <v>340</v>
      </c>
      <c r="L8" s="7" t="s">
        <v>38</v>
      </c>
      <c r="M8" s="8">
        <f t="shared" si="0"/>
        <v>15</v>
      </c>
      <c r="N8" s="9"/>
      <c r="O8" s="9">
        <f t="shared" si="1"/>
        <v>15</v>
      </c>
      <c r="P8" s="9">
        <v>15</v>
      </c>
      <c r="Q8" s="10">
        <v>0.73699999999999999</v>
      </c>
      <c r="R8" s="10">
        <f t="shared" si="2"/>
        <v>0.73699999999999999</v>
      </c>
      <c r="S8" s="10">
        <f t="shared" si="3"/>
        <v>11.055</v>
      </c>
      <c r="T8" s="7" t="s">
        <v>15</v>
      </c>
    </row>
    <row r="9" spans="1:20" s="3" customFormat="1" x14ac:dyDescent="0.25">
      <c r="A9" s="6">
        <v>7</v>
      </c>
      <c r="B9" s="6">
        <v>1</v>
      </c>
      <c r="C9" s="7" t="s">
        <v>49</v>
      </c>
      <c r="D9" s="7" t="s">
        <v>50</v>
      </c>
      <c r="E9" s="7" t="s">
        <v>307</v>
      </c>
      <c r="F9" s="7" t="s">
        <v>369</v>
      </c>
      <c r="G9" s="24" t="s">
        <v>393</v>
      </c>
      <c r="H9" s="7" t="s">
        <v>51</v>
      </c>
      <c r="I9" s="7"/>
      <c r="J9" s="7" t="s">
        <v>37</v>
      </c>
      <c r="K9" s="7" t="s">
        <v>341</v>
      </c>
      <c r="L9" s="7" t="s">
        <v>38</v>
      </c>
      <c r="M9" s="8">
        <f t="shared" si="0"/>
        <v>15</v>
      </c>
      <c r="N9" s="9"/>
      <c r="O9" s="9">
        <f t="shared" si="1"/>
        <v>15</v>
      </c>
      <c r="P9" s="9">
        <v>15</v>
      </c>
      <c r="Q9" s="10">
        <v>0.48599999999999999</v>
      </c>
      <c r="R9" s="10">
        <f t="shared" si="2"/>
        <v>0.48599999999999999</v>
      </c>
      <c r="S9" s="10">
        <f t="shared" si="3"/>
        <v>7.29</v>
      </c>
      <c r="T9" s="7" t="s">
        <v>15</v>
      </c>
    </row>
    <row r="10" spans="1:20" s="3" customFormat="1" x14ac:dyDescent="0.25">
      <c r="A10" s="6">
        <v>8</v>
      </c>
      <c r="B10" s="6">
        <v>4</v>
      </c>
      <c r="C10" s="7" t="s">
        <v>52</v>
      </c>
      <c r="D10" s="7" t="s">
        <v>53</v>
      </c>
      <c r="E10" s="7" t="s">
        <v>54</v>
      </c>
      <c r="F10" s="7" t="s">
        <v>368</v>
      </c>
      <c r="G10" s="24" t="s">
        <v>393</v>
      </c>
      <c r="H10" s="7" t="s">
        <v>55</v>
      </c>
      <c r="I10" s="7"/>
      <c r="J10" s="7" t="s">
        <v>37</v>
      </c>
      <c r="K10" s="7" t="s">
        <v>56</v>
      </c>
      <c r="L10" s="7" t="s">
        <v>23</v>
      </c>
      <c r="M10" s="8">
        <f t="shared" si="0"/>
        <v>60</v>
      </c>
      <c r="N10" s="9"/>
      <c r="O10" s="9">
        <f t="shared" si="1"/>
        <v>60</v>
      </c>
      <c r="P10" s="9">
        <v>60</v>
      </c>
      <c r="Q10" s="10">
        <v>0.14000000000000001</v>
      </c>
      <c r="R10" s="10">
        <f t="shared" si="2"/>
        <v>0.56000000000000005</v>
      </c>
      <c r="S10" s="10">
        <f t="shared" si="3"/>
        <v>8.4</v>
      </c>
      <c r="T10" s="7" t="s">
        <v>57</v>
      </c>
    </row>
    <row r="11" spans="1:20" x14ac:dyDescent="0.25">
      <c r="A11" s="30" t="s">
        <v>397</v>
      </c>
      <c r="B11" s="31"/>
      <c r="C11" s="32"/>
      <c r="D11" s="32"/>
      <c r="E11" s="32"/>
      <c r="F11" s="32"/>
      <c r="G11" s="32"/>
      <c r="H11" s="32"/>
      <c r="I11" s="32"/>
      <c r="J11" s="32"/>
      <c r="K11" s="32"/>
      <c r="L11" s="32"/>
      <c r="M11" s="33"/>
      <c r="N11" s="34"/>
      <c r="O11" s="34"/>
      <c r="P11" s="34"/>
      <c r="Q11" s="35"/>
      <c r="R11" s="35"/>
      <c r="S11" s="35"/>
      <c r="T11" s="32"/>
    </row>
    <row r="12" spans="1:20" s="3" customFormat="1" ht="30" x14ac:dyDescent="0.25">
      <c r="A12" s="6">
        <v>9</v>
      </c>
      <c r="B12" s="6">
        <v>37</v>
      </c>
      <c r="C12" s="7" t="s">
        <v>58</v>
      </c>
      <c r="D12" s="7" t="s">
        <v>58</v>
      </c>
      <c r="E12" s="7" t="s">
        <v>59</v>
      </c>
      <c r="F12" s="7" t="s">
        <v>383</v>
      </c>
      <c r="G12" s="7"/>
      <c r="H12" s="7" t="s">
        <v>60</v>
      </c>
      <c r="I12" s="7"/>
      <c r="J12" s="7" t="s">
        <v>61</v>
      </c>
      <c r="K12" s="7" t="s">
        <v>62</v>
      </c>
      <c r="L12" s="7" t="s">
        <v>15</v>
      </c>
      <c r="M12" s="8">
        <f t="shared" si="0"/>
        <v>555</v>
      </c>
      <c r="N12" s="9"/>
      <c r="O12" s="9">
        <f t="shared" si="1"/>
        <v>555</v>
      </c>
      <c r="P12" s="9">
        <v>555</v>
      </c>
      <c r="Q12" s="10">
        <v>0.10808</v>
      </c>
      <c r="R12" s="10">
        <f t="shared" si="2"/>
        <v>3.9989599999999998</v>
      </c>
      <c r="S12" s="10">
        <f t="shared" si="3"/>
        <v>59.984400000000001</v>
      </c>
      <c r="T12" s="7" t="s">
        <v>63</v>
      </c>
    </row>
    <row r="13" spans="1:20" s="3" customFormat="1" ht="30" x14ac:dyDescent="0.25">
      <c r="A13" s="6">
        <v>10</v>
      </c>
      <c r="B13" s="6">
        <v>31</v>
      </c>
      <c r="C13" s="7" t="s">
        <v>64</v>
      </c>
      <c r="D13" s="7" t="s">
        <v>64</v>
      </c>
      <c r="E13" s="7" t="s">
        <v>65</v>
      </c>
      <c r="F13" s="7" t="s">
        <v>374</v>
      </c>
      <c r="G13" s="7"/>
      <c r="H13" s="7" t="s">
        <v>66</v>
      </c>
      <c r="I13" s="7"/>
      <c r="J13" s="7" t="s">
        <v>67</v>
      </c>
      <c r="K13" s="7" t="s">
        <v>68</v>
      </c>
      <c r="L13" s="7" t="s">
        <v>15</v>
      </c>
      <c r="M13" s="8">
        <f t="shared" si="0"/>
        <v>465</v>
      </c>
      <c r="N13" s="9"/>
      <c r="O13" s="9">
        <f t="shared" si="1"/>
        <v>465</v>
      </c>
      <c r="P13" s="9">
        <v>500</v>
      </c>
      <c r="Q13" s="10">
        <v>9.2840000000000006E-2</v>
      </c>
      <c r="R13" s="10">
        <f t="shared" si="2"/>
        <v>2.8780400000000004</v>
      </c>
      <c r="S13" s="10">
        <f t="shared" si="3"/>
        <v>43.1706</v>
      </c>
      <c r="T13" s="7" t="s">
        <v>69</v>
      </c>
    </row>
    <row r="14" spans="1:20" s="21" customFormat="1" ht="30" x14ac:dyDescent="0.25">
      <c r="A14" s="62">
        <v>11</v>
      </c>
      <c r="B14" s="62">
        <v>31</v>
      </c>
      <c r="C14" s="63" t="s">
        <v>70</v>
      </c>
      <c r="D14" s="63" t="s">
        <v>70</v>
      </c>
      <c r="E14" s="63" t="s">
        <v>71</v>
      </c>
      <c r="F14" s="67" t="s">
        <v>394</v>
      </c>
      <c r="G14" s="67"/>
      <c r="H14" s="63" t="s">
        <v>72</v>
      </c>
      <c r="I14" s="63" t="s">
        <v>408</v>
      </c>
      <c r="J14" s="63" t="s">
        <v>73</v>
      </c>
      <c r="K14" s="63" t="s">
        <v>74</v>
      </c>
      <c r="L14" s="63" t="s">
        <v>15</v>
      </c>
      <c r="M14" s="64">
        <f t="shared" si="0"/>
        <v>465</v>
      </c>
      <c r="N14" s="65"/>
      <c r="O14" s="65">
        <f t="shared" si="1"/>
        <v>465</v>
      </c>
      <c r="P14" s="65"/>
      <c r="Q14" s="66">
        <v>10.074999999999999</v>
      </c>
      <c r="R14" s="66">
        <f t="shared" si="2"/>
        <v>312.32499999999999</v>
      </c>
      <c r="S14" s="66">
        <f t="shared" si="3"/>
        <v>4684.875</v>
      </c>
      <c r="T14" s="63" t="s">
        <v>75</v>
      </c>
    </row>
    <row r="15" spans="1:20" s="3" customFormat="1" ht="45" x14ac:dyDescent="0.25">
      <c r="A15" s="6"/>
      <c r="B15" s="6">
        <v>31</v>
      </c>
      <c r="C15" s="7" t="s">
        <v>380</v>
      </c>
      <c r="D15" s="7" t="s">
        <v>380</v>
      </c>
      <c r="E15" s="7" t="s">
        <v>381</v>
      </c>
      <c r="F15" s="7" t="s">
        <v>374</v>
      </c>
      <c r="G15" s="7"/>
      <c r="H15" s="7" t="s">
        <v>395</v>
      </c>
      <c r="I15" s="7" t="s">
        <v>409</v>
      </c>
      <c r="J15" s="7"/>
      <c r="K15" s="7"/>
      <c r="L15" s="7"/>
      <c r="M15" s="8">
        <f>(B15*15)</f>
        <v>465</v>
      </c>
      <c r="N15" s="9"/>
      <c r="O15" s="9">
        <f>(M15-N15)</f>
        <v>465</v>
      </c>
      <c r="P15" s="11"/>
      <c r="Q15" s="10"/>
      <c r="R15" s="10"/>
      <c r="S15" s="10"/>
      <c r="T15" s="7"/>
    </row>
    <row r="16" spans="1:20" s="3" customFormat="1" ht="30" x14ac:dyDescent="0.25">
      <c r="A16" s="6">
        <v>12</v>
      </c>
      <c r="B16" s="6">
        <v>37</v>
      </c>
      <c r="C16" s="7" t="s">
        <v>76</v>
      </c>
      <c r="D16" s="7" t="s">
        <v>76</v>
      </c>
      <c r="E16" s="7" t="s">
        <v>77</v>
      </c>
      <c r="F16" s="7" t="s">
        <v>383</v>
      </c>
      <c r="G16" s="7"/>
      <c r="H16" s="7" t="s">
        <v>78</v>
      </c>
      <c r="I16" s="7"/>
      <c r="J16" s="7" t="s">
        <v>61</v>
      </c>
      <c r="K16" s="7" t="s">
        <v>79</v>
      </c>
      <c r="L16" s="7" t="s">
        <v>15</v>
      </c>
      <c r="M16" s="8">
        <f t="shared" si="0"/>
        <v>555</v>
      </c>
      <c r="N16" s="9"/>
      <c r="O16" s="9">
        <f t="shared" si="1"/>
        <v>555</v>
      </c>
      <c r="P16" s="9">
        <v>555</v>
      </c>
      <c r="Q16" s="10">
        <v>0.15543999999999999</v>
      </c>
      <c r="R16" s="10">
        <f t="shared" si="2"/>
        <v>5.7512799999999995</v>
      </c>
      <c r="S16" s="10">
        <f t="shared" si="3"/>
        <v>86.269199999999998</v>
      </c>
      <c r="T16" s="7" t="s">
        <v>80</v>
      </c>
    </row>
    <row r="17" spans="1:20" s="3" customFormat="1" x14ac:dyDescent="0.25">
      <c r="A17" s="6">
        <v>13</v>
      </c>
      <c r="B17" s="6">
        <v>4</v>
      </c>
      <c r="C17" s="7" t="s">
        <v>81</v>
      </c>
      <c r="D17" s="7" t="s">
        <v>81</v>
      </c>
      <c r="E17" s="7" t="s">
        <v>82</v>
      </c>
      <c r="F17" s="7" t="s">
        <v>368</v>
      </c>
      <c r="G17" s="7"/>
      <c r="H17" s="7" t="s">
        <v>83</v>
      </c>
      <c r="I17" s="7"/>
      <c r="J17" s="7" t="s">
        <v>84</v>
      </c>
      <c r="K17" s="7" t="s">
        <v>85</v>
      </c>
      <c r="L17" s="7" t="s">
        <v>15</v>
      </c>
      <c r="M17" s="8">
        <f t="shared" si="0"/>
        <v>60</v>
      </c>
      <c r="N17" s="9"/>
      <c r="O17" s="9">
        <f t="shared" si="1"/>
        <v>60</v>
      </c>
      <c r="P17" s="9">
        <v>60</v>
      </c>
      <c r="Q17" s="10">
        <v>0.80359999999999998</v>
      </c>
      <c r="R17" s="10">
        <f t="shared" si="2"/>
        <v>3.2143999999999999</v>
      </c>
      <c r="S17" s="10">
        <f t="shared" si="3"/>
        <v>48.216000000000001</v>
      </c>
      <c r="T17" s="7" t="s">
        <v>86</v>
      </c>
    </row>
    <row r="18" spans="1:20" s="3" customFormat="1" x14ac:dyDescent="0.25">
      <c r="A18" s="6">
        <v>14</v>
      </c>
      <c r="B18" s="6">
        <v>2</v>
      </c>
      <c r="C18" s="7" t="s">
        <v>87</v>
      </c>
      <c r="D18" s="7" t="s">
        <v>87</v>
      </c>
      <c r="E18" s="7" t="s">
        <v>88</v>
      </c>
      <c r="F18" s="7" t="s">
        <v>369</v>
      </c>
      <c r="G18" s="24" t="s">
        <v>371</v>
      </c>
      <c r="H18" s="7" t="s">
        <v>360</v>
      </c>
      <c r="I18" s="7"/>
      <c r="J18" s="7" t="s">
        <v>89</v>
      </c>
      <c r="K18" s="7" t="s">
        <v>90</v>
      </c>
      <c r="L18" s="7" t="s">
        <v>15</v>
      </c>
      <c r="M18" s="8">
        <f t="shared" si="0"/>
        <v>30</v>
      </c>
      <c r="N18" s="9"/>
      <c r="O18" s="9">
        <f t="shared" si="1"/>
        <v>30</v>
      </c>
      <c r="P18" s="11">
        <v>15</v>
      </c>
      <c r="Q18" s="10">
        <v>0.34799999999999998</v>
      </c>
      <c r="R18" s="10">
        <f t="shared" si="2"/>
        <v>0.69599999999999995</v>
      </c>
      <c r="S18" s="10">
        <f t="shared" si="3"/>
        <v>10.44</v>
      </c>
      <c r="T18" s="7" t="s">
        <v>91</v>
      </c>
    </row>
    <row r="19" spans="1:20" s="21" customFormat="1" x14ac:dyDescent="0.25">
      <c r="A19" s="16">
        <v>15</v>
      </c>
      <c r="B19" s="16">
        <v>5</v>
      </c>
      <c r="C19" s="17" t="s">
        <v>92</v>
      </c>
      <c r="D19" s="17" t="s">
        <v>92</v>
      </c>
      <c r="E19" s="17" t="s">
        <v>93</v>
      </c>
      <c r="F19" s="17" t="s">
        <v>384</v>
      </c>
      <c r="G19" s="17"/>
      <c r="H19" s="17" t="s">
        <v>361</v>
      </c>
      <c r="I19" s="17"/>
      <c r="J19" s="17" t="s">
        <v>89</v>
      </c>
      <c r="K19" s="17" t="s">
        <v>94</v>
      </c>
      <c r="L19" s="17" t="s">
        <v>15</v>
      </c>
      <c r="M19" s="18">
        <f t="shared" si="0"/>
        <v>75</v>
      </c>
      <c r="N19" s="19">
        <v>3000</v>
      </c>
      <c r="O19" s="19">
        <f t="shared" si="1"/>
        <v>-2925</v>
      </c>
      <c r="P19" s="19"/>
      <c r="Q19" s="20">
        <v>0.16700000000000001</v>
      </c>
      <c r="R19" s="20">
        <f t="shared" si="2"/>
        <v>0.83500000000000008</v>
      </c>
      <c r="S19" s="20">
        <f t="shared" si="3"/>
        <v>12.525</v>
      </c>
      <c r="T19" s="17" t="s">
        <v>95</v>
      </c>
    </row>
    <row r="20" spans="1:20" s="41" customFormat="1" x14ac:dyDescent="0.25">
      <c r="A20" s="43" t="s">
        <v>398</v>
      </c>
      <c r="B20" s="36"/>
      <c r="C20" s="37"/>
      <c r="D20" s="37"/>
      <c r="E20" s="37"/>
      <c r="F20" s="37"/>
      <c r="G20" s="37"/>
      <c r="H20" s="37"/>
      <c r="I20" s="37"/>
      <c r="J20" s="37"/>
      <c r="K20" s="37"/>
      <c r="L20" s="37"/>
      <c r="M20" s="38"/>
      <c r="N20" s="39"/>
      <c r="O20" s="39"/>
      <c r="P20" s="39"/>
      <c r="Q20" s="40"/>
      <c r="R20" s="40"/>
      <c r="S20" s="40"/>
      <c r="T20" s="37"/>
    </row>
    <row r="21" spans="1:20" s="3" customFormat="1" x14ac:dyDescent="0.25">
      <c r="A21" s="6">
        <v>35</v>
      </c>
      <c r="B21" s="6">
        <v>1</v>
      </c>
      <c r="C21" s="7" t="s">
        <v>185</v>
      </c>
      <c r="D21" s="7" t="s">
        <v>186</v>
      </c>
      <c r="E21" s="7" t="s">
        <v>187</v>
      </c>
      <c r="F21" s="7" t="s">
        <v>369</v>
      </c>
      <c r="G21" s="7"/>
      <c r="H21" s="7" t="s">
        <v>376</v>
      </c>
      <c r="I21" s="7"/>
      <c r="J21" s="7" t="s">
        <v>188</v>
      </c>
      <c r="K21" s="7" t="s">
        <v>189</v>
      </c>
      <c r="L21" s="7" t="s">
        <v>31</v>
      </c>
      <c r="M21" s="8">
        <f>(B21*15)</f>
        <v>15</v>
      </c>
      <c r="N21" s="9"/>
      <c r="O21" s="9">
        <f>(M21-N21)</f>
        <v>15</v>
      </c>
      <c r="P21" s="11">
        <v>15</v>
      </c>
      <c r="Q21" s="10">
        <v>0.77500000000000002</v>
      </c>
      <c r="R21" s="10">
        <f>(Q21*B21)</f>
        <v>0.77500000000000002</v>
      </c>
      <c r="S21" s="10">
        <f>(Q21*M21)</f>
        <v>11.625</v>
      </c>
      <c r="T21" s="7" t="s">
        <v>190</v>
      </c>
    </row>
    <row r="22" spans="1:20" s="3" customFormat="1" x14ac:dyDescent="0.25">
      <c r="A22" s="6">
        <v>16</v>
      </c>
      <c r="B22" s="6">
        <v>2</v>
      </c>
      <c r="C22" s="7" t="s">
        <v>96</v>
      </c>
      <c r="D22" s="7" t="s">
        <v>96</v>
      </c>
      <c r="E22" s="7" t="s">
        <v>97</v>
      </c>
      <c r="F22" s="7" t="s">
        <v>370</v>
      </c>
      <c r="G22" s="7"/>
      <c r="H22" s="7" t="s">
        <v>98</v>
      </c>
      <c r="I22" s="7"/>
      <c r="J22" s="7" t="s">
        <v>99</v>
      </c>
      <c r="K22" s="7" t="s">
        <v>100</v>
      </c>
      <c r="L22" s="7" t="s">
        <v>15</v>
      </c>
      <c r="M22" s="8">
        <f t="shared" si="0"/>
        <v>30</v>
      </c>
      <c r="N22" s="9"/>
      <c r="O22" s="9">
        <f t="shared" si="1"/>
        <v>30</v>
      </c>
      <c r="P22" s="11">
        <v>30</v>
      </c>
      <c r="Q22" s="10">
        <v>0.78400000000000003</v>
      </c>
      <c r="R22" s="10">
        <f t="shared" si="2"/>
        <v>1.5680000000000001</v>
      </c>
      <c r="S22" s="10">
        <f t="shared" si="3"/>
        <v>23.52</v>
      </c>
      <c r="T22" s="7" t="s">
        <v>101</v>
      </c>
    </row>
    <row r="23" spans="1:20" s="55" customFormat="1" ht="30" x14ac:dyDescent="0.25">
      <c r="A23" s="50">
        <v>17</v>
      </c>
      <c r="B23" s="50">
        <v>8</v>
      </c>
      <c r="C23" s="51" t="s">
        <v>102</v>
      </c>
      <c r="D23" s="51" t="s">
        <v>321</v>
      </c>
      <c r="E23" s="51" t="s">
        <v>103</v>
      </c>
      <c r="F23" s="68" t="s">
        <v>403</v>
      </c>
      <c r="G23" s="68"/>
      <c r="H23" s="51" t="s">
        <v>104</v>
      </c>
      <c r="I23" s="51" t="s">
        <v>407</v>
      </c>
      <c r="J23" s="51" t="s">
        <v>105</v>
      </c>
      <c r="K23" s="51" t="s">
        <v>325</v>
      </c>
      <c r="L23" s="51" t="s">
        <v>15</v>
      </c>
      <c r="M23" s="52">
        <f t="shared" si="0"/>
        <v>120</v>
      </c>
      <c r="N23" s="53"/>
      <c r="O23" s="53">
        <f t="shared" si="1"/>
        <v>120</v>
      </c>
      <c r="P23" s="53">
        <v>120</v>
      </c>
      <c r="Q23" s="54">
        <v>0.92400000000000004</v>
      </c>
      <c r="R23" s="54">
        <f t="shared" si="2"/>
        <v>7.3920000000000003</v>
      </c>
      <c r="S23" s="54">
        <f t="shared" si="3"/>
        <v>110.88000000000001</v>
      </c>
      <c r="T23" s="51" t="s">
        <v>106</v>
      </c>
    </row>
    <row r="24" spans="1:20" s="55" customFormat="1" ht="33" customHeight="1" x14ac:dyDescent="0.25">
      <c r="A24" s="56">
        <v>19</v>
      </c>
      <c r="B24" s="56">
        <v>4</v>
      </c>
      <c r="C24" s="57" t="s">
        <v>112</v>
      </c>
      <c r="D24" s="57" t="s">
        <v>323</v>
      </c>
      <c r="E24" s="57" t="s">
        <v>113</v>
      </c>
      <c r="F24" s="69" t="s">
        <v>371</v>
      </c>
      <c r="G24" s="69"/>
      <c r="H24" s="57" t="s">
        <v>114</v>
      </c>
      <c r="I24" s="57" t="s">
        <v>404</v>
      </c>
      <c r="J24" s="57" t="s">
        <v>105</v>
      </c>
      <c r="K24" s="57" t="s">
        <v>324</v>
      </c>
      <c r="L24" s="57" t="s">
        <v>15</v>
      </c>
      <c r="M24" s="58">
        <f t="shared" si="0"/>
        <v>60</v>
      </c>
      <c r="N24" s="59">
        <v>100</v>
      </c>
      <c r="O24" s="59">
        <f t="shared" si="1"/>
        <v>-40</v>
      </c>
      <c r="P24" s="59"/>
      <c r="Q24" s="60">
        <v>0.73599999999999999</v>
      </c>
      <c r="R24" s="60">
        <f t="shared" si="2"/>
        <v>2.944</v>
      </c>
      <c r="S24" s="60">
        <f t="shared" si="3"/>
        <v>44.16</v>
      </c>
      <c r="T24" s="57" t="s">
        <v>15</v>
      </c>
    </row>
    <row r="25" spans="1:20" s="55" customFormat="1" ht="30" x14ac:dyDescent="0.25">
      <c r="A25" s="50">
        <v>20</v>
      </c>
      <c r="B25" s="50">
        <v>1</v>
      </c>
      <c r="C25" s="51" t="s">
        <v>115</v>
      </c>
      <c r="D25" s="51" t="s">
        <v>322</v>
      </c>
      <c r="E25" s="51" t="s">
        <v>116</v>
      </c>
      <c r="F25" s="68" t="s">
        <v>405</v>
      </c>
      <c r="G25" s="68"/>
      <c r="H25" s="51" t="s">
        <v>117</v>
      </c>
      <c r="I25" s="51" t="s">
        <v>407</v>
      </c>
      <c r="J25" s="51" t="s">
        <v>105</v>
      </c>
      <c r="K25" s="51" t="s">
        <v>326</v>
      </c>
      <c r="L25" s="51" t="s">
        <v>15</v>
      </c>
      <c r="M25" s="52">
        <f t="shared" si="0"/>
        <v>15</v>
      </c>
      <c r="N25" s="53"/>
      <c r="O25" s="53">
        <f t="shared" si="1"/>
        <v>15</v>
      </c>
      <c r="P25" s="53">
        <v>15</v>
      </c>
      <c r="Q25" s="54">
        <v>1.1399999999999999</v>
      </c>
      <c r="R25" s="54">
        <f t="shared" si="2"/>
        <v>1.1399999999999999</v>
      </c>
      <c r="S25" s="54">
        <f t="shared" si="3"/>
        <v>17.099999999999998</v>
      </c>
      <c r="T25" s="51" t="s">
        <v>118</v>
      </c>
    </row>
    <row r="26" spans="1:20" s="3" customFormat="1" ht="30" x14ac:dyDescent="0.25">
      <c r="A26" s="6">
        <v>18</v>
      </c>
      <c r="B26" s="6">
        <v>31</v>
      </c>
      <c r="C26" s="7" t="s">
        <v>107</v>
      </c>
      <c r="D26" s="7" t="s">
        <v>107</v>
      </c>
      <c r="E26" s="7" t="s">
        <v>108</v>
      </c>
      <c r="F26" s="7" t="s">
        <v>374</v>
      </c>
      <c r="G26" s="7"/>
      <c r="H26" s="7" t="s">
        <v>109</v>
      </c>
      <c r="I26" s="7"/>
      <c r="J26" s="7" t="s">
        <v>15</v>
      </c>
      <c r="K26" s="7" t="s">
        <v>110</v>
      </c>
      <c r="L26" s="7" t="s">
        <v>15</v>
      </c>
      <c r="M26" s="8">
        <f>(B26*15)</f>
        <v>465</v>
      </c>
      <c r="N26" s="9"/>
      <c r="O26" s="9">
        <f>(M26-N26)</f>
        <v>465</v>
      </c>
      <c r="P26" s="11">
        <v>500</v>
      </c>
      <c r="Q26" s="10">
        <v>2.1800000000000002</v>
      </c>
      <c r="R26" s="10">
        <f>(Q26*B26)</f>
        <v>67.58</v>
      </c>
      <c r="S26" s="10">
        <f>(Q26*M26)</f>
        <v>1013.7</v>
      </c>
      <c r="T26" s="7" t="s">
        <v>111</v>
      </c>
    </row>
    <row r="27" spans="1:20" s="3" customFormat="1" x14ac:dyDescent="0.25">
      <c r="A27" s="6">
        <v>21</v>
      </c>
      <c r="B27" s="6">
        <v>2</v>
      </c>
      <c r="C27" s="7" t="s">
        <v>119</v>
      </c>
      <c r="D27" s="7" t="s">
        <v>119</v>
      </c>
      <c r="E27" s="7" t="s">
        <v>120</v>
      </c>
      <c r="F27" s="7" t="s">
        <v>370</v>
      </c>
      <c r="G27" s="7"/>
      <c r="H27" s="7" t="s">
        <v>121</v>
      </c>
      <c r="I27" s="7"/>
      <c r="J27" s="7" t="s">
        <v>122</v>
      </c>
      <c r="K27" s="7" t="s">
        <v>123</v>
      </c>
      <c r="L27" s="7" t="s">
        <v>15</v>
      </c>
      <c r="M27" s="8">
        <f t="shared" si="0"/>
        <v>30</v>
      </c>
      <c r="N27" s="9"/>
      <c r="O27" s="9">
        <f t="shared" si="1"/>
        <v>30</v>
      </c>
      <c r="P27" s="11">
        <v>30</v>
      </c>
      <c r="Q27" s="10">
        <v>0.91</v>
      </c>
      <c r="R27" s="10">
        <f t="shared" si="2"/>
        <v>1.82</v>
      </c>
      <c r="S27" s="10">
        <f t="shared" si="3"/>
        <v>27.3</v>
      </c>
      <c r="T27" s="7" t="s">
        <v>124</v>
      </c>
    </row>
    <row r="28" spans="1:20" s="21" customFormat="1" x14ac:dyDescent="0.25">
      <c r="A28" s="16">
        <v>22</v>
      </c>
      <c r="B28" s="16">
        <v>1</v>
      </c>
      <c r="C28" s="17" t="s">
        <v>125</v>
      </c>
      <c r="D28" s="17" t="s">
        <v>125</v>
      </c>
      <c r="E28" s="17" t="s">
        <v>126</v>
      </c>
      <c r="F28" s="17" t="s">
        <v>369</v>
      </c>
      <c r="G28" s="17"/>
      <c r="H28" s="17" t="s">
        <v>127</v>
      </c>
      <c r="I28" s="17"/>
      <c r="J28" s="17" t="s">
        <v>122</v>
      </c>
      <c r="K28" s="17" t="s">
        <v>128</v>
      </c>
      <c r="L28" s="17" t="s">
        <v>15</v>
      </c>
      <c r="M28" s="18">
        <f t="shared" si="0"/>
        <v>15</v>
      </c>
      <c r="N28" s="19">
        <v>33</v>
      </c>
      <c r="O28" s="19">
        <f t="shared" si="1"/>
        <v>-18</v>
      </c>
      <c r="P28" s="19"/>
      <c r="Q28" s="20">
        <v>0.69799999999999995</v>
      </c>
      <c r="R28" s="20">
        <f t="shared" si="2"/>
        <v>0.69799999999999995</v>
      </c>
      <c r="S28" s="20">
        <f t="shared" si="3"/>
        <v>10.469999999999999</v>
      </c>
      <c r="T28" s="17" t="s">
        <v>129</v>
      </c>
    </row>
    <row r="29" spans="1:20" s="3" customFormat="1" x14ac:dyDescent="0.25">
      <c r="A29" s="6">
        <v>23</v>
      </c>
      <c r="B29" s="6">
        <v>1</v>
      </c>
      <c r="C29" s="7" t="s">
        <v>130</v>
      </c>
      <c r="D29" s="7" t="s">
        <v>130</v>
      </c>
      <c r="E29" s="7" t="s">
        <v>126</v>
      </c>
      <c r="F29" s="7" t="s">
        <v>369</v>
      </c>
      <c r="G29" s="7"/>
      <c r="H29" s="7" t="s">
        <v>131</v>
      </c>
      <c r="I29" s="7"/>
      <c r="J29" s="7" t="s">
        <v>122</v>
      </c>
      <c r="K29" s="7" t="s">
        <v>132</v>
      </c>
      <c r="L29" s="7" t="s">
        <v>15</v>
      </c>
      <c r="M29" s="8">
        <f t="shared" si="0"/>
        <v>15</v>
      </c>
      <c r="N29" s="9"/>
      <c r="O29" s="9">
        <f t="shared" si="1"/>
        <v>15</v>
      </c>
      <c r="P29" s="11">
        <v>15</v>
      </c>
      <c r="Q29" s="10">
        <v>0.84299999999999997</v>
      </c>
      <c r="R29" s="10">
        <f t="shared" si="2"/>
        <v>0.84299999999999997</v>
      </c>
      <c r="S29" s="10">
        <f t="shared" si="3"/>
        <v>12.645</v>
      </c>
      <c r="T29" s="7" t="s">
        <v>133</v>
      </c>
    </row>
    <row r="30" spans="1:20" s="3" customFormat="1" x14ac:dyDescent="0.25">
      <c r="A30" s="6">
        <v>40</v>
      </c>
      <c r="B30" s="6">
        <v>3</v>
      </c>
      <c r="C30" s="7" t="s">
        <v>201</v>
      </c>
      <c r="D30" s="7" t="s">
        <v>201</v>
      </c>
      <c r="E30" s="7" t="s">
        <v>202</v>
      </c>
      <c r="F30" s="7" t="s">
        <v>373</v>
      </c>
      <c r="G30" s="7"/>
      <c r="H30" s="7" t="s">
        <v>203</v>
      </c>
      <c r="I30" s="7"/>
      <c r="J30" s="7" t="s">
        <v>204</v>
      </c>
      <c r="K30" s="7" t="s">
        <v>205</v>
      </c>
      <c r="L30" s="7" t="s">
        <v>15</v>
      </c>
      <c r="M30" s="8">
        <f>(B30*15)</f>
        <v>45</v>
      </c>
      <c r="N30" s="9"/>
      <c r="O30" s="9">
        <f>(M30-N30)</f>
        <v>45</v>
      </c>
      <c r="P30" s="11">
        <v>50</v>
      </c>
      <c r="Q30" s="10">
        <v>0.378</v>
      </c>
      <c r="R30" s="10">
        <f>(Q30*B30)</f>
        <v>1.1339999999999999</v>
      </c>
      <c r="S30" s="10">
        <f>(Q30*M30)</f>
        <v>17.010000000000002</v>
      </c>
      <c r="T30" s="7" t="s">
        <v>206</v>
      </c>
    </row>
    <row r="31" spans="1:20" s="3" customFormat="1" x14ac:dyDescent="0.25">
      <c r="A31" s="6">
        <v>42</v>
      </c>
      <c r="B31" s="6">
        <v>1</v>
      </c>
      <c r="C31" s="7" t="s">
        <v>213</v>
      </c>
      <c r="D31" s="7" t="s">
        <v>214</v>
      </c>
      <c r="E31" s="7" t="s">
        <v>215</v>
      </c>
      <c r="F31" s="7" t="s">
        <v>369</v>
      </c>
      <c r="G31" s="7"/>
      <c r="H31" s="7" t="s">
        <v>216</v>
      </c>
      <c r="I31" s="7"/>
      <c r="J31" s="7" t="s">
        <v>99</v>
      </c>
      <c r="K31" s="7" t="s">
        <v>351</v>
      </c>
      <c r="L31" s="7" t="s">
        <v>15</v>
      </c>
      <c r="M31" s="8">
        <f>(B31*15)</f>
        <v>15</v>
      </c>
      <c r="N31" s="9"/>
      <c r="O31" s="9">
        <f>(M31-N31)</f>
        <v>15</v>
      </c>
      <c r="P31" s="11">
        <v>15</v>
      </c>
      <c r="Q31" s="10">
        <v>0.309</v>
      </c>
      <c r="R31" s="10">
        <f>(Q31*B31)</f>
        <v>0.309</v>
      </c>
      <c r="S31" s="10">
        <f>(Q31*M31)</f>
        <v>4.6349999999999998</v>
      </c>
      <c r="T31" s="7" t="s">
        <v>15</v>
      </c>
    </row>
    <row r="32" spans="1:20" s="3" customFormat="1" x14ac:dyDescent="0.25">
      <c r="A32" s="6">
        <v>43</v>
      </c>
      <c r="B32" s="6">
        <v>1</v>
      </c>
      <c r="C32" s="7" t="s">
        <v>217</v>
      </c>
      <c r="D32" s="7" t="s">
        <v>218</v>
      </c>
      <c r="E32" s="7" t="s">
        <v>219</v>
      </c>
      <c r="F32" s="7" t="s">
        <v>369</v>
      </c>
      <c r="G32" s="7"/>
      <c r="H32" s="7" t="s">
        <v>220</v>
      </c>
      <c r="I32" s="7"/>
      <c r="J32" s="7" t="s">
        <v>99</v>
      </c>
      <c r="K32" s="7" t="s">
        <v>221</v>
      </c>
      <c r="L32" s="7" t="s">
        <v>15</v>
      </c>
      <c r="M32" s="8">
        <f>(B32*15)</f>
        <v>15</v>
      </c>
      <c r="N32" s="9"/>
      <c r="O32" s="9">
        <f>(M32-N32)</f>
        <v>15</v>
      </c>
      <c r="P32" s="11">
        <v>15</v>
      </c>
      <c r="Q32" s="10">
        <v>0.309</v>
      </c>
      <c r="R32" s="10">
        <f>(Q32*B32)</f>
        <v>0.309</v>
      </c>
      <c r="S32" s="10">
        <f>(Q32*M32)</f>
        <v>4.6349999999999998</v>
      </c>
      <c r="T32" s="7" t="s">
        <v>222</v>
      </c>
    </row>
    <row r="33" spans="1:20" s="3" customFormat="1" x14ac:dyDescent="0.25">
      <c r="A33" s="6">
        <v>44</v>
      </c>
      <c r="B33" s="6">
        <v>5</v>
      </c>
      <c r="C33" s="7" t="s">
        <v>223</v>
      </c>
      <c r="D33" s="7" t="s">
        <v>224</v>
      </c>
      <c r="E33" s="7" t="s">
        <v>225</v>
      </c>
      <c r="F33" s="7" t="s">
        <v>371</v>
      </c>
      <c r="G33" s="7"/>
      <c r="H33" s="7" t="s">
        <v>226</v>
      </c>
      <c r="I33" s="7"/>
      <c r="J33" s="7" t="s">
        <v>99</v>
      </c>
      <c r="K33" s="7" t="s">
        <v>15</v>
      </c>
      <c r="L33" s="7" t="s">
        <v>15</v>
      </c>
      <c r="M33" s="8">
        <f>(B33*15)</f>
        <v>75</v>
      </c>
      <c r="N33" s="9"/>
      <c r="O33" s="9">
        <f>(M33-N33)</f>
        <v>75</v>
      </c>
      <c r="P33" s="11">
        <v>75</v>
      </c>
      <c r="Q33" s="10">
        <v>0.22520000000000001</v>
      </c>
      <c r="R33" s="10">
        <f>(Q33*B33)</f>
        <v>1.1260000000000001</v>
      </c>
      <c r="S33" s="10">
        <f>(Q33*M33)</f>
        <v>16.89</v>
      </c>
      <c r="T33" s="7" t="s">
        <v>15</v>
      </c>
    </row>
    <row r="34" spans="1:20" x14ac:dyDescent="0.25">
      <c r="A34" s="30" t="s">
        <v>399</v>
      </c>
      <c r="B34" s="31"/>
      <c r="C34" s="32"/>
      <c r="D34" s="32"/>
      <c r="E34" s="32"/>
      <c r="F34" s="32"/>
      <c r="G34" s="32"/>
      <c r="H34" s="32"/>
      <c r="I34" s="32"/>
      <c r="J34" s="32"/>
      <c r="K34" s="32"/>
      <c r="L34" s="32"/>
      <c r="M34" s="33"/>
      <c r="N34" s="34"/>
      <c r="O34" s="34"/>
      <c r="P34" s="42"/>
      <c r="Q34" s="35"/>
      <c r="R34" s="35"/>
      <c r="S34" s="35"/>
      <c r="T34" s="32"/>
    </row>
    <row r="35" spans="1:20" s="3" customFormat="1" x14ac:dyDescent="0.25">
      <c r="A35" s="6">
        <v>24</v>
      </c>
      <c r="B35" s="6">
        <v>3</v>
      </c>
      <c r="C35" s="7" t="s">
        <v>134</v>
      </c>
      <c r="D35" s="7" t="s">
        <v>134</v>
      </c>
      <c r="E35" s="7" t="s">
        <v>135</v>
      </c>
      <c r="F35" s="7" t="s">
        <v>373</v>
      </c>
      <c r="G35" s="7"/>
      <c r="H35" s="7" t="s">
        <v>136</v>
      </c>
      <c r="I35" s="7"/>
      <c r="J35" s="7" t="s">
        <v>137</v>
      </c>
      <c r="K35" s="7" t="s">
        <v>138</v>
      </c>
      <c r="L35" s="7" t="s">
        <v>15</v>
      </c>
      <c r="M35" s="8">
        <f>(B35*15)</f>
        <v>45</v>
      </c>
      <c r="N35" s="9"/>
      <c r="O35" s="9">
        <f>(M35-N35)</f>
        <v>45</v>
      </c>
      <c r="P35" s="11">
        <v>50</v>
      </c>
      <c r="Q35" s="10">
        <v>0.126</v>
      </c>
      <c r="R35" s="10">
        <f>(Q35*B35)</f>
        <v>0.378</v>
      </c>
      <c r="S35" s="10">
        <f>(Q35*M35)</f>
        <v>5.67</v>
      </c>
      <c r="T35" s="7" t="s">
        <v>139</v>
      </c>
    </row>
    <row r="36" spans="1:20" s="3" customFormat="1" ht="126.75" customHeight="1" x14ac:dyDescent="0.25">
      <c r="A36" s="6">
        <v>28</v>
      </c>
      <c r="B36" s="6">
        <v>132</v>
      </c>
      <c r="C36" s="7" t="s">
        <v>157</v>
      </c>
      <c r="D36" s="7" t="s">
        <v>158</v>
      </c>
      <c r="E36" s="7" t="s">
        <v>159</v>
      </c>
      <c r="F36" s="61" t="s">
        <v>372</v>
      </c>
      <c r="G36" s="24" t="s">
        <v>372</v>
      </c>
      <c r="H36" s="12" t="s">
        <v>377</v>
      </c>
      <c r="I36" s="12"/>
      <c r="J36" s="7" t="s">
        <v>160</v>
      </c>
      <c r="K36" s="7" t="s">
        <v>162</v>
      </c>
      <c r="L36" s="7" t="s">
        <v>161</v>
      </c>
      <c r="M36" s="8">
        <f t="shared" si="0"/>
        <v>1980</v>
      </c>
      <c r="N36" s="9"/>
      <c r="O36" s="9">
        <f t="shared" si="1"/>
        <v>1980</v>
      </c>
      <c r="P36" s="11">
        <v>1000</v>
      </c>
      <c r="Q36" s="10">
        <v>1.711E-2</v>
      </c>
      <c r="R36" s="10">
        <f t="shared" si="2"/>
        <v>2.2585199999999999</v>
      </c>
      <c r="S36" s="10">
        <f t="shared" si="3"/>
        <v>33.877800000000001</v>
      </c>
      <c r="T36" s="7" t="s">
        <v>163</v>
      </c>
    </row>
    <row r="37" spans="1:20" s="3" customFormat="1" ht="30" x14ac:dyDescent="0.25">
      <c r="A37" s="6">
        <v>29</v>
      </c>
      <c r="B37" s="6">
        <v>31</v>
      </c>
      <c r="C37" s="7" t="s">
        <v>164</v>
      </c>
      <c r="D37" s="7" t="s">
        <v>165</v>
      </c>
      <c r="E37" s="7" t="s">
        <v>312</v>
      </c>
      <c r="F37" s="61" t="s">
        <v>374</v>
      </c>
      <c r="G37" s="61"/>
      <c r="H37" s="7" t="s">
        <v>166</v>
      </c>
      <c r="I37" s="7"/>
      <c r="J37" s="7" t="s">
        <v>160</v>
      </c>
      <c r="K37" s="7" t="s">
        <v>342</v>
      </c>
      <c r="L37" s="7" t="s">
        <v>161</v>
      </c>
      <c r="M37" s="8">
        <f t="shared" si="0"/>
        <v>465</v>
      </c>
      <c r="N37" s="9"/>
      <c r="O37" s="9">
        <f t="shared" si="1"/>
        <v>465</v>
      </c>
      <c r="P37" s="11">
        <v>500</v>
      </c>
      <c r="Q37" s="10">
        <v>2.5100000000000001E-2</v>
      </c>
      <c r="R37" s="10">
        <f t="shared" si="2"/>
        <v>0.77810000000000001</v>
      </c>
      <c r="S37" s="10">
        <f t="shared" si="3"/>
        <v>11.6715</v>
      </c>
      <c r="T37" s="7" t="s">
        <v>15</v>
      </c>
    </row>
    <row r="38" spans="1:20" s="3" customFormat="1" x14ac:dyDescent="0.25">
      <c r="A38" s="6">
        <v>30</v>
      </c>
      <c r="B38" s="6">
        <v>4</v>
      </c>
      <c r="C38" s="7" t="s">
        <v>167</v>
      </c>
      <c r="D38" s="7" t="s">
        <v>168</v>
      </c>
      <c r="E38" s="7" t="s">
        <v>313</v>
      </c>
      <c r="F38" s="61" t="s">
        <v>371</v>
      </c>
      <c r="G38" s="61"/>
      <c r="H38" s="7" t="s">
        <v>169</v>
      </c>
      <c r="I38" s="7"/>
      <c r="J38" s="7" t="s">
        <v>160</v>
      </c>
      <c r="K38" s="7" t="s">
        <v>343</v>
      </c>
      <c r="L38" s="7" t="s">
        <v>161</v>
      </c>
      <c r="M38" s="8">
        <f t="shared" si="0"/>
        <v>60</v>
      </c>
      <c r="N38" s="9"/>
      <c r="O38" s="9">
        <f t="shared" si="1"/>
        <v>60</v>
      </c>
      <c r="P38" s="11">
        <v>100</v>
      </c>
      <c r="Q38" s="10">
        <v>4.36E-2</v>
      </c>
      <c r="R38" s="10">
        <f t="shared" si="2"/>
        <v>0.1744</v>
      </c>
      <c r="S38" s="10">
        <f t="shared" si="3"/>
        <v>2.6160000000000001</v>
      </c>
      <c r="T38" s="7" t="s">
        <v>15</v>
      </c>
    </row>
    <row r="39" spans="1:20" s="3" customFormat="1" x14ac:dyDescent="0.25">
      <c r="A39" s="6">
        <v>31</v>
      </c>
      <c r="B39" s="6">
        <v>4</v>
      </c>
      <c r="C39" s="7" t="s">
        <v>170</v>
      </c>
      <c r="D39" s="7" t="s">
        <v>171</v>
      </c>
      <c r="E39" s="7" t="s">
        <v>172</v>
      </c>
      <c r="F39" s="61" t="s">
        <v>371</v>
      </c>
      <c r="G39" s="61"/>
      <c r="H39" s="7" t="s">
        <v>173</v>
      </c>
      <c r="I39" s="7"/>
      <c r="J39" s="7" t="s">
        <v>174</v>
      </c>
      <c r="K39" s="7" t="s">
        <v>176</v>
      </c>
      <c r="L39" s="7" t="s">
        <v>175</v>
      </c>
      <c r="M39" s="8">
        <f t="shared" si="0"/>
        <v>60</v>
      </c>
      <c r="N39" s="9"/>
      <c r="O39" s="9">
        <f t="shared" si="1"/>
        <v>60</v>
      </c>
      <c r="P39" s="11">
        <v>100</v>
      </c>
      <c r="Q39" s="10">
        <v>0.27560000000000001</v>
      </c>
      <c r="R39" s="10">
        <f t="shared" si="2"/>
        <v>1.1024</v>
      </c>
      <c r="S39" s="10">
        <f t="shared" si="3"/>
        <v>16.536000000000001</v>
      </c>
      <c r="T39" s="7" t="s">
        <v>177</v>
      </c>
    </row>
    <row r="40" spans="1:20" s="3" customFormat="1" x14ac:dyDescent="0.25">
      <c r="A40" s="6">
        <v>32</v>
      </c>
      <c r="B40" s="6">
        <v>3</v>
      </c>
      <c r="C40" s="7" t="s">
        <v>178</v>
      </c>
      <c r="D40" s="7" t="s">
        <v>179</v>
      </c>
      <c r="E40" s="7" t="s">
        <v>314</v>
      </c>
      <c r="F40" s="61" t="s">
        <v>373</v>
      </c>
      <c r="G40" s="61"/>
      <c r="H40" s="7" t="s">
        <v>365</v>
      </c>
      <c r="I40" s="7"/>
      <c r="J40" s="7" t="s">
        <v>160</v>
      </c>
      <c r="K40" s="7" t="s">
        <v>344</v>
      </c>
      <c r="L40" s="7" t="s">
        <v>161</v>
      </c>
      <c r="M40" s="8">
        <f t="shared" si="0"/>
        <v>45</v>
      </c>
      <c r="N40" s="9"/>
      <c r="O40" s="9">
        <f t="shared" si="1"/>
        <v>45</v>
      </c>
      <c r="P40" s="11">
        <v>50</v>
      </c>
      <c r="Q40" s="10">
        <v>8.1000000000000003E-2</v>
      </c>
      <c r="R40" s="10">
        <f t="shared" si="2"/>
        <v>0.24299999999999999</v>
      </c>
      <c r="S40" s="10">
        <f t="shared" si="3"/>
        <v>3.645</v>
      </c>
      <c r="T40" s="7" t="s">
        <v>15</v>
      </c>
    </row>
    <row r="41" spans="1:20" s="3" customFormat="1" ht="30" x14ac:dyDescent="0.25">
      <c r="A41" s="6">
        <v>33</v>
      </c>
      <c r="B41" s="6">
        <v>22</v>
      </c>
      <c r="C41" s="7" t="s">
        <v>180</v>
      </c>
      <c r="D41" s="7" t="s">
        <v>181</v>
      </c>
      <c r="E41" s="7" t="s">
        <v>315</v>
      </c>
      <c r="F41" s="61" t="s">
        <v>375</v>
      </c>
      <c r="G41" s="24" t="s">
        <v>372</v>
      </c>
      <c r="H41" s="7" t="s">
        <v>364</v>
      </c>
      <c r="I41" s="7"/>
      <c r="J41" s="7" t="s">
        <v>160</v>
      </c>
      <c r="K41" s="7" t="s">
        <v>345</v>
      </c>
      <c r="L41" s="7" t="s">
        <v>161</v>
      </c>
      <c r="M41" s="8">
        <f>(B41*15)</f>
        <v>330</v>
      </c>
      <c r="N41" s="9"/>
      <c r="O41" s="9">
        <f>(M41-N41)</f>
        <v>330</v>
      </c>
      <c r="P41" s="11">
        <v>300</v>
      </c>
      <c r="Q41" s="10">
        <v>2.5100000000000001E-2</v>
      </c>
      <c r="R41" s="10">
        <f>(Q41*B41)</f>
        <v>0.55220000000000002</v>
      </c>
      <c r="S41" s="10">
        <f>(Q41*M41)</f>
        <v>8.2829999999999995</v>
      </c>
      <c r="T41" s="7" t="s">
        <v>15</v>
      </c>
    </row>
    <row r="42" spans="1:20" s="3" customFormat="1" x14ac:dyDescent="0.25">
      <c r="A42" s="6">
        <v>34</v>
      </c>
      <c r="B42" s="6">
        <v>1</v>
      </c>
      <c r="C42" s="7" t="s">
        <v>182</v>
      </c>
      <c r="D42" s="7" t="s">
        <v>183</v>
      </c>
      <c r="E42" s="7" t="s">
        <v>316</v>
      </c>
      <c r="F42" s="7" t="s">
        <v>406</v>
      </c>
      <c r="G42" s="7"/>
      <c r="H42" s="7" t="s">
        <v>184</v>
      </c>
      <c r="I42" s="7"/>
      <c r="J42" s="7" t="s">
        <v>160</v>
      </c>
      <c r="K42" s="7" t="s">
        <v>346</v>
      </c>
      <c r="L42" s="7" t="s">
        <v>161</v>
      </c>
      <c r="M42" s="8">
        <f t="shared" si="0"/>
        <v>15</v>
      </c>
      <c r="N42" s="9"/>
      <c r="O42" s="9">
        <f t="shared" si="1"/>
        <v>15</v>
      </c>
      <c r="P42" s="11">
        <v>20</v>
      </c>
      <c r="Q42" s="10">
        <v>8.1000000000000003E-2</v>
      </c>
      <c r="R42" s="10">
        <f t="shared" ref="R42:R63" si="4">(Q42*B42)</f>
        <v>8.1000000000000003E-2</v>
      </c>
      <c r="S42" s="10">
        <f t="shared" ref="S42:S63" si="5">(Q42*M42)</f>
        <v>1.2150000000000001</v>
      </c>
      <c r="T42" s="7" t="s">
        <v>15</v>
      </c>
    </row>
    <row r="43" spans="1:20" s="3" customFormat="1" x14ac:dyDescent="0.25">
      <c r="A43" s="6">
        <v>36</v>
      </c>
      <c r="B43" s="6">
        <v>8</v>
      </c>
      <c r="C43" s="7" t="s">
        <v>191</v>
      </c>
      <c r="D43" s="7" t="s">
        <v>192</v>
      </c>
      <c r="E43" s="7" t="s">
        <v>317</v>
      </c>
      <c r="F43" s="7" t="s">
        <v>170</v>
      </c>
      <c r="G43" s="7"/>
      <c r="H43" s="7" t="s">
        <v>362</v>
      </c>
      <c r="I43" s="7"/>
      <c r="J43" s="7" t="s">
        <v>160</v>
      </c>
      <c r="K43" s="7" t="s">
        <v>347</v>
      </c>
      <c r="L43" s="7" t="s">
        <v>161</v>
      </c>
      <c r="M43" s="8">
        <f t="shared" si="0"/>
        <v>120</v>
      </c>
      <c r="N43" s="9"/>
      <c r="O43" s="9">
        <f t="shared" si="1"/>
        <v>120</v>
      </c>
      <c r="P43" s="11">
        <v>150</v>
      </c>
      <c r="Q43" s="10">
        <v>4.36E-2</v>
      </c>
      <c r="R43" s="10">
        <f t="shared" si="4"/>
        <v>0.3488</v>
      </c>
      <c r="S43" s="10">
        <f t="shared" si="5"/>
        <v>5.2320000000000002</v>
      </c>
      <c r="T43" s="7" t="s">
        <v>15</v>
      </c>
    </row>
    <row r="44" spans="1:20" s="3" customFormat="1" x14ac:dyDescent="0.25">
      <c r="A44" s="6">
        <v>37</v>
      </c>
      <c r="B44" s="6">
        <v>1</v>
      </c>
      <c r="C44" s="7" t="s">
        <v>193</v>
      </c>
      <c r="D44" s="7" t="s">
        <v>194</v>
      </c>
      <c r="E44" s="7" t="s">
        <v>318</v>
      </c>
      <c r="F44" s="7" t="s">
        <v>373</v>
      </c>
      <c r="G44" s="7"/>
      <c r="H44" s="7" t="s">
        <v>195</v>
      </c>
      <c r="I44" s="7"/>
      <c r="J44" s="7" t="s">
        <v>160</v>
      </c>
      <c r="K44" s="7" t="s">
        <v>348</v>
      </c>
      <c r="L44" s="7" t="s">
        <v>161</v>
      </c>
      <c r="M44" s="8">
        <f t="shared" si="0"/>
        <v>15</v>
      </c>
      <c r="N44" s="9"/>
      <c r="O44" s="9">
        <f t="shared" si="1"/>
        <v>15</v>
      </c>
      <c r="P44" s="11">
        <v>50</v>
      </c>
      <c r="Q44" s="10">
        <v>8.1000000000000003E-2</v>
      </c>
      <c r="R44" s="10">
        <f t="shared" si="4"/>
        <v>8.1000000000000003E-2</v>
      </c>
      <c r="S44" s="10">
        <f t="shared" si="5"/>
        <v>1.2150000000000001</v>
      </c>
      <c r="T44" s="7" t="s">
        <v>15</v>
      </c>
    </row>
    <row r="45" spans="1:20" s="3" customFormat="1" x14ac:dyDescent="0.25">
      <c r="A45" s="6">
        <v>38</v>
      </c>
      <c r="B45" s="6">
        <v>1</v>
      </c>
      <c r="C45" s="7" t="s">
        <v>196</v>
      </c>
      <c r="D45" s="7" t="s">
        <v>197</v>
      </c>
      <c r="E45" s="7" t="s">
        <v>319</v>
      </c>
      <c r="F45" s="7" t="s">
        <v>373</v>
      </c>
      <c r="G45" s="7"/>
      <c r="H45" s="7" t="s">
        <v>198</v>
      </c>
      <c r="I45" s="7"/>
      <c r="J45" s="7" t="s">
        <v>160</v>
      </c>
      <c r="K45" s="7" t="s">
        <v>349</v>
      </c>
      <c r="L45" s="7" t="s">
        <v>161</v>
      </c>
      <c r="M45" s="8">
        <f t="shared" si="0"/>
        <v>15</v>
      </c>
      <c r="N45" s="9"/>
      <c r="O45" s="9">
        <f t="shared" si="1"/>
        <v>15</v>
      </c>
      <c r="P45" s="11">
        <v>50</v>
      </c>
      <c r="Q45" s="10">
        <v>8.1000000000000003E-2</v>
      </c>
      <c r="R45" s="10">
        <f t="shared" si="4"/>
        <v>8.1000000000000003E-2</v>
      </c>
      <c r="S45" s="10">
        <f t="shared" si="5"/>
        <v>1.2150000000000001</v>
      </c>
      <c r="T45" s="7" t="s">
        <v>15</v>
      </c>
    </row>
    <row r="46" spans="1:20" s="3" customFormat="1" x14ac:dyDescent="0.25">
      <c r="A46" s="6">
        <v>39</v>
      </c>
      <c r="B46" s="6">
        <v>3</v>
      </c>
      <c r="C46" s="7" t="s">
        <v>199</v>
      </c>
      <c r="D46" s="7" t="s">
        <v>200</v>
      </c>
      <c r="E46" s="7" t="s">
        <v>320</v>
      </c>
      <c r="F46" s="7" t="s">
        <v>371</v>
      </c>
      <c r="G46" s="7"/>
      <c r="H46" s="7" t="s">
        <v>363</v>
      </c>
      <c r="I46" s="7"/>
      <c r="J46" s="7" t="s">
        <v>160</v>
      </c>
      <c r="K46" s="7" t="s">
        <v>350</v>
      </c>
      <c r="L46" s="7" t="s">
        <v>161</v>
      </c>
      <c r="M46" s="8">
        <f t="shared" si="0"/>
        <v>45</v>
      </c>
      <c r="N46" s="9"/>
      <c r="O46" s="9">
        <f t="shared" si="1"/>
        <v>45</v>
      </c>
      <c r="P46" s="11">
        <v>100</v>
      </c>
      <c r="Q46" s="10">
        <v>4.36E-2</v>
      </c>
      <c r="R46" s="10">
        <f t="shared" si="4"/>
        <v>0.1308</v>
      </c>
      <c r="S46" s="10">
        <f t="shared" si="5"/>
        <v>1.962</v>
      </c>
      <c r="T46" s="7" t="s">
        <v>15</v>
      </c>
    </row>
    <row r="47" spans="1:20" s="49" customFormat="1" x14ac:dyDescent="0.25">
      <c r="A47" s="30" t="s">
        <v>400</v>
      </c>
      <c r="B47" s="30"/>
      <c r="C47" s="44"/>
      <c r="D47" s="44"/>
      <c r="E47" s="44"/>
      <c r="F47" s="44"/>
      <c r="G47" s="44"/>
      <c r="H47" s="44"/>
      <c r="I47" s="44"/>
      <c r="J47" s="44"/>
      <c r="K47" s="44"/>
      <c r="L47" s="44"/>
      <c r="M47" s="45"/>
      <c r="N47" s="46"/>
      <c r="O47" s="46"/>
      <c r="P47" s="47"/>
      <c r="Q47" s="48"/>
      <c r="R47" s="48"/>
      <c r="S47" s="48"/>
      <c r="T47" s="44"/>
    </row>
    <row r="48" spans="1:20" s="3" customFormat="1" x14ac:dyDescent="0.25">
      <c r="A48" s="6">
        <v>1</v>
      </c>
      <c r="B48" s="6">
        <v>2</v>
      </c>
      <c r="C48" s="7" t="s">
        <v>11</v>
      </c>
      <c r="D48" s="7" t="s">
        <v>11</v>
      </c>
      <c r="E48" s="7" t="s">
        <v>12</v>
      </c>
      <c r="F48" s="7" t="s">
        <v>370</v>
      </c>
      <c r="G48" s="7"/>
      <c r="H48" s="7" t="s">
        <v>13</v>
      </c>
      <c r="I48" s="7" t="s">
        <v>402</v>
      </c>
      <c r="J48" s="7" t="s">
        <v>14</v>
      </c>
      <c r="K48" s="7" t="s">
        <v>16</v>
      </c>
      <c r="L48" s="7" t="s">
        <v>15</v>
      </c>
      <c r="M48" s="8">
        <f t="shared" ref="M48:M52" si="6">(B48*15)</f>
        <v>30</v>
      </c>
      <c r="N48" s="9"/>
      <c r="O48" s="9">
        <f t="shared" ref="O48:O52" si="7">(M48-N48)</f>
        <v>30</v>
      </c>
      <c r="P48" s="9">
        <v>30</v>
      </c>
      <c r="Q48" s="10">
        <v>2.5960000000000001</v>
      </c>
      <c r="R48" s="10">
        <f>(Q48*B48)</f>
        <v>5.1920000000000002</v>
      </c>
      <c r="S48" s="10">
        <f>(Q48*M48)</f>
        <v>77.88</v>
      </c>
      <c r="T48" s="7" t="s">
        <v>17</v>
      </c>
    </row>
    <row r="49" spans="1:20" s="3" customFormat="1" x14ac:dyDescent="0.25">
      <c r="A49" s="6">
        <v>41</v>
      </c>
      <c r="B49" s="6">
        <v>2</v>
      </c>
      <c r="C49" s="7" t="s">
        <v>207</v>
      </c>
      <c r="D49" s="7" t="s">
        <v>207</v>
      </c>
      <c r="E49" s="7" t="s">
        <v>208</v>
      </c>
      <c r="F49" s="7" t="s">
        <v>370</v>
      </c>
      <c r="G49" s="7"/>
      <c r="H49" s="7" t="s">
        <v>209</v>
      </c>
      <c r="I49" s="7"/>
      <c r="J49" s="7" t="s">
        <v>210</v>
      </c>
      <c r="K49" s="7" t="s">
        <v>211</v>
      </c>
      <c r="L49" s="7" t="s">
        <v>15</v>
      </c>
      <c r="M49" s="8">
        <f t="shared" si="6"/>
        <v>30</v>
      </c>
      <c r="N49" s="9"/>
      <c r="O49" s="9">
        <f t="shared" si="7"/>
        <v>30</v>
      </c>
      <c r="P49" s="11">
        <v>30</v>
      </c>
      <c r="Q49" s="10">
        <v>1.9356</v>
      </c>
      <c r="R49" s="10">
        <f>(Q49*B49)</f>
        <v>3.8712</v>
      </c>
      <c r="S49" s="10">
        <f>(Q49*M49)</f>
        <v>58.067999999999998</v>
      </c>
      <c r="T49" s="7" t="s">
        <v>212</v>
      </c>
    </row>
    <row r="50" spans="1:20" s="3" customFormat="1" ht="45" x14ac:dyDescent="0.25">
      <c r="A50" s="6">
        <v>25</v>
      </c>
      <c r="B50" s="6">
        <v>62</v>
      </c>
      <c r="C50" s="7" t="s">
        <v>140</v>
      </c>
      <c r="D50" s="7" t="s">
        <v>140</v>
      </c>
      <c r="E50" s="7" t="s">
        <v>141</v>
      </c>
      <c r="F50" s="7" t="s">
        <v>372</v>
      </c>
      <c r="G50" s="7"/>
      <c r="H50" s="7" t="s">
        <v>142</v>
      </c>
      <c r="I50" s="7"/>
      <c r="J50" s="7" t="s">
        <v>67</v>
      </c>
      <c r="K50" s="7" t="s">
        <v>143</v>
      </c>
      <c r="L50" s="7" t="s">
        <v>15</v>
      </c>
      <c r="M50" s="8">
        <f t="shared" si="6"/>
        <v>930</v>
      </c>
      <c r="N50" s="9"/>
      <c r="O50" s="9">
        <f t="shared" si="7"/>
        <v>930</v>
      </c>
      <c r="P50" s="11">
        <v>1000</v>
      </c>
      <c r="Q50" s="10">
        <v>0.27239999999999998</v>
      </c>
      <c r="R50" s="10">
        <f>(Q50*B50)</f>
        <v>16.8888</v>
      </c>
      <c r="S50" s="10">
        <f>(Q50*M50)</f>
        <v>253.33199999999997</v>
      </c>
      <c r="T50" s="7" t="s">
        <v>144</v>
      </c>
    </row>
    <row r="51" spans="1:20" s="3" customFormat="1" x14ac:dyDescent="0.25">
      <c r="A51" s="6">
        <v>26</v>
      </c>
      <c r="B51" s="6">
        <v>1</v>
      </c>
      <c r="C51" s="7" t="s">
        <v>145</v>
      </c>
      <c r="D51" s="7" t="s">
        <v>145</v>
      </c>
      <c r="E51" s="7" t="s">
        <v>146</v>
      </c>
      <c r="F51" s="7" t="s">
        <v>369</v>
      </c>
      <c r="G51" s="7"/>
      <c r="H51" s="7" t="s">
        <v>147</v>
      </c>
      <c r="I51" s="7"/>
      <c r="J51" s="7" t="s">
        <v>148</v>
      </c>
      <c r="K51" s="7" t="s">
        <v>149</v>
      </c>
      <c r="L51" s="7" t="s">
        <v>15</v>
      </c>
      <c r="M51" s="8">
        <f t="shared" si="6"/>
        <v>15</v>
      </c>
      <c r="N51" s="9">
        <v>10</v>
      </c>
      <c r="O51" s="9">
        <f t="shared" si="7"/>
        <v>5</v>
      </c>
      <c r="P51" s="11">
        <v>5</v>
      </c>
      <c r="Q51" s="10">
        <v>0.19800000000000001</v>
      </c>
      <c r="R51" s="10">
        <f>(Q51*B51)</f>
        <v>0.19800000000000001</v>
      </c>
      <c r="S51" s="10">
        <f>(Q51*M51)</f>
        <v>2.97</v>
      </c>
      <c r="T51" s="7" t="s">
        <v>150</v>
      </c>
    </row>
    <row r="52" spans="1:20" s="3" customFormat="1" x14ac:dyDescent="0.25">
      <c r="A52" s="6">
        <v>27</v>
      </c>
      <c r="B52" s="6">
        <v>2</v>
      </c>
      <c r="C52" s="7" t="s">
        <v>151</v>
      </c>
      <c r="D52" s="7" t="s">
        <v>151</v>
      </c>
      <c r="E52" s="7" t="s">
        <v>152</v>
      </c>
      <c r="F52" s="7" t="s">
        <v>370</v>
      </c>
      <c r="G52" s="7"/>
      <c r="H52" s="7" t="s">
        <v>153</v>
      </c>
      <c r="I52" s="7"/>
      <c r="J52" s="7" t="s">
        <v>154</v>
      </c>
      <c r="K52" s="7" t="s">
        <v>155</v>
      </c>
      <c r="L52" s="7" t="s">
        <v>15</v>
      </c>
      <c r="M52" s="8">
        <f t="shared" si="6"/>
        <v>30</v>
      </c>
      <c r="N52" s="9"/>
      <c r="O52" s="9">
        <f t="shared" si="7"/>
        <v>30</v>
      </c>
      <c r="P52" s="11">
        <v>30</v>
      </c>
      <c r="Q52" s="10">
        <v>0.25240000000000001</v>
      </c>
      <c r="R52" s="10">
        <f>(Q52*B52)</f>
        <v>0.50480000000000003</v>
      </c>
      <c r="S52" s="10">
        <f>(Q52*M52)</f>
        <v>7.5720000000000001</v>
      </c>
      <c r="T52" s="7" t="s">
        <v>156</v>
      </c>
    </row>
    <row r="53" spans="1:20" s="3" customFormat="1" ht="30" x14ac:dyDescent="0.25">
      <c r="A53" s="6">
        <v>45</v>
      </c>
      <c r="B53" s="6">
        <v>31</v>
      </c>
      <c r="C53" s="7" t="s">
        <v>227</v>
      </c>
      <c r="D53" s="7" t="s">
        <v>227</v>
      </c>
      <c r="E53" s="7" t="s">
        <v>228</v>
      </c>
      <c r="F53" s="7" t="s">
        <v>382</v>
      </c>
      <c r="G53" s="7"/>
      <c r="H53" s="7" t="s">
        <v>229</v>
      </c>
      <c r="I53" s="7"/>
      <c r="J53" s="7" t="s">
        <v>230</v>
      </c>
      <c r="K53" s="7" t="s">
        <v>231</v>
      </c>
      <c r="L53" s="7" t="s">
        <v>15</v>
      </c>
      <c r="M53" s="8">
        <f t="shared" si="0"/>
        <v>465</v>
      </c>
      <c r="N53" s="9"/>
      <c r="O53" s="9">
        <f t="shared" si="1"/>
        <v>465</v>
      </c>
      <c r="P53" s="11">
        <v>465</v>
      </c>
      <c r="Q53" s="10">
        <v>1</v>
      </c>
      <c r="R53" s="10">
        <f t="shared" si="4"/>
        <v>31</v>
      </c>
      <c r="S53" s="10">
        <f t="shared" si="5"/>
        <v>465</v>
      </c>
      <c r="T53" s="7" t="s">
        <v>232</v>
      </c>
    </row>
    <row r="54" spans="1:20" s="3" customFormat="1" x14ac:dyDescent="0.25">
      <c r="A54" s="6">
        <v>46</v>
      </c>
      <c r="B54" s="6">
        <v>2</v>
      </c>
      <c r="C54" s="7" t="s">
        <v>233</v>
      </c>
      <c r="D54" s="7" t="s">
        <v>233</v>
      </c>
      <c r="E54" s="7" t="s">
        <v>234</v>
      </c>
      <c r="F54" s="7" t="s">
        <v>370</v>
      </c>
      <c r="G54" s="7"/>
      <c r="H54" s="7" t="s">
        <v>235</v>
      </c>
      <c r="I54" s="7"/>
      <c r="J54" s="7" t="s">
        <v>236</v>
      </c>
      <c r="K54" s="7" t="s">
        <v>237</v>
      </c>
      <c r="L54" s="7" t="s">
        <v>15</v>
      </c>
      <c r="M54" s="8">
        <f t="shared" si="0"/>
        <v>30</v>
      </c>
      <c r="N54" s="9"/>
      <c r="O54" s="9">
        <f t="shared" si="1"/>
        <v>30</v>
      </c>
      <c r="P54" s="11">
        <v>30</v>
      </c>
      <c r="Q54" s="10">
        <v>2.23</v>
      </c>
      <c r="R54" s="10">
        <f t="shared" si="4"/>
        <v>4.46</v>
      </c>
      <c r="S54" s="10">
        <f t="shared" si="5"/>
        <v>66.900000000000006</v>
      </c>
      <c r="T54" s="7" t="s">
        <v>238</v>
      </c>
    </row>
    <row r="55" spans="1:20" s="3" customFormat="1" x14ac:dyDescent="0.25">
      <c r="A55" s="6">
        <v>47</v>
      </c>
      <c r="B55" s="6">
        <v>1</v>
      </c>
      <c r="C55" s="7" t="s">
        <v>239</v>
      </c>
      <c r="D55" s="7" t="s">
        <v>239</v>
      </c>
      <c r="E55" s="7" t="s">
        <v>240</v>
      </c>
      <c r="F55" s="7" t="s">
        <v>378</v>
      </c>
      <c r="G55" s="7"/>
      <c r="H55" s="7" t="s">
        <v>241</v>
      </c>
      <c r="I55" s="7"/>
      <c r="J55" s="7" t="s">
        <v>236</v>
      </c>
      <c r="K55" s="7" t="s">
        <v>242</v>
      </c>
      <c r="L55" s="7" t="s">
        <v>15</v>
      </c>
      <c r="M55" s="8">
        <f t="shared" si="0"/>
        <v>15</v>
      </c>
      <c r="N55" s="9"/>
      <c r="O55" s="9">
        <f t="shared" si="1"/>
        <v>15</v>
      </c>
      <c r="P55" s="11">
        <v>15</v>
      </c>
      <c r="Q55" s="10">
        <v>2.5</v>
      </c>
      <c r="R55" s="10">
        <f t="shared" si="4"/>
        <v>2.5</v>
      </c>
      <c r="S55" s="10">
        <f t="shared" si="5"/>
        <v>37.5</v>
      </c>
      <c r="T55" s="7" t="s">
        <v>243</v>
      </c>
    </row>
    <row r="56" spans="1:20" s="3" customFormat="1" x14ac:dyDescent="0.25">
      <c r="A56" s="6">
        <v>48</v>
      </c>
      <c r="B56" s="6">
        <v>1</v>
      </c>
      <c r="C56" s="7" t="s">
        <v>244</v>
      </c>
      <c r="D56" s="7" t="s">
        <v>244</v>
      </c>
      <c r="E56" s="7" t="s">
        <v>245</v>
      </c>
      <c r="F56" s="7" t="s">
        <v>369</v>
      </c>
      <c r="G56" s="7"/>
      <c r="H56" s="7" t="s">
        <v>246</v>
      </c>
      <c r="I56" s="7"/>
      <c r="J56" s="7" t="s">
        <v>247</v>
      </c>
      <c r="K56" s="7" t="s">
        <v>248</v>
      </c>
      <c r="L56" s="7" t="s">
        <v>15</v>
      </c>
      <c r="M56" s="8">
        <f t="shared" si="0"/>
        <v>15</v>
      </c>
      <c r="N56" s="9">
        <v>10</v>
      </c>
      <c r="O56" s="9">
        <f t="shared" si="1"/>
        <v>5</v>
      </c>
      <c r="P56" s="11">
        <v>5</v>
      </c>
      <c r="Q56" s="10">
        <v>2.67</v>
      </c>
      <c r="R56" s="10">
        <f t="shared" si="4"/>
        <v>2.67</v>
      </c>
      <c r="S56" s="10">
        <f t="shared" si="5"/>
        <v>40.049999999999997</v>
      </c>
      <c r="T56" s="7" t="s">
        <v>249</v>
      </c>
    </row>
    <row r="57" spans="1:20" s="3" customFormat="1" x14ac:dyDescent="0.25">
      <c r="A57" s="6">
        <v>49</v>
      </c>
      <c r="B57" s="6">
        <v>1</v>
      </c>
      <c r="C57" s="7" t="s">
        <v>250</v>
      </c>
      <c r="D57" s="7" t="s">
        <v>250</v>
      </c>
      <c r="E57" s="7" t="s">
        <v>251</v>
      </c>
      <c r="F57" s="7" t="s">
        <v>369</v>
      </c>
      <c r="G57" s="7"/>
      <c r="H57" s="7" t="s">
        <v>252</v>
      </c>
      <c r="I57" s="7"/>
      <c r="J57" s="7" t="s">
        <v>253</v>
      </c>
      <c r="K57" s="7" t="s">
        <v>254</v>
      </c>
      <c r="L57" s="7" t="s">
        <v>15</v>
      </c>
      <c r="M57" s="8">
        <f t="shared" si="0"/>
        <v>15</v>
      </c>
      <c r="N57" s="9">
        <v>10</v>
      </c>
      <c r="O57" s="9">
        <f t="shared" si="1"/>
        <v>5</v>
      </c>
      <c r="P57" s="11">
        <v>5</v>
      </c>
      <c r="Q57" s="10">
        <v>1.425</v>
      </c>
      <c r="R57" s="10">
        <f t="shared" si="4"/>
        <v>1.425</v>
      </c>
      <c r="S57" s="10">
        <f t="shared" si="5"/>
        <v>21.375</v>
      </c>
      <c r="T57" s="7" t="s">
        <v>255</v>
      </c>
    </row>
    <row r="58" spans="1:20" s="3" customFormat="1" x14ac:dyDescent="0.25">
      <c r="A58" s="6">
        <v>50</v>
      </c>
      <c r="B58" s="6">
        <v>1</v>
      </c>
      <c r="C58" s="7" t="s">
        <v>256</v>
      </c>
      <c r="D58" s="7" t="s">
        <v>256</v>
      </c>
      <c r="E58" s="7" t="s">
        <v>257</v>
      </c>
      <c r="F58" s="7" t="s">
        <v>369</v>
      </c>
      <c r="G58" s="7"/>
      <c r="H58" s="7" t="s">
        <v>258</v>
      </c>
      <c r="I58" s="7"/>
      <c r="J58" s="7" t="s">
        <v>259</v>
      </c>
      <c r="K58" s="7" t="s">
        <v>260</v>
      </c>
      <c r="L58" s="7" t="s">
        <v>15</v>
      </c>
      <c r="M58" s="8">
        <f t="shared" si="0"/>
        <v>15</v>
      </c>
      <c r="N58" s="9">
        <v>10</v>
      </c>
      <c r="O58" s="9">
        <f t="shared" si="1"/>
        <v>5</v>
      </c>
      <c r="P58" s="11">
        <v>5</v>
      </c>
      <c r="Q58" s="10">
        <v>1.236</v>
      </c>
      <c r="R58" s="10">
        <f t="shared" si="4"/>
        <v>1.236</v>
      </c>
      <c r="S58" s="10">
        <f t="shared" si="5"/>
        <v>18.54</v>
      </c>
      <c r="T58" s="7" t="s">
        <v>261</v>
      </c>
    </row>
    <row r="59" spans="1:20" s="3" customFormat="1" x14ac:dyDescent="0.25">
      <c r="A59" s="6">
        <v>51</v>
      </c>
      <c r="B59" s="6">
        <v>1</v>
      </c>
      <c r="C59" s="7" t="s">
        <v>262</v>
      </c>
      <c r="D59" s="7" t="s">
        <v>262</v>
      </c>
      <c r="E59" s="7" t="s">
        <v>263</v>
      </c>
      <c r="F59" s="7" t="s">
        <v>369</v>
      </c>
      <c r="G59" s="7"/>
      <c r="H59" s="7" t="s">
        <v>264</v>
      </c>
      <c r="I59" s="7"/>
      <c r="J59" s="7" t="s">
        <v>247</v>
      </c>
      <c r="K59" s="7" t="s">
        <v>265</v>
      </c>
      <c r="L59" s="7" t="s">
        <v>15</v>
      </c>
      <c r="M59" s="8">
        <f t="shared" si="0"/>
        <v>15</v>
      </c>
      <c r="N59" s="9">
        <v>9</v>
      </c>
      <c r="O59" s="9">
        <f t="shared" si="1"/>
        <v>6</v>
      </c>
      <c r="P59" s="11">
        <v>6</v>
      </c>
      <c r="Q59" s="10">
        <v>0.371</v>
      </c>
      <c r="R59" s="10">
        <f t="shared" si="4"/>
        <v>0.371</v>
      </c>
      <c r="S59" s="10">
        <f t="shared" si="5"/>
        <v>5.5649999999999995</v>
      </c>
      <c r="T59" s="7" t="s">
        <v>266</v>
      </c>
    </row>
    <row r="60" spans="1:20" s="3" customFormat="1" x14ac:dyDescent="0.25">
      <c r="A60" s="6">
        <v>52</v>
      </c>
      <c r="B60" s="6">
        <v>1</v>
      </c>
      <c r="C60" s="7" t="s">
        <v>267</v>
      </c>
      <c r="D60" s="7" t="s">
        <v>267</v>
      </c>
      <c r="E60" s="7" t="s">
        <v>268</v>
      </c>
      <c r="F60" s="7" t="s">
        <v>369</v>
      </c>
      <c r="G60" s="7"/>
      <c r="H60" s="7" t="s">
        <v>269</v>
      </c>
      <c r="I60" s="7"/>
      <c r="J60" s="7" t="s">
        <v>247</v>
      </c>
      <c r="K60" s="7" t="s">
        <v>270</v>
      </c>
      <c r="L60" s="7" t="s">
        <v>15</v>
      </c>
      <c r="M60" s="8">
        <f t="shared" si="0"/>
        <v>15</v>
      </c>
      <c r="N60" s="9">
        <v>9</v>
      </c>
      <c r="O60" s="9">
        <f t="shared" si="1"/>
        <v>6</v>
      </c>
      <c r="P60" s="11">
        <v>6</v>
      </c>
      <c r="Q60" s="10">
        <v>0.38300000000000001</v>
      </c>
      <c r="R60" s="10">
        <f t="shared" si="4"/>
        <v>0.38300000000000001</v>
      </c>
      <c r="S60" s="10">
        <f t="shared" si="5"/>
        <v>5.7450000000000001</v>
      </c>
      <c r="T60" s="7" t="s">
        <v>271</v>
      </c>
    </row>
    <row r="61" spans="1:20" s="3" customFormat="1" x14ac:dyDescent="0.25">
      <c r="A61" s="6">
        <v>53</v>
      </c>
      <c r="B61" s="6">
        <v>1</v>
      </c>
      <c r="C61" s="7" t="s">
        <v>272</v>
      </c>
      <c r="D61" s="7" t="s">
        <v>272</v>
      </c>
      <c r="E61" s="7" t="s">
        <v>273</v>
      </c>
      <c r="F61" s="7" t="s">
        <v>369</v>
      </c>
      <c r="G61" s="7"/>
      <c r="H61" s="7" t="s">
        <v>274</v>
      </c>
      <c r="I61" s="7"/>
      <c r="J61" s="7" t="s">
        <v>275</v>
      </c>
      <c r="K61" s="7" t="s">
        <v>276</v>
      </c>
      <c r="L61" s="7" t="s">
        <v>15</v>
      </c>
      <c r="M61" s="8">
        <f t="shared" si="0"/>
        <v>15</v>
      </c>
      <c r="N61" s="9">
        <v>9</v>
      </c>
      <c r="O61" s="9">
        <f t="shared" si="1"/>
        <v>6</v>
      </c>
      <c r="P61" s="11">
        <v>6</v>
      </c>
      <c r="Q61" s="10">
        <v>0.52100000000000002</v>
      </c>
      <c r="R61" s="10">
        <f t="shared" si="4"/>
        <v>0.52100000000000002</v>
      </c>
      <c r="S61" s="10">
        <f t="shared" si="5"/>
        <v>7.8150000000000004</v>
      </c>
      <c r="T61" s="7" t="s">
        <v>277</v>
      </c>
    </row>
    <row r="62" spans="1:20" s="3" customFormat="1" x14ac:dyDescent="0.25">
      <c r="A62" s="6">
        <v>54</v>
      </c>
      <c r="B62" s="6">
        <v>2</v>
      </c>
      <c r="C62" s="7" t="s">
        <v>278</v>
      </c>
      <c r="D62" s="7" t="s">
        <v>278</v>
      </c>
      <c r="E62" s="7" t="s">
        <v>279</v>
      </c>
      <c r="F62" s="7" t="s">
        <v>379</v>
      </c>
      <c r="G62" s="7"/>
      <c r="H62" s="7" t="s">
        <v>280</v>
      </c>
      <c r="I62" s="7"/>
      <c r="J62" s="7" t="s">
        <v>247</v>
      </c>
      <c r="K62" s="7" t="s">
        <v>281</v>
      </c>
      <c r="L62" s="7" t="s">
        <v>15</v>
      </c>
      <c r="M62" s="8">
        <f t="shared" si="0"/>
        <v>30</v>
      </c>
      <c r="N62" s="9">
        <v>9</v>
      </c>
      <c r="O62" s="9">
        <f t="shared" si="1"/>
        <v>21</v>
      </c>
      <c r="P62" s="11">
        <v>25</v>
      </c>
      <c r="Q62" s="10">
        <v>0.32479999999999998</v>
      </c>
      <c r="R62" s="10">
        <f t="shared" si="4"/>
        <v>0.64959999999999996</v>
      </c>
      <c r="S62" s="10">
        <f t="shared" si="5"/>
        <v>9.7439999999999998</v>
      </c>
      <c r="T62" s="7" t="s">
        <v>266</v>
      </c>
    </row>
    <row r="63" spans="1:20" s="3" customFormat="1" x14ac:dyDescent="0.25">
      <c r="A63" s="6">
        <v>55</v>
      </c>
      <c r="B63" s="6">
        <v>1</v>
      </c>
      <c r="C63" s="7" t="s">
        <v>282</v>
      </c>
      <c r="D63" s="7" t="s">
        <v>282</v>
      </c>
      <c r="E63" s="7" t="s">
        <v>283</v>
      </c>
      <c r="F63" s="7" t="s">
        <v>369</v>
      </c>
      <c r="G63" s="7"/>
      <c r="H63" s="7" t="s">
        <v>284</v>
      </c>
      <c r="I63" s="7"/>
      <c r="J63" s="7" t="s">
        <v>285</v>
      </c>
      <c r="K63" s="7" t="s">
        <v>286</v>
      </c>
      <c r="L63" s="7" t="s">
        <v>15</v>
      </c>
      <c r="M63" s="8">
        <f t="shared" si="0"/>
        <v>15</v>
      </c>
      <c r="N63" s="9">
        <v>10</v>
      </c>
      <c r="O63" s="9">
        <f t="shared" si="1"/>
        <v>5</v>
      </c>
      <c r="P63" s="11">
        <v>5</v>
      </c>
      <c r="Q63" s="10">
        <v>0.84</v>
      </c>
      <c r="R63" s="10">
        <f t="shared" si="4"/>
        <v>0.84</v>
      </c>
      <c r="S63" s="10">
        <f t="shared" si="5"/>
        <v>12.6</v>
      </c>
      <c r="T63" s="7" t="s">
        <v>287</v>
      </c>
    </row>
    <row r="64" spans="1:20" x14ac:dyDescent="0.25">
      <c r="A64" s="74" t="s">
        <v>289</v>
      </c>
      <c r="B64" s="71"/>
      <c r="C64" s="71"/>
      <c r="D64" s="71"/>
      <c r="E64" s="71"/>
      <c r="F64" s="71"/>
      <c r="G64" s="71"/>
      <c r="H64" s="71"/>
      <c r="I64" s="71"/>
      <c r="J64" s="71"/>
      <c r="K64" s="71"/>
      <c r="L64" s="71"/>
      <c r="M64" s="71"/>
      <c r="N64" s="72"/>
      <c r="O64" s="72"/>
      <c r="P64" s="72"/>
      <c r="Q64" s="73"/>
      <c r="R64" s="73"/>
      <c r="S64" s="73"/>
      <c r="T64" s="33"/>
    </row>
    <row r="65" spans="1:20" s="28" customFormat="1" x14ac:dyDescent="0.25">
      <c r="A65" s="23">
        <v>56</v>
      </c>
      <c r="B65" s="23">
        <v>4</v>
      </c>
      <c r="C65" s="24" t="s">
        <v>290</v>
      </c>
      <c r="D65" s="24" t="s">
        <v>290</v>
      </c>
      <c r="E65" s="24" t="s">
        <v>291</v>
      </c>
      <c r="F65" s="24"/>
      <c r="G65" s="24"/>
      <c r="H65" s="25"/>
      <c r="I65" s="25"/>
      <c r="J65" s="24" t="s">
        <v>105</v>
      </c>
      <c r="K65" s="25" t="s">
        <v>292</v>
      </c>
      <c r="L65" s="25"/>
      <c r="M65" s="25">
        <f t="shared" ref="M65:M76" si="8">(B65*15)</f>
        <v>60</v>
      </c>
      <c r="N65" s="26">
        <v>100</v>
      </c>
      <c r="O65" s="26">
        <f t="shared" si="1"/>
        <v>-40</v>
      </c>
      <c r="P65" s="26"/>
      <c r="Q65" s="27">
        <v>0.23400000000000001</v>
      </c>
      <c r="R65" s="27">
        <f t="shared" ref="R65:R76" si="9">(Q65*B65)</f>
        <v>0.93600000000000005</v>
      </c>
      <c r="S65" s="27">
        <f t="shared" ref="S65:S76" si="10">(Q65*M65)</f>
        <v>14.040000000000001</v>
      </c>
      <c r="T65" s="25"/>
    </row>
    <row r="66" spans="1:20" s="3" customFormat="1" x14ac:dyDescent="0.25">
      <c r="A66" s="6">
        <v>57</v>
      </c>
      <c r="B66" s="6">
        <v>8</v>
      </c>
      <c r="C66" s="7" t="s">
        <v>293</v>
      </c>
      <c r="D66" s="7" t="s">
        <v>293</v>
      </c>
      <c r="E66" s="7" t="s">
        <v>296</v>
      </c>
      <c r="F66" s="7" t="s">
        <v>387</v>
      </c>
      <c r="G66" s="7"/>
      <c r="H66" s="8"/>
      <c r="I66" s="8"/>
      <c r="J66" s="7" t="s">
        <v>105</v>
      </c>
      <c r="K66" s="8" t="s">
        <v>294</v>
      </c>
      <c r="L66" s="8"/>
      <c r="M66" s="8">
        <f t="shared" si="8"/>
        <v>120</v>
      </c>
      <c r="N66" s="9"/>
      <c r="O66" s="9">
        <f t="shared" si="1"/>
        <v>120</v>
      </c>
      <c r="P66" s="11">
        <v>120</v>
      </c>
      <c r="Q66" s="10">
        <v>0.22</v>
      </c>
      <c r="R66" s="10">
        <f t="shared" si="9"/>
        <v>1.76</v>
      </c>
      <c r="S66" s="10">
        <f t="shared" si="10"/>
        <v>26.4</v>
      </c>
      <c r="T66" s="8"/>
    </row>
    <row r="67" spans="1:20" s="3" customFormat="1" x14ac:dyDescent="0.25">
      <c r="A67" s="6">
        <v>58</v>
      </c>
      <c r="B67" s="6">
        <v>1</v>
      </c>
      <c r="C67" s="7" t="s">
        <v>295</v>
      </c>
      <c r="D67" s="7" t="s">
        <v>295</v>
      </c>
      <c r="E67" s="7" t="s">
        <v>297</v>
      </c>
      <c r="F67" s="7" t="s">
        <v>369</v>
      </c>
      <c r="G67" s="7"/>
      <c r="H67" s="8"/>
      <c r="I67" s="8"/>
      <c r="J67" s="7" t="s">
        <v>105</v>
      </c>
      <c r="K67" s="8" t="s">
        <v>298</v>
      </c>
      <c r="L67" s="8"/>
      <c r="M67" s="8">
        <f t="shared" si="8"/>
        <v>15</v>
      </c>
      <c r="N67" s="9"/>
      <c r="O67" s="9">
        <f t="shared" si="1"/>
        <v>15</v>
      </c>
      <c r="P67" s="11">
        <v>15</v>
      </c>
      <c r="Q67" s="10">
        <v>0.28599999999999998</v>
      </c>
      <c r="R67" s="10">
        <f t="shared" si="9"/>
        <v>0.28599999999999998</v>
      </c>
      <c r="S67" s="10">
        <f t="shared" si="10"/>
        <v>4.29</v>
      </c>
      <c r="T67" s="8"/>
    </row>
    <row r="68" spans="1:20" s="3" customFormat="1" x14ac:dyDescent="0.25">
      <c r="A68" s="6">
        <v>59</v>
      </c>
      <c r="B68" s="6">
        <v>3</v>
      </c>
      <c r="C68" s="8" t="s">
        <v>299</v>
      </c>
      <c r="D68" s="8" t="s">
        <v>299</v>
      </c>
      <c r="E68" s="7" t="s">
        <v>300</v>
      </c>
      <c r="F68" s="7" t="s">
        <v>370</v>
      </c>
      <c r="G68" s="7"/>
      <c r="H68" s="8"/>
      <c r="I68" s="8"/>
      <c r="J68" s="7" t="s">
        <v>122</v>
      </c>
      <c r="K68" s="8" t="s">
        <v>333</v>
      </c>
      <c r="L68" s="8"/>
      <c r="M68" s="8">
        <f t="shared" si="8"/>
        <v>45</v>
      </c>
      <c r="N68" s="9"/>
      <c r="O68" s="9">
        <f t="shared" si="1"/>
        <v>45</v>
      </c>
      <c r="P68" s="11">
        <v>30</v>
      </c>
      <c r="Q68" s="10">
        <v>0.28299999999999997</v>
      </c>
      <c r="R68" s="10">
        <f t="shared" si="9"/>
        <v>0.84899999999999998</v>
      </c>
      <c r="S68" s="10">
        <f t="shared" si="10"/>
        <v>12.734999999999999</v>
      </c>
      <c r="T68" s="8"/>
    </row>
    <row r="69" spans="1:20" s="3" customFormat="1" x14ac:dyDescent="0.25">
      <c r="A69" s="6">
        <v>60</v>
      </c>
      <c r="B69" s="6">
        <v>1</v>
      </c>
      <c r="C69" s="8" t="s">
        <v>301</v>
      </c>
      <c r="D69" s="8" t="s">
        <v>301</v>
      </c>
      <c r="E69" s="7" t="s">
        <v>302</v>
      </c>
      <c r="F69" s="15" t="s">
        <v>385</v>
      </c>
      <c r="G69" s="15"/>
      <c r="H69" s="8"/>
      <c r="I69" s="8"/>
      <c r="J69" s="7" t="s">
        <v>122</v>
      </c>
      <c r="K69" s="8" t="s">
        <v>334</v>
      </c>
      <c r="L69" s="8"/>
      <c r="M69" s="8">
        <f t="shared" si="8"/>
        <v>15</v>
      </c>
      <c r="N69" s="9"/>
      <c r="O69" s="9">
        <f t="shared" si="1"/>
        <v>15</v>
      </c>
      <c r="P69" s="11">
        <v>15</v>
      </c>
      <c r="Q69" s="10">
        <v>0.215</v>
      </c>
      <c r="R69" s="10">
        <f t="shared" si="9"/>
        <v>0.215</v>
      </c>
      <c r="S69" s="10">
        <f t="shared" si="10"/>
        <v>3.2250000000000001</v>
      </c>
      <c r="T69" s="8"/>
    </row>
    <row r="70" spans="1:20" s="3" customFormat="1" x14ac:dyDescent="0.25">
      <c r="A70" s="6">
        <v>61</v>
      </c>
      <c r="B70" s="6">
        <v>21</v>
      </c>
      <c r="C70" s="7" t="s">
        <v>303</v>
      </c>
      <c r="D70" s="7" t="s">
        <v>303</v>
      </c>
      <c r="E70" s="7" t="s">
        <v>386</v>
      </c>
      <c r="F70" s="7" t="s">
        <v>374</v>
      </c>
      <c r="G70" s="7"/>
      <c r="H70" s="8"/>
      <c r="I70" s="8"/>
      <c r="J70" s="7" t="s">
        <v>122</v>
      </c>
      <c r="K70" s="7" t="s">
        <v>335</v>
      </c>
      <c r="L70" s="8"/>
      <c r="M70" s="8">
        <f t="shared" si="8"/>
        <v>315</v>
      </c>
      <c r="N70" s="9"/>
      <c r="O70" s="9">
        <f t="shared" si="1"/>
        <v>315</v>
      </c>
      <c r="P70" s="11">
        <v>200</v>
      </c>
      <c r="Q70" s="10">
        <v>0.1925</v>
      </c>
      <c r="R70" s="10">
        <f t="shared" si="9"/>
        <v>4.0425000000000004</v>
      </c>
      <c r="S70" s="10">
        <f t="shared" si="10"/>
        <v>60.637500000000003</v>
      </c>
      <c r="T70" s="8"/>
    </row>
    <row r="71" spans="1:20" s="3" customFormat="1" x14ac:dyDescent="0.25">
      <c r="A71" s="6">
        <v>62</v>
      </c>
      <c r="B71" s="6">
        <v>72</v>
      </c>
      <c r="C71" s="13" t="s">
        <v>304</v>
      </c>
      <c r="D71" s="13" t="s">
        <v>304</v>
      </c>
      <c r="E71" s="7" t="s">
        <v>327</v>
      </c>
      <c r="F71" s="7"/>
      <c r="G71" s="7"/>
      <c r="H71" s="8"/>
      <c r="I71" s="8"/>
      <c r="J71" s="7" t="s">
        <v>105</v>
      </c>
      <c r="K71" s="13" t="s">
        <v>331</v>
      </c>
      <c r="L71" s="8"/>
      <c r="M71" s="8">
        <f t="shared" si="8"/>
        <v>1080</v>
      </c>
      <c r="N71" s="9"/>
      <c r="O71" s="9">
        <f t="shared" si="1"/>
        <v>1080</v>
      </c>
      <c r="P71" s="9">
        <v>1200</v>
      </c>
      <c r="Q71" s="10">
        <v>0.14000000000000001</v>
      </c>
      <c r="R71" s="10">
        <f t="shared" si="9"/>
        <v>10.080000000000002</v>
      </c>
      <c r="S71" s="10">
        <f t="shared" si="10"/>
        <v>151.20000000000002</v>
      </c>
      <c r="T71" s="8"/>
    </row>
    <row r="72" spans="1:20" s="3" customFormat="1" x14ac:dyDescent="0.25">
      <c r="A72" s="6">
        <v>63</v>
      </c>
      <c r="B72" s="6">
        <v>72</v>
      </c>
      <c r="C72" s="13" t="s">
        <v>353</v>
      </c>
      <c r="D72" s="13" t="s">
        <v>353</v>
      </c>
      <c r="E72" s="7" t="s">
        <v>354</v>
      </c>
      <c r="F72" s="7" t="s">
        <v>390</v>
      </c>
      <c r="G72" s="7"/>
      <c r="H72" s="8"/>
      <c r="I72" s="8"/>
      <c r="J72" s="7" t="s">
        <v>105</v>
      </c>
      <c r="K72" s="13" t="s">
        <v>352</v>
      </c>
      <c r="L72" s="8"/>
      <c r="M72" s="8">
        <f t="shared" si="8"/>
        <v>1080</v>
      </c>
      <c r="N72" s="9"/>
      <c r="O72" s="9">
        <f t="shared" si="1"/>
        <v>1080</v>
      </c>
      <c r="P72" s="9">
        <v>1200</v>
      </c>
      <c r="Q72" s="10">
        <v>7.5999999999999998E-2</v>
      </c>
      <c r="R72" s="10">
        <f t="shared" si="9"/>
        <v>5.4719999999999995</v>
      </c>
      <c r="S72" s="10">
        <f t="shared" si="10"/>
        <v>82.08</v>
      </c>
      <c r="T72" s="8"/>
    </row>
    <row r="73" spans="1:20" s="3" customFormat="1" x14ac:dyDescent="0.25">
      <c r="A73" s="6">
        <v>64</v>
      </c>
      <c r="B73" s="6">
        <v>8</v>
      </c>
      <c r="C73" s="8" t="s">
        <v>329</v>
      </c>
      <c r="D73" s="8" t="s">
        <v>329</v>
      </c>
      <c r="E73" s="7" t="s">
        <v>328</v>
      </c>
      <c r="F73" s="7" t="s">
        <v>387</v>
      </c>
      <c r="G73" s="7"/>
      <c r="H73" s="8"/>
      <c r="I73" s="8"/>
      <c r="J73" s="7" t="s">
        <v>122</v>
      </c>
      <c r="K73" s="8" t="s">
        <v>332</v>
      </c>
      <c r="L73" s="8"/>
      <c r="M73" s="8">
        <f t="shared" si="8"/>
        <v>120</v>
      </c>
      <c r="N73" s="9"/>
      <c r="O73" s="9">
        <f t="shared" si="1"/>
        <v>120</v>
      </c>
      <c r="P73" s="9">
        <v>120</v>
      </c>
      <c r="Q73" s="10">
        <v>0.30819999999999997</v>
      </c>
      <c r="R73" s="10">
        <f t="shared" si="9"/>
        <v>2.4655999999999998</v>
      </c>
      <c r="S73" s="10">
        <f t="shared" si="10"/>
        <v>36.983999999999995</v>
      </c>
      <c r="T73" s="8"/>
    </row>
    <row r="74" spans="1:20" x14ac:dyDescent="0.25">
      <c r="A74" s="2"/>
      <c r="B74" s="2">
        <v>4</v>
      </c>
      <c r="C74" s="1">
        <v>39012020</v>
      </c>
      <c r="D74" s="1">
        <v>39012020</v>
      </c>
      <c r="E74" s="1" t="s">
        <v>388</v>
      </c>
      <c r="F74" s="22"/>
      <c r="G74" s="22"/>
      <c r="J74" s="7" t="s">
        <v>122</v>
      </c>
      <c r="K74" s="1" t="s">
        <v>389</v>
      </c>
      <c r="M74" s="1">
        <f>(B74*15)</f>
        <v>60</v>
      </c>
      <c r="O74" s="4">
        <f>(M74-N74)</f>
        <v>60</v>
      </c>
    </row>
    <row r="75" spans="1:20" s="3" customFormat="1" x14ac:dyDescent="0.25">
      <c r="A75" s="6">
        <v>65</v>
      </c>
      <c r="B75" s="6">
        <v>48</v>
      </c>
      <c r="C75" s="8">
        <v>460181541</v>
      </c>
      <c r="D75" s="8">
        <v>460181541</v>
      </c>
      <c r="E75" s="7" t="s">
        <v>356</v>
      </c>
      <c r="F75" s="7" t="s">
        <v>372</v>
      </c>
      <c r="G75" s="7"/>
      <c r="H75" s="8"/>
      <c r="I75" s="8"/>
      <c r="J75" s="7" t="s">
        <v>122</v>
      </c>
      <c r="K75" s="8" t="s">
        <v>355</v>
      </c>
      <c r="L75" s="8"/>
      <c r="M75" s="8">
        <f t="shared" si="8"/>
        <v>720</v>
      </c>
      <c r="N75" s="10"/>
      <c r="O75" s="14">
        <f t="shared" si="1"/>
        <v>720</v>
      </c>
      <c r="P75" s="14">
        <v>1000</v>
      </c>
      <c r="Q75" s="10">
        <v>0.27987000000000001</v>
      </c>
      <c r="R75" s="10">
        <f t="shared" si="9"/>
        <v>13.433759999999999</v>
      </c>
      <c r="S75" s="10">
        <f t="shared" si="10"/>
        <v>201.50640000000001</v>
      </c>
      <c r="T75" s="8"/>
    </row>
    <row r="76" spans="1:20" s="3" customFormat="1" x14ac:dyDescent="0.25">
      <c r="A76" s="6">
        <v>67</v>
      </c>
      <c r="B76" s="6">
        <v>1</v>
      </c>
      <c r="C76" s="8" t="s">
        <v>357</v>
      </c>
      <c r="D76" s="8" t="s">
        <v>357</v>
      </c>
      <c r="E76" s="7" t="s">
        <v>359</v>
      </c>
      <c r="F76" s="7" t="s">
        <v>369</v>
      </c>
      <c r="G76" s="7"/>
      <c r="H76" s="8"/>
      <c r="I76" s="8"/>
      <c r="J76" s="7" t="s">
        <v>122</v>
      </c>
      <c r="K76" s="8" t="s">
        <v>358</v>
      </c>
      <c r="L76" s="8"/>
      <c r="M76" s="8">
        <f t="shared" si="8"/>
        <v>15</v>
      </c>
      <c r="N76" s="8"/>
      <c r="O76" s="9">
        <f t="shared" si="1"/>
        <v>15</v>
      </c>
      <c r="P76" s="9">
        <v>15</v>
      </c>
      <c r="Q76" s="10">
        <v>0.36099999999999999</v>
      </c>
      <c r="R76" s="10">
        <f t="shared" si="9"/>
        <v>0.36099999999999999</v>
      </c>
      <c r="S76" s="10">
        <f t="shared" si="10"/>
        <v>5.415</v>
      </c>
      <c r="T76" s="8"/>
    </row>
    <row r="78" spans="1:20" x14ac:dyDescent="0.25">
      <c r="Q78" s="1" t="s">
        <v>311</v>
      </c>
      <c r="R78" s="5">
        <f>SUM(R3:R76)</f>
        <v>543.11775999999986</v>
      </c>
      <c r="S78" s="5">
        <f>SUM(S3:S76)</f>
        <v>8146.7664000000041</v>
      </c>
    </row>
  </sheetData>
  <printOptions gridLines="1"/>
  <pageMargins left="0.25" right="0.25" top="0.75" bottom="0.75" header="0.3" footer="0.3"/>
  <pageSetup paperSize="17"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cp:lastPrinted>2014-06-24T19:17:46Z</cp:lastPrinted>
  <dcterms:created xsi:type="dcterms:W3CDTF">2014-06-03T21:53:22Z</dcterms:created>
  <dcterms:modified xsi:type="dcterms:W3CDTF">2014-06-24T19:19:50Z</dcterms:modified>
</cp:coreProperties>
</file>