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echServices\Standards and How-To Documents\"/>
    </mc:Choice>
  </mc:AlternateContent>
  <xr:revisionPtr revIDLastSave="0" documentId="13_ncr:1_{DD591419-791C-420E-A658-EA483548E8A3}" xr6:coauthVersionLast="47" xr6:coauthVersionMax="47" xr10:uidLastSave="{00000000-0000-0000-0000-000000000000}"/>
  <bookViews>
    <workbookView xWindow="588" yWindow="864" windowWidth="9588" windowHeight="1251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7" i="1"/>
  <c r="F8" i="1"/>
  <c r="F9" i="1"/>
  <c r="F10" i="1"/>
  <c r="F11" i="1"/>
  <c r="F12" i="1"/>
  <c r="F13" i="1"/>
  <c r="F14" i="1"/>
  <c r="F15" i="1"/>
  <c r="F16" i="1"/>
  <c r="F7" i="1"/>
  <c r="F17" i="1" l="1"/>
  <c r="H16" i="1"/>
  <c r="H15" i="1"/>
  <c r="H14" i="1"/>
  <c r="H8" i="1"/>
  <c r="I14" i="1" l="1"/>
  <c r="I15" i="1"/>
  <c r="I16" i="1"/>
  <c r="H13" i="1"/>
  <c r="I13" i="1" s="1"/>
  <c r="H12" i="1"/>
  <c r="I12" i="1" s="1"/>
  <c r="H11" i="1"/>
  <c r="I11" i="1" s="1"/>
  <c r="H10" i="1"/>
  <c r="I10" i="1" s="1"/>
  <c r="H9" i="1"/>
  <c r="H7" i="1"/>
  <c r="I9" i="1" l="1"/>
  <c r="H17" i="1"/>
  <c r="D17" i="1"/>
  <c r="I8" i="1"/>
  <c r="I7" i="1"/>
  <c r="E17" i="1"/>
  <c r="G17" i="1" l="1"/>
  <c r="I17" i="1" l="1"/>
</calcChain>
</file>

<file path=xl/sharedStrings.xml><?xml version="1.0" encoding="utf-8"?>
<sst xmlns="http://schemas.openxmlformats.org/spreadsheetml/2006/main" count="30" uniqueCount="30">
  <si>
    <t>Project</t>
  </si>
  <si>
    <t>shipping</t>
  </si>
  <si>
    <t>Near Shore Foce</t>
  </si>
  <si>
    <t>chemical sensors</t>
  </si>
  <si>
    <t>deep sea coral observation</t>
  </si>
  <si>
    <t>LRAUV tech dev</t>
  </si>
  <si>
    <t>Enter Number of divisions here</t>
  </si>
  <si>
    <t>Project Number reference list</t>
  </si>
  <si>
    <t>Total Per Project</t>
  </si>
  <si>
    <t>Enter tariff amount per project</t>
  </si>
  <si>
    <t>Enter items subtotal per project</t>
  </si>
  <si>
    <t>DO NOT EDIT VALUES IN CELLS THAT HAVE THIS FORMATTING.  THESE VALUES ARE CALCULATED</t>
  </si>
  <si>
    <t>VALUES FORMATED LIKE THIS NEED YOUR INPUT.</t>
  </si>
  <si>
    <t>Enter TOTAL shipping cost here</t>
  </si>
  <si>
    <t>Totals</t>
  </si>
  <si>
    <t>Taxable Amount</t>
  </si>
  <si>
    <t>Power Buoy</t>
  </si>
  <si>
    <t>4K Camera Development</t>
  </si>
  <si>
    <t>Midwater Ecology (Craig)</t>
  </si>
  <si>
    <t>ESP Surf Center</t>
  </si>
  <si>
    <t>Coastal Biogeochemical Sensors (Yui)</t>
  </si>
  <si>
    <t>CANON</t>
  </si>
  <si>
    <t>Pelagic-Benthic Coupling</t>
  </si>
  <si>
    <t>DMO Support MiniROV</t>
  </si>
  <si>
    <t>Lab Stock</t>
  </si>
  <si>
    <t>LRAUV Niobicon Docking</t>
  </si>
  <si>
    <t>Tax (8.75%)</t>
  </si>
  <si>
    <t>LRAUV</t>
  </si>
  <si>
    <t>FIDO</t>
  </si>
  <si>
    <t>BYOROV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</si>
</sst>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4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2" fillId="3" borderId="18" xfId="2" applyBorder="1" applyAlignment="1">
      <alignment horizontal="center" vertical="center"/>
    </xf>
    <xf numFmtId="164" fontId="2" fillId="3" borderId="19" xfId="2" applyNumberFormat="1" applyBorder="1" applyAlignment="1">
      <alignment horizontal="center" vertical="center"/>
    </xf>
    <xf numFmtId="0" fontId="2" fillId="3" borderId="12" xfId="2" applyBorder="1" applyAlignment="1">
      <alignment horizontal="center" vertical="center"/>
    </xf>
    <xf numFmtId="164" fontId="2" fillId="3" borderId="14" xfId="2" applyNumberFormat="1" applyBorder="1" applyAlignment="1">
      <alignment horizontal="center" vertical="center"/>
    </xf>
    <xf numFmtId="0" fontId="2" fillId="3" borderId="13" xfId="2" applyBorder="1" applyAlignment="1">
      <alignment horizontal="center" vertical="center"/>
    </xf>
    <xf numFmtId="164" fontId="2" fillId="3" borderId="15" xfId="2" applyNumberFormat="1" applyBorder="1" applyAlignment="1">
      <alignment horizontal="center" vertical="center"/>
    </xf>
    <xf numFmtId="164" fontId="2" fillId="3" borderId="2" xfId="2" applyNumberFormat="1" applyBorder="1" applyAlignment="1">
      <alignment horizontal="center" vertical="center"/>
    </xf>
    <xf numFmtId="164" fontId="2" fillId="3" borderId="5" xfId="2" applyNumberFormat="1" applyBorder="1" applyAlignment="1">
      <alignment horizontal="center" vertical="center"/>
    </xf>
    <xf numFmtId="0" fontId="1" fillId="2" borderId="17" xfId="1" applyBorder="1" applyAlignment="1">
      <alignment horizontal="center" vertical="center"/>
    </xf>
    <xf numFmtId="0" fontId="1" fillId="2" borderId="6" xfId="1" applyBorder="1" applyAlignment="1">
      <alignment horizontal="center" vertical="center"/>
    </xf>
    <xf numFmtId="0" fontId="1" fillId="2" borderId="7" xfId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3" borderId="19" xfId="2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11" xfId="2" applyBorder="1" applyAlignment="1">
      <alignment horizontal="center" vertical="center"/>
    </xf>
    <xf numFmtId="0" fontId="2" fillId="3" borderId="1" xfId="2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3" borderId="21" xfId="2" applyBorder="1" applyAlignment="1">
      <alignment horizontal="center" vertical="center"/>
    </xf>
    <xf numFmtId="0" fontId="2" fillId="3" borderId="9" xfId="2" applyBorder="1" applyAlignment="1">
      <alignment horizontal="center"/>
    </xf>
    <xf numFmtId="0" fontId="2" fillId="3" borderId="22" xfId="2" applyBorder="1" applyAlignment="1">
      <alignment horizontal="center"/>
    </xf>
    <xf numFmtId="0" fontId="4" fillId="2" borderId="4" xfId="1" applyFont="1" applyBorder="1" applyAlignment="1">
      <alignment horizontal="center" vertical="center"/>
    </xf>
    <xf numFmtId="0" fontId="4" fillId="2" borderId="23" xfId="1" applyFont="1" applyBorder="1" applyAlignment="1">
      <alignment horizontal="center"/>
    </xf>
    <xf numFmtId="0" fontId="4" fillId="2" borderId="5" xfId="1" applyFont="1" applyBorder="1" applyAlignment="1">
      <alignment horizontal="center"/>
    </xf>
  </cellXfs>
  <cellStyles count="3">
    <cellStyle name="Calculation" xfId="2" builtinId="22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9"/>
  <sheetViews>
    <sheetView tabSelected="1" topLeftCell="E1" workbookViewId="0">
      <selection activeCell="G30" sqref="G30"/>
    </sheetView>
  </sheetViews>
  <sheetFormatPr defaultColWidth="9.109375" defaultRowHeight="14.4" x14ac:dyDescent="0.3"/>
  <cols>
    <col min="1" max="2" width="9.109375" style="1"/>
    <col min="3" max="3" width="23.5546875" style="1" customWidth="1"/>
    <col min="4" max="4" width="29.6640625" style="1" bestFit="1" customWidth="1"/>
    <col min="5" max="5" width="28.5546875" style="1" bestFit="1" customWidth="1"/>
    <col min="6" max="6" width="28.5546875" style="1" customWidth="1"/>
    <col min="7" max="7" width="11" style="1" bestFit="1" customWidth="1"/>
    <col min="8" max="8" width="12.88671875" style="1" customWidth="1"/>
    <col min="9" max="9" width="17.5546875" style="1" customWidth="1"/>
    <col min="10" max="10" width="9.109375" style="1"/>
    <col min="11" max="11" width="35" style="1" customWidth="1"/>
    <col min="12" max="12" width="12.88671875" style="1" customWidth="1"/>
    <col min="13" max="16384" width="9.109375" style="1"/>
  </cols>
  <sheetData>
    <row r="1" spans="2:12" ht="15" thickBot="1" x14ac:dyDescent="0.35"/>
    <row r="2" spans="2:12" ht="15" thickBot="1" x14ac:dyDescent="0.35">
      <c r="K2" s="4" t="s">
        <v>6</v>
      </c>
      <c r="L2" s="13">
        <v>3</v>
      </c>
    </row>
    <row r="3" spans="2:12" ht="15" thickBot="1" x14ac:dyDescent="0.35">
      <c r="K3" s="3" t="s">
        <v>13</v>
      </c>
      <c r="L3" s="13">
        <v>12.99</v>
      </c>
    </row>
    <row r="5" spans="2:12" ht="15" thickBot="1" x14ac:dyDescent="0.35"/>
    <row r="6" spans="2:12" ht="15" thickBot="1" x14ac:dyDescent="0.35">
      <c r="C6" s="9" t="s">
        <v>0</v>
      </c>
      <c r="D6" s="10" t="s">
        <v>10</v>
      </c>
      <c r="E6" s="36" t="s">
        <v>9</v>
      </c>
      <c r="F6" s="11" t="s">
        <v>15</v>
      </c>
      <c r="G6" s="11" t="s">
        <v>26</v>
      </c>
      <c r="H6" s="11" t="s">
        <v>1</v>
      </c>
      <c r="I6" s="12" t="s">
        <v>8</v>
      </c>
    </row>
    <row r="7" spans="2:12" x14ac:dyDescent="0.3">
      <c r="B7" s="32">
        <v>1</v>
      </c>
      <c r="C7" s="29" t="s">
        <v>27</v>
      </c>
      <c r="D7" s="22">
        <v>144.47</v>
      </c>
      <c r="E7" s="22">
        <v>0.57999999999999996</v>
      </c>
      <c r="F7" s="38">
        <f>SUM(D7:E7)</f>
        <v>145.05000000000001</v>
      </c>
      <c r="G7" s="35">
        <f>(D7+E7)*0.0875</f>
        <v>12.691875</v>
      </c>
      <c r="H7" s="14">
        <f>IF(L2&gt;0, L3/L2)</f>
        <v>4.33</v>
      </c>
      <c r="I7" s="15">
        <f t="shared" ref="I7:I16" si="0">SUM(F7:H7)</f>
        <v>162.07187500000003</v>
      </c>
    </row>
    <row r="8" spans="2:12" x14ac:dyDescent="0.3">
      <c r="B8" s="33">
        <v>2</v>
      </c>
      <c r="C8" s="30" t="s">
        <v>28</v>
      </c>
      <c r="D8" s="23">
        <v>34.9</v>
      </c>
      <c r="E8" s="23">
        <v>0</v>
      </c>
      <c r="F8" s="38">
        <f t="shared" ref="F8:F16" si="1">SUM(D8:E8)</f>
        <v>34.9</v>
      </c>
      <c r="G8" s="35">
        <f t="shared" ref="G8:G16" si="2">(D8+E8)*0.0875</f>
        <v>3.0537499999999995</v>
      </c>
      <c r="H8" s="16">
        <f>IF(L2&gt;1, L3/L2, 0)</f>
        <v>4.33</v>
      </c>
      <c r="I8" s="17">
        <f t="shared" si="0"/>
        <v>42.283749999999998</v>
      </c>
    </row>
    <row r="9" spans="2:12" x14ac:dyDescent="0.3">
      <c r="B9" s="33">
        <v>3</v>
      </c>
      <c r="C9" s="30" t="s">
        <v>29</v>
      </c>
      <c r="D9" s="23">
        <v>19.21</v>
      </c>
      <c r="E9" s="23">
        <v>0</v>
      </c>
      <c r="F9" s="38">
        <f t="shared" si="1"/>
        <v>19.21</v>
      </c>
      <c r="G9" s="35">
        <f t="shared" si="2"/>
        <v>1.6808749999999999</v>
      </c>
      <c r="H9" s="16">
        <f>IF(L2&gt;2, L3/L2, 0)</f>
        <v>4.33</v>
      </c>
      <c r="I9" s="17">
        <f t="shared" si="0"/>
        <v>25.220874999999999</v>
      </c>
    </row>
    <row r="10" spans="2:12" x14ac:dyDescent="0.3">
      <c r="B10" s="33">
        <v>4</v>
      </c>
      <c r="C10" s="30"/>
      <c r="D10" s="23"/>
      <c r="E10" s="23"/>
      <c r="F10" s="38">
        <f t="shared" si="1"/>
        <v>0</v>
      </c>
      <c r="G10" s="35">
        <f t="shared" si="2"/>
        <v>0</v>
      </c>
      <c r="H10" s="16">
        <f>IF(L2&gt;3, L3/L2, 0)</f>
        <v>0</v>
      </c>
      <c r="I10" s="17">
        <f t="shared" si="0"/>
        <v>0</v>
      </c>
    </row>
    <row r="11" spans="2:12" x14ac:dyDescent="0.3">
      <c r="B11" s="33">
        <v>5</v>
      </c>
      <c r="C11" s="30"/>
      <c r="D11" s="23"/>
      <c r="E11" s="23"/>
      <c r="F11" s="38">
        <f t="shared" si="1"/>
        <v>0</v>
      </c>
      <c r="G11" s="35">
        <f t="shared" si="2"/>
        <v>0</v>
      </c>
      <c r="H11" s="16">
        <f>IF(L2&gt;4, L3/L2, 0)</f>
        <v>0</v>
      </c>
      <c r="I11" s="17">
        <f t="shared" si="0"/>
        <v>0</v>
      </c>
    </row>
    <row r="12" spans="2:12" x14ac:dyDescent="0.3">
      <c r="B12" s="33">
        <v>6</v>
      </c>
      <c r="C12" s="30"/>
      <c r="D12" s="23"/>
      <c r="E12" s="23"/>
      <c r="F12" s="38">
        <f t="shared" si="1"/>
        <v>0</v>
      </c>
      <c r="G12" s="35">
        <f t="shared" si="2"/>
        <v>0</v>
      </c>
      <c r="H12" s="16">
        <f>IF(L2&gt;5, L3/L2, 0)</f>
        <v>0</v>
      </c>
      <c r="I12" s="17">
        <f t="shared" si="0"/>
        <v>0</v>
      </c>
    </row>
    <row r="13" spans="2:12" x14ac:dyDescent="0.3">
      <c r="B13" s="33">
        <v>7</v>
      </c>
      <c r="C13" s="30"/>
      <c r="D13" s="23"/>
      <c r="E13" s="23"/>
      <c r="F13" s="38">
        <f t="shared" si="1"/>
        <v>0</v>
      </c>
      <c r="G13" s="35">
        <f t="shared" si="2"/>
        <v>0</v>
      </c>
      <c r="H13" s="16">
        <f>IF(L2&gt;6, L3/L2, 0)</f>
        <v>0</v>
      </c>
      <c r="I13" s="17">
        <f t="shared" si="0"/>
        <v>0</v>
      </c>
    </row>
    <row r="14" spans="2:12" x14ac:dyDescent="0.3">
      <c r="B14" s="33">
        <v>8</v>
      </c>
      <c r="C14" s="30"/>
      <c r="D14" s="23"/>
      <c r="E14" s="23"/>
      <c r="F14" s="38">
        <f t="shared" si="1"/>
        <v>0</v>
      </c>
      <c r="G14" s="35">
        <f t="shared" si="2"/>
        <v>0</v>
      </c>
      <c r="H14" s="16">
        <f>IF(L2&gt;7, L3/L2, 0)</f>
        <v>0</v>
      </c>
      <c r="I14" s="17">
        <f t="shared" si="0"/>
        <v>0</v>
      </c>
    </row>
    <row r="15" spans="2:12" x14ac:dyDescent="0.3">
      <c r="B15" s="33">
        <v>9</v>
      </c>
      <c r="C15" s="30"/>
      <c r="D15" s="23"/>
      <c r="E15" s="23"/>
      <c r="F15" s="38">
        <f t="shared" si="1"/>
        <v>0</v>
      </c>
      <c r="G15" s="35">
        <f t="shared" si="2"/>
        <v>0</v>
      </c>
      <c r="H15" s="16">
        <f>IF(L2&gt;8, L3/L2, 0)</f>
        <v>0</v>
      </c>
      <c r="I15" s="17">
        <f t="shared" si="0"/>
        <v>0</v>
      </c>
    </row>
    <row r="16" spans="2:12" ht="15" thickBot="1" x14ac:dyDescent="0.35">
      <c r="B16" s="34">
        <v>10</v>
      </c>
      <c r="C16" s="31"/>
      <c r="D16" s="24"/>
      <c r="E16" s="24"/>
      <c r="F16" s="38">
        <f t="shared" si="1"/>
        <v>0</v>
      </c>
      <c r="G16" s="35">
        <f t="shared" si="2"/>
        <v>0</v>
      </c>
      <c r="H16" s="18">
        <f>IF(L2&gt;9, L3/L2, 0)</f>
        <v>0</v>
      </c>
      <c r="I16" s="19">
        <f t="shared" si="0"/>
        <v>0</v>
      </c>
    </row>
    <row r="17" spans="3:12" ht="15" thickBot="1" x14ac:dyDescent="0.35">
      <c r="C17" s="6"/>
      <c r="D17" s="37">
        <f>SUM(D7:D16)</f>
        <v>198.58</v>
      </c>
      <c r="E17" s="20">
        <f>SUM(E7:E16)</f>
        <v>0.57999999999999996</v>
      </c>
      <c r="F17" s="21">
        <f>SUM(F7:F16)</f>
        <v>199.16000000000003</v>
      </c>
      <c r="G17" s="20">
        <f>SUM(G7:G16)</f>
        <v>17.426499999999997</v>
      </c>
      <c r="H17" s="20">
        <f>SUM(H7:H16)</f>
        <v>12.99</v>
      </c>
      <c r="I17" s="21">
        <f>SUM(I7:I15)</f>
        <v>229.57650000000004</v>
      </c>
      <c r="J17" s="5" t="s">
        <v>14</v>
      </c>
    </row>
    <row r="18" spans="3:12" x14ac:dyDescent="0.3">
      <c r="C18" s="2"/>
      <c r="D18"/>
      <c r="E18"/>
      <c r="F18"/>
      <c r="G18"/>
      <c r="H18"/>
      <c r="I18"/>
      <c r="J18" s="2"/>
    </row>
    <row r="19" spans="3:12" ht="15" thickBot="1" x14ac:dyDescent="0.35">
      <c r="C19" s="2"/>
      <c r="D19"/>
      <c r="E19"/>
      <c r="F19"/>
      <c r="G19"/>
      <c r="H19"/>
      <c r="I19"/>
      <c r="J19" s="2"/>
    </row>
    <row r="20" spans="3:12" ht="15" thickBot="1" x14ac:dyDescent="0.35">
      <c r="C20" s="41" t="s">
        <v>11</v>
      </c>
      <c r="D20" s="42"/>
      <c r="E20" s="42"/>
      <c r="F20" s="42"/>
      <c r="G20" s="42"/>
      <c r="H20" s="42"/>
      <c r="I20" s="43"/>
      <c r="J20" s="2"/>
    </row>
    <row r="21" spans="3:12" ht="15" thickBot="1" x14ac:dyDescent="0.35">
      <c r="C21" s="44" t="s">
        <v>12</v>
      </c>
      <c r="D21" s="45"/>
      <c r="E21" s="45"/>
      <c r="F21" s="45"/>
      <c r="G21" s="45"/>
      <c r="H21" s="45"/>
      <c r="I21" s="46"/>
      <c r="J21" s="2"/>
    </row>
    <row r="22" spans="3:12" x14ac:dyDescent="0.3">
      <c r="C22" s="2"/>
      <c r="D22"/>
      <c r="E22"/>
      <c r="F22"/>
      <c r="G22"/>
      <c r="H22"/>
      <c r="I22"/>
      <c r="J22" s="2"/>
    </row>
    <row r="23" spans="3:12" ht="15" thickBot="1" x14ac:dyDescent="0.35">
      <c r="C23" s="2"/>
      <c r="D23"/>
      <c r="E23"/>
      <c r="F23"/>
      <c r="G23"/>
      <c r="H23"/>
      <c r="I23"/>
      <c r="J23" s="2"/>
    </row>
    <row r="24" spans="3:12" ht="15" thickBot="1" x14ac:dyDescent="0.35">
      <c r="K24" s="39" t="s">
        <v>7</v>
      </c>
      <c r="L24" s="40"/>
    </row>
    <row r="25" spans="3:12" x14ac:dyDescent="0.3">
      <c r="K25" s="8" t="s">
        <v>2</v>
      </c>
      <c r="L25" s="28">
        <v>901713</v>
      </c>
    </row>
    <row r="26" spans="3:12" x14ac:dyDescent="0.3">
      <c r="K26" s="7" t="s">
        <v>20</v>
      </c>
      <c r="L26" s="25">
        <v>901805</v>
      </c>
    </row>
    <row r="27" spans="3:12" x14ac:dyDescent="0.3">
      <c r="K27" s="7" t="s">
        <v>3</v>
      </c>
      <c r="L27" s="25">
        <v>901217</v>
      </c>
    </row>
    <row r="28" spans="3:12" x14ac:dyDescent="0.3">
      <c r="K28" s="7" t="s">
        <v>4</v>
      </c>
      <c r="L28" s="25">
        <v>901904</v>
      </c>
    </row>
    <row r="29" spans="3:12" x14ac:dyDescent="0.3">
      <c r="K29" s="7" t="s">
        <v>5</v>
      </c>
      <c r="L29" s="25">
        <v>902101</v>
      </c>
    </row>
    <row r="30" spans="3:12" x14ac:dyDescent="0.3">
      <c r="K30" s="7" t="s">
        <v>16</v>
      </c>
      <c r="L30" s="25">
        <v>901405</v>
      </c>
    </row>
    <row r="31" spans="3:12" x14ac:dyDescent="0.3">
      <c r="K31" s="7" t="s">
        <v>17</v>
      </c>
      <c r="L31" s="25">
        <v>902001.99</v>
      </c>
    </row>
    <row r="32" spans="3:12" x14ac:dyDescent="0.3">
      <c r="K32" s="7" t="s">
        <v>18</v>
      </c>
      <c r="L32" s="25">
        <v>901220</v>
      </c>
    </row>
    <row r="33" spans="11:12" x14ac:dyDescent="0.3">
      <c r="K33" s="7" t="s">
        <v>19</v>
      </c>
      <c r="L33" s="25">
        <v>901205</v>
      </c>
    </row>
    <row r="34" spans="11:12" x14ac:dyDescent="0.3">
      <c r="K34" s="7" t="s">
        <v>21</v>
      </c>
      <c r="L34" s="25">
        <v>901009</v>
      </c>
    </row>
    <row r="35" spans="11:12" x14ac:dyDescent="0.3">
      <c r="K35" s="7" t="s">
        <v>22</v>
      </c>
      <c r="L35" s="25">
        <v>901618</v>
      </c>
    </row>
    <row r="36" spans="11:12" x14ac:dyDescent="0.3">
      <c r="K36" s="7" t="s">
        <v>23</v>
      </c>
      <c r="L36" s="25">
        <v>369000</v>
      </c>
    </row>
    <row r="37" spans="11:12" x14ac:dyDescent="0.3">
      <c r="K37" s="7" t="s">
        <v>24</v>
      </c>
      <c r="L37" s="25">
        <v>675000</v>
      </c>
    </row>
    <row r="38" spans="11:12" x14ac:dyDescent="0.3">
      <c r="K38" s="7" t="s">
        <v>25</v>
      </c>
      <c r="L38" s="25">
        <v>902106</v>
      </c>
    </row>
    <row r="39" spans="11:12" x14ac:dyDescent="0.3">
      <c r="K39" s="7"/>
      <c r="L39" s="25"/>
    </row>
    <row r="40" spans="11:12" x14ac:dyDescent="0.3">
      <c r="K40" s="7"/>
      <c r="L40" s="25"/>
    </row>
    <row r="41" spans="11:12" x14ac:dyDescent="0.3">
      <c r="K41" s="7"/>
      <c r="L41" s="25"/>
    </row>
    <row r="42" spans="11:12" x14ac:dyDescent="0.3">
      <c r="K42" s="7"/>
      <c r="L42" s="25"/>
    </row>
    <row r="43" spans="11:12" x14ac:dyDescent="0.3">
      <c r="K43" s="7"/>
      <c r="L43" s="25"/>
    </row>
    <row r="44" spans="11:12" x14ac:dyDescent="0.3">
      <c r="K44" s="7"/>
      <c r="L44" s="25"/>
    </row>
    <row r="45" spans="11:12" x14ac:dyDescent="0.3">
      <c r="K45" s="7"/>
      <c r="L45" s="25"/>
    </row>
    <row r="46" spans="11:12" x14ac:dyDescent="0.3">
      <c r="K46" s="7"/>
      <c r="L46" s="25"/>
    </row>
    <row r="47" spans="11:12" x14ac:dyDescent="0.3">
      <c r="K47" s="7"/>
      <c r="L47" s="25"/>
    </row>
    <row r="48" spans="11:12" x14ac:dyDescent="0.3">
      <c r="K48" s="7"/>
      <c r="L48" s="25"/>
    </row>
    <row r="49" spans="11:12" ht="15" thickBot="1" x14ac:dyDescent="0.35">
      <c r="K49" s="26"/>
      <c r="L49" s="27"/>
    </row>
  </sheetData>
  <mergeCells count="3">
    <mergeCell ref="K24:L24"/>
    <mergeCell ref="C20:I20"/>
    <mergeCell ref="C21:I2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Chris Beebe</cp:lastModifiedBy>
  <cp:lastPrinted>2021-08-23T16:42:26Z</cp:lastPrinted>
  <dcterms:created xsi:type="dcterms:W3CDTF">2021-05-06T15:28:47Z</dcterms:created>
  <dcterms:modified xsi:type="dcterms:W3CDTF">2026-06-02T18:50:56Z</dcterms:modified>
</cp:coreProperties>
</file>