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TechnicalAdvisoryGroups\Video\StategicVisionForImagery\StrategicVisionReport\"/>
    </mc:Choice>
  </mc:AlternateContent>
  <bookViews>
    <workbookView xWindow="0" yWindow="0" windowWidth="20280" windowHeight="12876" activeTab="1"/>
  </bookViews>
  <sheets>
    <sheet name="VideoFormats" sheetId="1" r:id="rId1"/>
    <sheet name="AnnualDataVolumes" sheetId="2" r:id="rId2"/>
    <sheet name="AnnualDataVolumes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2" l="1"/>
  <c r="G17" i="2"/>
  <c r="D15" i="3" l="1"/>
  <c r="E10" i="2" l="1"/>
  <c r="E9" i="2"/>
  <c r="E13" i="2"/>
  <c r="E5" i="2"/>
  <c r="G5" i="2" s="1"/>
  <c r="E6" i="2"/>
  <c r="G6" i="2" s="1"/>
  <c r="F9" i="1"/>
  <c r="F6" i="1"/>
  <c r="F8" i="1"/>
  <c r="F5" i="1"/>
  <c r="G7" i="2" l="1"/>
</calcChain>
</file>

<file path=xl/sharedStrings.xml><?xml version="1.0" encoding="utf-8"?>
<sst xmlns="http://schemas.openxmlformats.org/spreadsheetml/2006/main" count="113" uniqueCount="78">
  <si>
    <t>1080 60i</t>
  </si>
  <si>
    <t>1080 60p</t>
  </si>
  <si>
    <t>Current and Planned Video Formats Used At MBARI</t>
  </si>
  <si>
    <t>Image Pixels</t>
  </si>
  <si>
    <t xml:space="preserve">Gigbytes per hour of video </t>
  </si>
  <si>
    <t>Notes</t>
  </si>
  <si>
    <t>1920 H x 1080 V</t>
  </si>
  <si>
    <t>HD</t>
  </si>
  <si>
    <t>2K</t>
  </si>
  <si>
    <t>2048 H x 1080 V</t>
  </si>
  <si>
    <t>4K</t>
  </si>
  <si>
    <t>4096 H x 2160 V</t>
  </si>
  <si>
    <t>4K 60p</t>
  </si>
  <si>
    <t>Common Name</t>
  </si>
  <si>
    <t>Detail Name</t>
  </si>
  <si>
    <t>Mezzanine Profile H.264/MPEG-4 AVC</t>
  </si>
  <si>
    <r>
      <t>Master Profile</t>
    </r>
    <r>
      <rPr>
        <b/>
        <sz val="10"/>
        <color theme="1"/>
        <rFont val="Calibri"/>
        <family val="2"/>
        <scheme val="minor"/>
      </rPr>
      <t xml:space="preserve"> Apple ProRes 422 HQ</t>
    </r>
  </si>
  <si>
    <t>i2MAP camera on Dorado. Slightly higher resolution than HD.</t>
  </si>
  <si>
    <t>Main ROV camera format after 1999. 2:1 interlaced with 30 frames (2 fields) per second.</t>
  </si>
  <si>
    <t>Proposed new main ROV cameras. Four times HD resolution.</t>
  </si>
  <si>
    <t>Source Name</t>
  </si>
  <si>
    <t>Annual Hours of Video Records</t>
  </si>
  <si>
    <t>Ventana Main Video Camera</t>
  </si>
  <si>
    <t>MiniROV Camera</t>
  </si>
  <si>
    <t>i2MAP Camera</t>
  </si>
  <si>
    <t>DocRicketts Main Video Camera</t>
  </si>
  <si>
    <t>Actual 2018 Data Volume of Video Records Terabytes</t>
  </si>
  <si>
    <t>Forecast Annual Data Volume of Video Records Terabytes</t>
  </si>
  <si>
    <t>NA</t>
  </si>
  <si>
    <t>Deep PIV and EyeRIS</t>
  </si>
  <si>
    <t>LRAUV Camera</t>
  </si>
  <si>
    <t>Forecast assumes Main ROV cameras switch to progressive scanning at 60 frames per second (double data volume).</t>
  </si>
  <si>
    <t>DocRicketts Main Video Camera Upgraded to 4K 60p</t>
  </si>
  <si>
    <t>Ventana Main Video Camera Upgraded to 4K 60p</t>
  </si>
  <si>
    <t>Standard 1080i HD camera</t>
  </si>
  <si>
    <t>Forecast based on requested data volume usage.</t>
  </si>
  <si>
    <t>Total Projected Annual Data Requirements (TeraBytes)</t>
  </si>
  <si>
    <t>Ocean Imaging</t>
  </si>
  <si>
    <t>Passive Acoustics (Hydrophone)</t>
  </si>
  <si>
    <t>EDPP</t>
  </si>
  <si>
    <t>UAVs for Science and Operations</t>
  </si>
  <si>
    <t>LRAUV Bioacoustic Payload</t>
  </si>
  <si>
    <t>Acoustical Ocean Ecology</t>
  </si>
  <si>
    <t>ROVVR</t>
  </si>
  <si>
    <t>Deep Sea Bioinspiration</t>
  </si>
  <si>
    <t>Advancing Outreach at MBARI</t>
  </si>
  <si>
    <t>Waveglider Sensor Payload</t>
  </si>
  <si>
    <t>Deep-Sea Coral-Sponge Community Observatory</t>
  </si>
  <si>
    <t>2019 Request</t>
  </si>
  <si>
    <t>Description</t>
  </si>
  <si>
    <t>Project #</t>
  </si>
  <si>
    <t>Estimated Annual Non-Video Data Volume Requirements by Project</t>
  </si>
  <si>
    <t>Cumulative Data Volume from 1987 - 2018 (NetBackup)</t>
  </si>
  <si>
    <t>Total (TeraBytes)</t>
  </si>
  <si>
    <t>Stay with High Definition format</t>
  </si>
  <si>
    <t>Estimated Future Annual Main ROV Camera Video Data Volumes - Migration to 4K Format</t>
  </si>
  <si>
    <t>Annual Total</t>
  </si>
  <si>
    <t>Migrate to 4K format</t>
  </si>
  <si>
    <t>Current and Estimated Future Annual Video Data Volumes - All Other Sources</t>
  </si>
  <si>
    <t>Current and Estimated Future Annual Data Volumes - All Non-Video Sources (based on 2019 request)</t>
  </si>
  <si>
    <t>Forecast Annual Data Volume Terabytes</t>
  </si>
  <si>
    <t>Cumulative Data and Stub-File Index Volume from 1987 - 2018 (NetBackup)</t>
  </si>
  <si>
    <t>Rounded up to 130 TB for model</t>
  </si>
  <si>
    <t>Future volume difficult to predict, depends on data management system design and allocations</t>
  </si>
  <si>
    <t>Forecast assumes Main ROV cameras switch to 4096 x 2160 progressive scanning at 60 frames per second. Range despends on process model selected.</t>
  </si>
  <si>
    <t>223-812</t>
  </si>
  <si>
    <t>161-588</t>
  </si>
  <si>
    <t>382-1399</t>
  </si>
  <si>
    <t>Migrate to 4K format.  Range despends on process model selected (see text detail).</t>
  </si>
  <si>
    <t>2019 Cumulative Total</t>
  </si>
  <si>
    <t>Estimate assuming  operation similar to i2MAP. Not currently funded.</t>
  </si>
  <si>
    <t>One-Time Video Archive Conversion Video Data Volume - Terabytes</t>
  </si>
  <si>
    <t>2020 Total</t>
  </si>
  <si>
    <t>Assumes full conversion of archive. Likely would be spread over several years.</t>
  </si>
  <si>
    <t>Current and Annual Main ROV Camera Video Data Volumes</t>
  </si>
  <si>
    <t>Main ROV camera format if upgraded to progressive scanning at 60 frames per second.</t>
  </si>
  <si>
    <t>Planned Future Video Formats</t>
  </si>
  <si>
    <t>2K 60p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</si>
</sst>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wrapText="1"/>
    </xf>
    <xf numFmtId="0" fontId="0" fillId="0" borderId="20" xfId="0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0" fillId="0" borderId="22" xfId="0" applyBorder="1" applyAlignment="1">
      <alignment wrapText="1"/>
    </xf>
    <xf numFmtId="1" fontId="1" fillId="0" borderId="8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3" xfId="0" applyFont="1" applyFill="1" applyBorder="1" applyAlignment="1"/>
    <xf numFmtId="0" fontId="1" fillId="2" borderId="14" xfId="0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4" fillId="2" borderId="17" xfId="0" applyFont="1" applyFill="1" applyBorder="1" applyAlignment="1"/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vertic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0" fillId="0" borderId="26" xfId="0" applyBorder="1" applyAlignment="1"/>
    <xf numFmtId="0" fontId="0" fillId="0" borderId="27" xfId="0" applyBorder="1" applyAlignment="1"/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9" xfId="0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2" borderId="31" xfId="0" applyFont="1" applyFill="1" applyBorder="1" applyAlignment="1">
      <alignment horizontal="center"/>
    </xf>
    <xf numFmtId="0" fontId="4" fillId="2" borderId="32" xfId="0" applyFont="1" applyFill="1" applyBorder="1" applyAlignment="1"/>
    <xf numFmtId="0" fontId="4" fillId="2" borderId="33" xfId="0" applyFont="1" applyFill="1" applyBorder="1" applyAlignment="1"/>
    <xf numFmtId="0" fontId="4" fillId="2" borderId="34" xfId="0" applyFont="1" applyFill="1" applyBorder="1" applyAlignment="1"/>
    <xf numFmtId="1" fontId="1" fillId="3" borderId="24" xfId="0" applyNumberFormat="1" applyFont="1" applyFill="1" applyBorder="1" applyAlignment="1">
      <alignment horizontal="center" vertical="center"/>
    </xf>
    <xf numFmtId="1" fontId="1" fillId="3" borderId="23" xfId="0" applyNumberFormat="1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28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2" borderId="3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1" fillId="3" borderId="30" xfId="0" applyFont="1" applyFill="1" applyBorder="1" applyAlignment="1">
      <alignment horizontal="center"/>
    </xf>
    <xf numFmtId="0" fontId="1" fillId="0" borderId="35" xfId="0" applyFont="1" applyBorder="1" applyAlignment="1">
      <alignment horizontal="right" vertical="center"/>
    </xf>
    <xf numFmtId="0" fontId="0" fillId="0" borderId="35" xfId="0" applyBorder="1" applyAlignment="1"/>
    <xf numFmtId="0" fontId="0" fillId="0" borderId="24" xfId="0" applyBorder="1"/>
    <xf numFmtId="0" fontId="1" fillId="3" borderId="24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workbookViewId="0">
      <selection activeCell="F34" sqref="F34"/>
    </sheetView>
  </sheetViews>
  <sheetFormatPr defaultRowHeight="14.4" x14ac:dyDescent="0.3"/>
  <cols>
    <col min="3" max="3" width="10.5546875" customWidth="1"/>
    <col min="4" max="4" width="16.44140625" customWidth="1"/>
    <col min="5" max="5" width="13.88671875" customWidth="1"/>
    <col min="6" max="6" width="16.6640625" customWidth="1"/>
    <col min="7" max="7" width="30.44140625" customWidth="1"/>
  </cols>
  <sheetData>
    <row r="1" spans="2:7" ht="15" thickBot="1" x14ac:dyDescent="0.35"/>
    <row r="2" spans="2:7" ht="16.2" thickBot="1" x14ac:dyDescent="0.35">
      <c r="B2" s="22" t="s">
        <v>2</v>
      </c>
      <c r="C2" s="23"/>
      <c r="D2" s="23"/>
      <c r="E2" s="23"/>
      <c r="F2" s="23"/>
      <c r="G2" s="24"/>
    </row>
    <row r="3" spans="2:7" ht="18.600000000000001" customHeight="1" x14ac:dyDescent="0.3">
      <c r="B3" s="27" t="s">
        <v>13</v>
      </c>
      <c r="C3" s="29" t="s">
        <v>14</v>
      </c>
      <c r="D3" s="31" t="s">
        <v>3</v>
      </c>
      <c r="E3" s="25" t="s">
        <v>4</v>
      </c>
      <c r="F3" s="26"/>
      <c r="G3" s="33" t="s">
        <v>5</v>
      </c>
    </row>
    <row r="4" spans="2:7" ht="47.4" customHeight="1" thickBot="1" x14ac:dyDescent="0.35">
      <c r="B4" s="28"/>
      <c r="C4" s="30"/>
      <c r="D4" s="32"/>
      <c r="E4" s="6" t="s">
        <v>16</v>
      </c>
      <c r="F4" s="6" t="s">
        <v>15</v>
      </c>
      <c r="G4" s="34"/>
    </row>
    <row r="5" spans="2:7" ht="43.2" x14ac:dyDescent="0.3">
      <c r="B5" s="7" t="s">
        <v>7</v>
      </c>
      <c r="C5" s="8" t="s">
        <v>0</v>
      </c>
      <c r="D5" s="8" t="s">
        <v>6</v>
      </c>
      <c r="E5" s="8">
        <v>104</v>
      </c>
      <c r="F5" s="8">
        <f>E5/10</f>
        <v>10.4</v>
      </c>
      <c r="G5" s="12" t="s">
        <v>18</v>
      </c>
    </row>
    <row r="6" spans="2:7" ht="29.4" thickBot="1" x14ac:dyDescent="0.35">
      <c r="B6" s="2" t="s">
        <v>8</v>
      </c>
      <c r="C6" s="1" t="s">
        <v>77</v>
      </c>
      <c r="D6" s="1" t="s">
        <v>9</v>
      </c>
      <c r="E6" s="1">
        <v>226</v>
      </c>
      <c r="F6" s="5">
        <f>E6/10</f>
        <v>22.6</v>
      </c>
      <c r="G6" s="10" t="s">
        <v>17</v>
      </c>
    </row>
    <row r="7" spans="2:7" ht="16.2" thickBot="1" x14ac:dyDescent="0.35">
      <c r="B7" s="22" t="s">
        <v>76</v>
      </c>
      <c r="C7" s="23"/>
      <c r="D7" s="23"/>
      <c r="E7" s="23"/>
      <c r="F7" s="23"/>
      <c r="G7" s="24"/>
    </row>
    <row r="8" spans="2:7" ht="43.2" x14ac:dyDescent="0.3">
      <c r="B8" s="2" t="s">
        <v>7</v>
      </c>
      <c r="C8" s="1" t="s">
        <v>1</v>
      </c>
      <c r="D8" s="1" t="s">
        <v>6</v>
      </c>
      <c r="E8" s="1">
        <v>198</v>
      </c>
      <c r="F8" s="5">
        <f t="shared" ref="F8:F9" si="0">E8/10</f>
        <v>19.8</v>
      </c>
      <c r="G8" s="10" t="s">
        <v>75</v>
      </c>
    </row>
    <row r="9" spans="2:7" ht="29.4" thickBot="1" x14ac:dyDescent="0.35">
      <c r="B9" s="3" t="s">
        <v>10</v>
      </c>
      <c r="C9" s="4" t="s">
        <v>12</v>
      </c>
      <c r="D9" s="4" t="s">
        <v>11</v>
      </c>
      <c r="E9" s="4">
        <v>848</v>
      </c>
      <c r="F9" s="9">
        <f t="shared" si="0"/>
        <v>84.8</v>
      </c>
      <c r="G9" s="11" t="s">
        <v>19</v>
      </c>
    </row>
  </sheetData>
  <mergeCells count="7">
    <mergeCell ref="B7:G7"/>
    <mergeCell ref="B2:G2"/>
    <mergeCell ref="E3:F3"/>
    <mergeCell ref="B3:B4"/>
    <mergeCell ref="C3:C4"/>
    <mergeCell ref="D3:D4"/>
    <mergeCell ref="G3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tabSelected="1" workbookViewId="0">
      <selection activeCell="L5" sqref="L5"/>
    </sheetView>
  </sheetViews>
  <sheetFormatPr defaultRowHeight="14.4" x14ac:dyDescent="0.3"/>
  <cols>
    <col min="2" max="2" width="17.33203125" customWidth="1"/>
    <col min="3" max="3" width="13.109375" customWidth="1"/>
    <col min="5" max="5" width="13.5546875" customWidth="1"/>
    <col min="6" max="6" width="11.109375" customWidth="1"/>
    <col min="7" max="7" width="12.5546875" customWidth="1"/>
    <col min="8" max="8" width="29" customWidth="1"/>
  </cols>
  <sheetData>
    <row r="1" spans="2:9" ht="15" thickBot="1" x14ac:dyDescent="0.35"/>
    <row r="2" spans="2:9" ht="16.8" customHeight="1" thickBot="1" x14ac:dyDescent="0.35">
      <c r="B2" s="22" t="s">
        <v>74</v>
      </c>
      <c r="C2" s="23"/>
      <c r="D2" s="23"/>
      <c r="E2" s="23"/>
      <c r="F2" s="35"/>
      <c r="G2" s="35"/>
      <c r="H2" s="24"/>
    </row>
    <row r="3" spans="2:9" ht="32.4" customHeight="1" x14ac:dyDescent="0.3">
      <c r="B3" s="27" t="s">
        <v>20</v>
      </c>
      <c r="C3" s="29" t="s">
        <v>21</v>
      </c>
      <c r="D3" s="25" t="s">
        <v>4</v>
      </c>
      <c r="E3" s="26"/>
      <c r="F3" s="29" t="s">
        <v>26</v>
      </c>
      <c r="G3" s="29" t="s">
        <v>27</v>
      </c>
      <c r="H3" s="33" t="s">
        <v>5</v>
      </c>
    </row>
    <row r="4" spans="2:9" ht="76.8" customHeight="1" thickBot="1" x14ac:dyDescent="0.35">
      <c r="B4" s="36"/>
      <c r="C4" s="37"/>
      <c r="D4" s="16" t="s">
        <v>16</v>
      </c>
      <c r="E4" s="16" t="s">
        <v>15</v>
      </c>
      <c r="F4" s="37"/>
      <c r="G4" s="37"/>
      <c r="H4" s="38"/>
    </row>
    <row r="5" spans="2:9" ht="57.6" x14ac:dyDescent="0.3">
      <c r="B5" s="13" t="s">
        <v>25</v>
      </c>
      <c r="C5" s="8">
        <v>870</v>
      </c>
      <c r="D5" s="8">
        <v>198</v>
      </c>
      <c r="E5" s="8">
        <f t="shared" ref="E5:E13" si="0">D5/10</f>
        <v>19.8</v>
      </c>
      <c r="F5" s="8">
        <v>69</v>
      </c>
      <c r="G5" s="19">
        <f>((D5+E5)*C5)/1000</f>
        <v>189.48599999999999</v>
      </c>
      <c r="H5" s="56" t="s">
        <v>31</v>
      </c>
    </row>
    <row r="6" spans="2:9" ht="58.2" thickBot="1" x14ac:dyDescent="0.35">
      <c r="B6" s="15" t="s">
        <v>22</v>
      </c>
      <c r="C6" s="4">
        <v>630</v>
      </c>
      <c r="D6" s="4">
        <v>198</v>
      </c>
      <c r="E6" s="4">
        <f t="shared" si="0"/>
        <v>19.8</v>
      </c>
      <c r="F6" s="4">
        <v>39.5</v>
      </c>
      <c r="G6" s="21">
        <f>((D6+E6)*C6)/1000</f>
        <v>137.214</v>
      </c>
      <c r="H6" s="11" t="s">
        <v>31</v>
      </c>
    </row>
    <row r="7" spans="2:9" ht="15" thickBot="1" x14ac:dyDescent="0.35">
      <c r="B7" s="61"/>
      <c r="C7" s="58"/>
      <c r="D7" s="58"/>
      <c r="E7" s="58"/>
      <c r="F7" s="62" t="s">
        <v>56</v>
      </c>
      <c r="G7" s="69">
        <f>SUM(G5:G6)</f>
        <v>326.7</v>
      </c>
      <c r="H7" s="59" t="s">
        <v>54</v>
      </c>
    </row>
    <row r="8" spans="2:9" ht="16.2" thickBot="1" x14ac:dyDescent="0.35">
      <c r="B8" s="22" t="s">
        <v>55</v>
      </c>
      <c r="C8" s="23"/>
      <c r="D8" s="23"/>
      <c r="E8" s="23"/>
      <c r="F8" s="35"/>
      <c r="G8" s="35"/>
      <c r="H8" s="24"/>
    </row>
    <row r="9" spans="2:9" ht="72" x14ac:dyDescent="0.3">
      <c r="B9" s="13" t="s">
        <v>32</v>
      </c>
      <c r="C9" s="8">
        <v>870</v>
      </c>
      <c r="D9" s="8">
        <v>848</v>
      </c>
      <c r="E9" s="8">
        <f>D9/10</f>
        <v>84.8</v>
      </c>
      <c r="F9" s="8" t="s">
        <v>28</v>
      </c>
      <c r="G9" s="19" t="s">
        <v>65</v>
      </c>
      <c r="H9" s="20" t="s">
        <v>64</v>
      </c>
    </row>
    <row r="10" spans="2:9" ht="72.599999999999994" thickBot="1" x14ac:dyDescent="0.35">
      <c r="B10" s="15" t="s">
        <v>33</v>
      </c>
      <c r="C10" s="4">
        <v>630</v>
      </c>
      <c r="D10" s="4">
        <v>848</v>
      </c>
      <c r="E10" s="4">
        <f>D10/10</f>
        <v>84.8</v>
      </c>
      <c r="F10" s="4" t="s">
        <v>28</v>
      </c>
      <c r="G10" s="21" t="s">
        <v>66</v>
      </c>
      <c r="H10" s="17" t="s">
        <v>64</v>
      </c>
    </row>
    <row r="11" spans="2:9" ht="43.8" thickBot="1" x14ac:dyDescent="0.35">
      <c r="B11" s="57"/>
      <c r="C11" s="58"/>
      <c r="D11" s="58"/>
      <c r="E11" s="58"/>
      <c r="F11" s="62" t="s">
        <v>56</v>
      </c>
      <c r="G11" s="70" t="s">
        <v>67</v>
      </c>
      <c r="H11" s="59" t="s">
        <v>68</v>
      </c>
    </row>
    <row r="12" spans="2:9" ht="16.2" thickBot="1" x14ac:dyDescent="0.35">
      <c r="B12" s="65" t="s">
        <v>58</v>
      </c>
      <c r="C12" s="66"/>
      <c r="D12" s="66"/>
      <c r="E12" s="66"/>
      <c r="F12" s="67"/>
      <c r="G12" s="67"/>
      <c r="H12" s="68"/>
      <c r="I12" s="64"/>
    </row>
    <row r="13" spans="2:9" x14ac:dyDescent="0.3">
      <c r="B13" s="13" t="s">
        <v>23</v>
      </c>
      <c r="C13" s="8">
        <v>59</v>
      </c>
      <c r="D13" s="8">
        <v>99</v>
      </c>
      <c r="E13" s="8">
        <f t="shared" si="0"/>
        <v>9.9</v>
      </c>
      <c r="F13" s="8">
        <v>6.36</v>
      </c>
      <c r="G13" s="19">
        <v>7</v>
      </c>
      <c r="H13" s="56" t="s">
        <v>34</v>
      </c>
    </row>
    <row r="14" spans="2:9" ht="28.8" x14ac:dyDescent="0.3">
      <c r="B14" s="14" t="s">
        <v>24</v>
      </c>
      <c r="C14" s="1">
        <v>17.3</v>
      </c>
      <c r="D14" s="1">
        <v>226</v>
      </c>
      <c r="E14" s="1" t="s">
        <v>28</v>
      </c>
      <c r="F14" s="1">
        <v>3.91</v>
      </c>
      <c r="G14" s="18">
        <v>10</v>
      </c>
      <c r="H14" s="10" t="s">
        <v>17</v>
      </c>
    </row>
    <row r="15" spans="2:9" ht="28.8" x14ac:dyDescent="0.3">
      <c r="B15" s="14" t="s">
        <v>29</v>
      </c>
      <c r="C15" s="1" t="s">
        <v>28</v>
      </c>
      <c r="D15" s="1" t="s">
        <v>28</v>
      </c>
      <c r="E15" s="1" t="s">
        <v>28</v>
      </c>
      <c r="F15" s="1">
        <v>0.3</v>
      </c>
      <c r="G15" s="18">
        <v>3</v>
      </c>
      <c r="H15" s="10" t="s">
        <v>35</v>
      </c>
    </row>
    <row r="16" spans="2:9" ht="43.8" thickBot="1" x14ac:dyDescent="0.35">
      <c r="B16" s="15" t="s">
        <v>30</v>
      </c>
      <c r="C16" s="4" t="s">
        <v>28</v>
      </c>
      <c r="D16" s="4" t="s">
        <v>28</v>
      </c>
      <c r="E16" s="4" t="s">
        <v>28</v>
      </c>
      <c r="F16" s="4" t="s">
        <v>28</v>
      </c>
      <c r="G16" s="21">
        <v>5</v>
      </c>
      <c r="H16" s="11" t="s">
        <v>70</v>
      </c>
    </row>
    <row r="17" spans="2:8" ht="15" thickBot="1" x14ac:dyDescent="0.35">
      <c r="B17" s="57"/>
      <c r="C17" s="58"/>
      <c r="D17" s="58"/>
      <c r="E17" s="58"/>
      <c r="F17" s="62" t="s">
        <v>56</v>
      </c>
      <c r="G17" s="70">
        <f>SUM(G13:G16)</f>
        <v>25</v>
      </c>
      <c r="H17" s="60" t="s">
        <v>57</v>
      </c>
    </row>
    <row r="18" spans="2:8" ht="15" thickBot="1" x14ac:dyDescent="0.35">
      <c r="B18" s="53" t="s">
        <v>71</v>
      </c>
      <c r="C18" s="54"/>
      <c r="D18" s="54"/>
      <c r="E18" s="51"/>
      <c r="F18" s="51"/>
      <c r="G18" s="51"/>
      <c r="H18" s="52"/>
    </row>
    <row r="19" spans="2:8" ht="43.8" thickBot="1" x14ac:dyDescent="0.35">
      <c r="E19" s="94" t="s">
        <v>72</v>
      </c>
      <c r="F19" s="95"/>
      <c r="G19" s="97">
        <v>1621</v>
      </c>
      <c r="H19" s="59" t="s">
        <v>73</v>
      </c>
    </row>
    <row r="20" spans="2:8" x14ac:dyDescent="0.3">
      <c r="B20" s="57"/>
      <c r="C20" s="58"/>
      <c r="D20" s="58"/>
      <c r="E20" s="58"/>
      <c r="F20" s="62"/>
      <c r="G20" s="98"/>
      <c r="H20" s="63"/>
    </row>
    <row r="22" spans="2:8" ht="15" thickBot="1" x14ac:dyDescent="0.35"/>
    <row r="23" spans="2:8" ht="16.2" thickBot="1" x14ac:dyDescent="0.35">
      <c r="B23" s="22" t="s">
        <v>59</v>
      </c>
      <c r="C23" s="23"/>
      <c r="D23" s="23"/>
      <c r="E23" s="23"/>
      <c r="F23" s="35"/>
      <c r="G23" s="35"/>
      <c r="H23" s="24"/>
    </row>
    <row r="24" spans="2:8" ht="76.2" customHeight="1" thickBot="1" x14ac:dyDescent="0.35">
      <c r="B24" s="71" t="s">
        <v>50</v>
      </c>
      <c r="C24" s="73" t="s">
        <v>49</v>
      </c>
      <c r="D24" s="74"/>
      <c r="E24" s="74"/>
      <c r="F24" s="75"/>
      <c r="G24" s="72" t="s">
        <v>60</v>
      </c>
      <c r="H24" s="84" t="s">
        <v>5</v>
      </c>
    </row>
    <row r="25" spans="2:8" x14ac:dyDescent="0.3">
      <c r="B25" s="85">
        <v>901101</v>
      </c>
      <c r="C25" s="86" t="s">
        <v>37</v>
      </c>
      <c r="D25" s="87"/>
      <c r="E25" s="87"/>
      <c r="F25" s="88"/>
      <c r="G25" s="89">
        <v>40</v>
      </c>
      <c r="H25" s="90"/>
    </row>
    <row r="26" spans="2:8" x14ac:dyDescent="0.3">
      <c r="B26" s="47">
        <v>901114</v>
      </c>
      <c r="C26" s="76" t="s">
        <v>39</v>
      </c>
      <c r="D26" s="77"/>
      <c r="E26" s="77"/>
      <c r="F26" s="78"/>
      <c r="G26" s="82">
        <v>20</v>
      </c>
      <c r="H26" s="91"/>
    </row>
    <row r="27" spans="2:8" x14ac:dyDescent="0.3">
      <c r="B27" s="47">
        <v>901502</v>
      </c>
      <c r="C27" s="76" t="s">
        <v>38</v>
      </c>
      <c r="D27" s="77"/>
      <c r="E27" s="77"/>
      <c r="F27" s="78"/>
      <c r="G27" s="82">
        <v>27</v>
      </c>
      <c r="H27" s="91"/>
    </row>
    <row r="28" spans="2:8" x14ac:dyDescent="0.3">
      <c r="B28" s="47">
        <v>901608</v>
      </c>
      <c r="C28" s="76" t="s">
        <v>46</v>
      </c>
      <c r="D28" s="77"/>
      <c r="E28" s="77"/>
      <c r="F28" s="78"/>
      <c r="G28" s="82">
        <v>2</v>
      </c>
      <c r="H28" s="91"/>
    </row>
    <row r="29" spans="2:8" x14ac:dyDescent="0.3">
      <c r="B29" s="47">
        <v>901700</v>
      </c>
      <c r="C29" s="76" t="s">
        <v>42</v>
      </c>
      <c r="D29" s="77"/>
      <c r="E29" s="77"/>
      <c r="F29" s="78"/>
      <c r="G29" s="82">
        <v>7</v>
      </c>
      <c r="H29" s="91"/>
    </row>
    <row r="30" spans="2:8" x14ac:dyDescent="0.3">
      <c r="B30" s="47">
        <v>901800</v>
      </c>
      <c r="C30" s="76" t="s">
        <v>41</v>
      </c>
      <c r="D30" s="77"/>
      <c r="E30" s="77"/>
      <c r="F30" s="78"/>
      <c r="G30" s="82">
        <v>8</v>
      </c>
      <c r="H30" s="91"/>
    </row>
    <row r="31" spans="2:8" x14ac:dyDescent="0.3">
      <c r="B31" s="47">
        <v>901809</v>
      </c>
      <c r="C31" s="76" t="s">
        <v>44</v>
      </c>
      <c r="D31" s="77"/>
      <c r="E31" s="77"/>
      <c r="F31" s="78"/>
      <c r="G31" s="82">
        <v>5</v>
      </c>
      <c r="H31" s="91"/>
    </row>
    <row r="32" spans="2:8" x14ac:dyDescent="0.3">
      <c r="B32" s="47">
        <v>901901</v>
      </c>
      <c r="C32" s="76" t="s">
        <v>45</v>
      </c>
      <c r="D32" s="77"/>
      <c r="E32" s="77"/>
      <c r="F32" s="78"/>
      <c r="G32" s="82">
        <v>2</v>
      </c>
      <c r="H32" s="91"/>
    </row>
    <row r="33" spans="2:8" x14ac:dyDescent="0.3">
      <c r="B33" s="47">
        <v>901902</v>
      </c>
      <c r="C33" s="76" t="s">
        <v>40</v>
      </c>
      <c r="D33" s="77"/>
      <c r="E33" s="77"/>
      <c r="F33" s="78"/>
      <c r="G33" s="82">
        <v>9</v>
      </c>
      <c r="H33" s="91"/>
    </row>
    <row r="34" spans="2:8" x14ac:dyDescent="0.3">
      <c r="B34" s="47">
        <v>901904</v>
      </c>
      <c r="C34" s="76" t="s">
        <v>47</v>
      </c>
      <c r="D34" s="77"/>
      <c r="E34" s="77"/>
      <c r="F34" s="78"/>
      <c r="G34" s="82">
        <v>1</v>
      </c>
      <c r="H34" s="91"/>
    </row>
    <row r="35" spans="2:8" ht="15" thickBot="1" x14ac:dyDescent="0.35">
      <c r="B35" s="44">
        <v>901911</v>
      </c>
      <c r="C35" s="79" t="s">
        <v>43</v>
      </c>
      <c r="D35" s="80"/>
      <c r="E35" s="80"/>
      <c r="F35" s="81"/>
      <c r="G35" s="83">
        <v>5</v>
      </c>
      <c r="H35" s="92"/>
    </row>
    <row r="36" spans="2:8" ht="15" thickBot="1" x14ac:dyDescent="0.35">
      <c r="F36" s="62" t="s">
        <v>56</v>
      </c>
      <c r="G36" s="93">
        <f>SUM(G25:G35)</f>
        <v>126</v>
      </c>
      <c r="H36" s="96" t="s">
        <v>62</v>
      </c>
    </row>
    <row r="37" spans="2:8" ht="15" thickBot="1" x14ac:dyDescent="0.35">
      <c r="B37" s="53" t="s">
        <v>61</v>
      </c>
      <c r="C37" s="54"/>
      <c r="D37" s="54"/>
      <c r="E37" s="51"/>
      <c r="F37" s="51"/>
      <c r="G37" s="51"/>
      <c r="H37" s="52"/>
    </row>
    <row r="38" spans="2:8" ht="43.8" thickBot="1" x14ac:dyDescent="0.35">
      <c r="E38" s="94" t="s">
        <v>69</v>
      </c>
      <c r="F38" s="95"/>
      <c r="G38" s="97">
        <v>500</v>
      </c>
      <c r="H38" s="59" t="s">
        <v>63</v>
      </c>
    </row>
  </sheetData>
  <sortState ref="B40:G50">
    <sortCondition ref="B40:B50"/>
  </sortState>
  <mergeCells count="26">
    <mergeCell ref="B37:H37"/>
    <mergeCell ref="E38:F38"/>
    <mergeCell ref="B18:H18"/>
    <mergeCell ref="E19:F19"/>
    <mergeCell ref="C25:F25"/>
    <mergeCell ref="C26:F26"/>
    <mergeCell ref="C27:F27"/>
    <mergeCell ref="C28:F28"/>
    <mergeCell ref="C34:F34"/>
    <mergeCell ref="C35:F35"/>
    <mergeCell ref="C29:F29"/>
    <mergeCell ref="C30:F30"/>
    <mergeCell ref="C31:F31"/>
    <mergeCell ref="C32:F32"/>
    <mergeCell ref="C33:F33"/>
    <mergeCell ref="C24:F24"/>
    <mergeCell ref="B12:H12"/>
    <mergeCell ref="B23:H23"/>
    <mergeCell ref="B8:H8"/>
    <mergeCell ref="B2:H2"/>
    <mergeCell ref="B3:B4"/>
    <mergeCell ref="C3:C4"/>
    <mergeCell ref="D3:E3"/>
    <mergeCell ref="H3:H4"/>
    <mergeCell ref="G3:G4"/>
    <mergeCell ref="F3:F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workbookViewId="0">
      <selection activeCell="B18" sqref="B18:D18"/>
    </sheetView>
  </sheetViews>
  <sheetFormatPr defaultRowHeight="14.4" x14ac:dyDescent="0.3"/>
  <cols>
    <col min="3" max="3" width="41.44140625" customWidth="1"/>
    <col min="4" max="4" width="18" customWidth="1"/>
  </cols>
  <sheetData>
    <row r="1" spans="2:4" ht="15" thickBot="1" x14ac:dyDescent="0.35"/>
    <row r="2" spans="2:4" ht="15" thickBot="1" x14ac:dyDescent="0.35">
      <c r="B2" s="53" t="s">
        <v>51</v>
      </c>
      <c r="C2" s="54"/>
      <c r="D2" s="55"/>
    </row>
    <row r="3" spans="2:4" x14ac:dyDescent="0.3">
      <c r="B3" s="50" t="s">
        <v>50</v>
      </c>
      <c r="C3" s="49" t="s">
        <v>49</v>
      </c>
      <c r="D3" s="48" t="s">
        <v>48</v>
      </c>
    </row>
    <row r="4" spans="2:4" x14ac:dyDescent="0.3">
      <c r="B4" s="47">
        <v>901904</v>
      </c>
      <c r="C4" s="46" t="s">
        <v>47</v>
      </c>
      <c r="D4" s="45">
        <v>1</v>
      </c>
    </row>
    <row r="5" spans="2:4" x14ac:dyDescent="0.3">
      <c r="B5" s="47">
        <v>901608</v>
      </c>
      <c r="C5" s="46" t="s">
        <v>46</v>
      </c>
      <c r="D5" s="45">
        <v>2</v>
      </c>
    </row>
    <row r="6" spans="2:4" x14ac:dyDescent="0.3">
      <c r="B6" s="47">
        <v>901901</v>
      </c>
      <c r="C6" s="46" t="s">
        <v>45</v>
      </c>
      <c r="D6" s="45">
        <v>2</v>
      </c>
    </row>
    <row r="7" spans="2:4" x14ac:dyDescent="0.3">
      <c r="B7" s="47">
        <v>901809</v>
      </c>
      <c r="C7" s="46" t="s">
        <v>44</v>
      </c>
      <c r="D7" s="45">
        <v>5</v>
      </c>
    </row>
    <row r="8" spans="2:4" x14ac:dyDescent="0.3">
      <c r="B8" s="47">
        <v>901911</v>
      </c>
      <c r="C8" s="46" t="s">
        <v>43</v>
      </c>
      <c r="D8" s="45">
        <v>5</v>
      </c>
    </row>
    <row r="9" spans="2:4" x14ac:dyDescent="0.3">
      <c r="B9" s="47">
        <v>901700</v>
      </c>
      <c r="C9" s="46" t="s">
        <v>42</v>
      </c>
      <c r="D9" s="45">
        <v>7</v>
      </c>
    </row>
    <row r="10" spans="2:4" x14ac:dyDescent="0.3">
      <c r="B10" s="47">
        <v>901800</v>
      </c>
      <c r="C10" s="46" t="s">
        <v>41</v>
      </c>
      <c r="D10" s="45">
        <v>8</v>
      </c>
    </row>
    <row r="11" spans="2:4" x14ac:dyDescent="0.3">
      <c r="B11" s="47">
        <v>901902</v>
      </c>
      <c r="C11" s="46" t="s">
        <v>40</v>
      </c>
      <c r="D11" s="45">
        <v>9</v>
      </c>
    </row>
    <row r="12" spans="2:4" x14ac:dyDescent="0.3">
      <c r="B12" s="47">
        <v>901114</v>
      </c>
      <c r="C12" s="46" t="s">
        <v>39</v>
      </c>
      <c r="D12" s="45">
        <v>20</v>
      </c>
    </row>
    <row r="13" spans="2:4" x14ac:dyDescent="0.3">
      <c r="B13" s="47">
        <v>901502</v>
      </c>
      <c r="C13" s="46" t="s">
        <v>38</v>
      </c>
      <c r="D13" s="45">
        <v>27</v>
      </c>
    </row>
    <row r="14" spans="2:4" ht="15" thickBot="1" x14ac:dyDescent="0.35">
      <c r="B14" s="44">
        <v>901101</v>
      </c>
      <c r="C14" s="43" t="s">
        <v>37</v>
      </c>
      <c r="D14" s="42">
        <v>40</v>
      </c>
    </row>
    <row r="15" spans="2:4" ht="15" thickBot="1" x14ac:dyDescent="0.35">
      <c r="B15" s="41"/>
      <c r="C15" s="40" t="s">
        <v>36</v>
      </c>
      <c r="D15" s="39">
        <f>SUM(D4:D14)</f>
        <v>126</v>
      </c>
    </row>
    <row r="17" spans="2:4" ht="15" thickBot="1" x14ac:dyDescent="0.35"/>
    <row r="18" spans="2:4" ht="15" thickBot="1" x14ac:dyDescent="0.35">
      <c r="B18" s="53" t="s">
        <v>52</v>
      </c>
      <c r="C18" s="54"/>
      <c r="D18" s="55"/>
    </row>
    <row r="19" spans="2:4" ht="15" thickBot="1" x14ac:dyDescent="0.35">
      <c r="C19" s="40" t="s">
        <v>53</v>
      </c>
      <c r="D19" s="39">
        <v>500</v>
      </c>
    </row>
  </sheetData>
  <mergeCells count="2">
    <mergeCell ref="B2:D2"/>
    <mergeCell ref="B18:D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VideoFormats</vt:lpstr>
      <vt:lpstr>AnnualDataVolumes</vt:lpstr>
      <vt:lpstr>AnnualDataVolumes2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2019-02-28T20:20:44Z</dcterms:created>
  <dcterms:modified xsi:type="dcterms:W3CDTF">2019-08-26T19:54:58Z</dcterms:modified>
</cp:coreProperties>
</file>